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89A5D4D6-32FB-4C4C-B723-BAE0E96F9278}" xr6:coauthVersionLast="47" xr6:coauthVersionMax="47" xr10:uidLastSave="{00000000-0000-0000-0000-000000000000}"/>
  <bookViews>
    <workbookView xWindow="-57720" yWindow="-120" windowWidth="29040" windowHeight="15840" firstSheet="2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Log'!$A$1:$G$939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G5" i="7" l="1"/>
  <c r="G6" i="7"/>
  <c r="B9" i="8"/>
  <c r="B8" i="8"/>
  <c r="B7" i="8"/>
  <c r="B10" i="8"/>
  <c r="B11" i="8"/>
  <c r="B12" i="8"/>
  <c r="B1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16" i="8"/>
  <c r="B15" i="8"/>
  <c r="B18" i="8"/>
  <c r="B17" i="8"/>
  <c r="B21" i="8"/>
  <c r="B20" i="8"/>
  <c r="B14" i="8"/>
  <c r="J34" i="5"/>
  <c r="E34" i="5"/>
  <c r="O16" i="5"/>
  <c r="J16" i="5"/>
  <c r="E16" i="5"/>
  <c r="F14" i="2"/>
  <c r="F2" i="2" s="1"/>
  <c r="B1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938" i="7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F22" i="6" l="1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183" i="7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F36" i="6" s="1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15" i="6" l="1"/>
  <c r="F16" i="6"/>
  <c r="F17" i="6"/>
  <c r="H23" i="5"/>
  <c r="G23" i="5"/>
  <c r="G31" i="5"/>
  <c r="F20" i="6"/>
  <c r="F19" i="6"/>
  <c r="F18" i="6"/>
  <c r="F21" i="6"/>
  <c r="F14" i="6"/>
  <c r="H31" i="5"/>
  <c r="F45" i="6"/>
  <c r="F43" i="6"/>
  <c r="F42" i="6"/>
  <c r="F41" i="6"/>
  <c r="F40" i="6"/>
  <c r="F39" i="6"/>
  <c r="F38" i="6"/>
  <c r="F37" i="6"/>
  <c r="F35" i="6"/>
  <c r="F34" i="6"/>
  <c r="F33" i="6"/>
  <c r="F31" i="6"/>
  <c r="F30" i="6"/>
  <c r="F29" i="6"/>
  <c r="F28" i="6"/>
  <c r="F27" i="6"/>
  <c r="F26" i="6"/>
  <c r="F25" i="6"/>
  <c r="F24" i="6"/>
  <c r="F23" i="6"/>
  <c r="F22" i="6"/>
  <c r="F12" i="6"/>
  <c r="F11" i="6"/>
  <c r="F10" i="6"/>
  <c r="F9" i="6"/>
  <c r="F8" i="6"/>
  <c r="F7" i="6"/>
  <c r="F6" i="6"/>
  <c r="F5" i="6"/>
  <c r="P12" i="3"/>
  <c r="J15" i="3"/>
  <c r="J5" i="3"/>
  <c r="P5" i="3"/>
  <c r="J10" i="3"/>
  <c r="P10" i="3"/>
  <c r="J16" i="3"/>
  <c r="P14" i="3"/>
  <c r="H2" i="3"/>
  <c r="N2" i="3"/>
  <c r="G21" i="5"/>
  <c r="P16" i="5"/>
  <c r="F16" i="5"/>
  <c r="G20" i="5"/>
  <c r="F34" i="5"/>
  <c r="H34" i="5" s="1"/>
  <c r="L20" i="5"/>
  <c r="K34" i="5"/>
  <c r="M34" i="5" s="1"/>
  <c r="G155" i="7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G17" i="6"/>
  <c r="G36" i="6"/>
  <c r="G15" i="6"/>
  <c r="E54" i="6"/>
  <c r="G59" i="14"/>
  <c r="M12" i="14"/>
  <c r="K3" i="5"/>
  <c r="M21" i="5"/>
  <c r="J8" i="3"/>
  <c r="D15" i="6"/>
  <c r="G42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G19" i="6" l="1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G34" i="5"/>
  <c r="L34" i="5"/>
  <c r="T2" i="5"/>
  <c r="K16" i="5"/>
  <c r="M16" i="5" s="1"/>
  <c r="G143" i="7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K2" i="3" l="1"/>
  <c r="G109" i="7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L16" i="5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" i="7" l="1" a="1"/>
  <c r="G1" i="7" s="1"/>
  <c r="B5" i="2" s="1"/>
  <c r="B7" i="2" s="1"/>
  <c r="F1" i="2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F25" i="2" l="1"/>
  <c r="F16" i="2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2" i="3" l="1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96" i="11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09" i="13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<sst xmlns="http://schemas.openxmlformats.org/spreadsheetml/2006/main" count="3019" uniqueCount="885">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</sst>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26" xfId="0" applyNumberFormat="1" applyFont="1" applyBorder="1"/>
    <xf numFmtId="0" fontId="5" fillId="0" borderId="45" xfId="0" applyNumberFormat="1" applyFont="1" applyBorder="1"/>
    <xf numFmtId="164" fontId="13" fillId="0" borderId="44" xfId="0" applyFont="1" applyBorder="1" applyAlignment="1">
      <alignment horizontal="center"/>
    </xf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topLeftCell="A4" workbookViewId="0">
      <selection activeCell="C27" sqref="C27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1976.877371</v>
      </c>
    </row>
    <row r="3" spans="1:3" x14ac:dyDescent="0.3">
      <c r="A3" t="s">
        <v>106</v>
      </c>
      <c r="B3" t="s">
        <v>808</v>
      </c>
      <c r="C3" s="524">
        <v>952.22127599999999</v>
      </c>
    </row>
    <row r="4" spans="1:3" x14ac:dyDescent="0.3">
      <c r="A4" t="s">
        <v>106</v>
      </c>
      <c r="B4" t="s">
        <v>809</v>
      </c>
      <c r="C4" s="524">
        <v>1354.282633</v>
      </c>
    </row>
    <row r="5" spans="1:3" x14ac:dyDescent="0.3">
      <c r="A5" t="s">
        <v>810</v>
      </c>
      <c r="B5" t="s">
        <v>807</v>
      </c>
      <c r="C5" s="524">
        <v>461.22561999999999</v>
      </c>
    </row>
    <row r="6" spans="1:3" x14ac:dyDescent="0.3">
      <c r="A6" t="s">
        <v>810</v>
      </c>
      <c r="B6" t="s">
        <v>808</v>
      </c>
      <c r="C6" s="524">
        <v>733.12704199999996</v>
      </c>
    </row>
    <row r="7" spans="1:3" x14ac:dyDescent="0.3">
      <c r="A7" t="s">
        <v>812</v>
      </c>
      <c r="B7" t="s">
        <v>811</v>
      </c>
      <c r="C7" s="524">
        <v>203.86799999999999</v>
      </c>
    </row>
    <row r="8" spans="1:3" x14ac:dyDescent="0.3">
      <c r="A8" t="s">
        <v>812</v>
      </c>
      <c r="B8" t="s">
        <v>813</v>
      </c>
      <c r="C8" s="524">
        <v>1219.2550000000001</v>
      </c>
    </row>
    <row r="9" spans="1:3" x14ac:dyDescent="0.3">
      <c r="A9" t="s">
        <v>812</v>
      </c>
      <c r="B9" t="s">
        <v>814</v>
      </c>
      <c r="C9" s="524">
        <v>138.86199999999999</v>
      </c>
    </row>
    <row r="10" spans="1:3" x14ac:dyDescent="0.3">
      <c r="A10" t="s">
        <v>815</v>
      </c>
      <c r="B10" t="s">
        <v>813</v>
      </c>
      <c r="C10" s="524">
        <v>679.72</v>
      </c>
    </row>
    <row r="11" spans="1:3" x14ac:dyDescent="0.3">
      <c r="A11" t="s">
        <v>54</v>
      </c>
      <c r="B11" t="s">
        <v>816</v>
      </c>
      <c r="C11" s="524">
        <v>50.346319999999999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224.54397</v>
      </c>
    </row>
    <row r="14" spans="1:3" x14ac:dyDescent="0.3">
      <c r="A14" t="s">
        <v>54</v>
      </c>
      <c r="B14" t="s">
        <v>819</v>
      </c>
      <c r="C14" s="524">
        <v>211.67348999999999</v>
      </c>
    </row>
    <row r="15" spans="1:3" x14ac:dyDescent="0.3">
      <c r="A15" t="s">
        <v>54</v>
      </c>
      <c r="B15" t="s">
        <v>820</v>
      </c>
      <c r="C15" s="524">
        <v>204.95385999999999</v>
      </c>
    </row>
    <row r="16" spans="1:3" x14ac:dyDescent="0.3">
      <c r="A16" t="s">
        <v>59</v>
      </c>
      <c r="B16" t="s">
        <v>821</v>
      </c>
      <c r="C16" s="524">
        <v>0.10882</v>
      </c>
    </row>
    <row r="17" spans="1:3" x14ac:dyDescent="0.3">
      <c r="A17" t="s">
        <v>59</v>
      </c>
      <c r="B17" t="s">
        <v>822</v>
      </c>
      <c r="C17" s="524">
        <v>1.6377699999999999</v>
      </c>
    </row>
    <row r="18" spans="1:3" x14ac:dyDescent="0.3">
      <c r="A18" t="s">
        <v>59</v>
      </c>
      <c r="B18" t="s">
        <v>823</v>
      </c>
      <c r="C18" s="524">
        <v>22.54139</v>
      </c>
    </row>
    <row r="19" spans="1:3" x14ac:dyDescent="0.3">
      <c r="A19" t="s">
        <v>59</v>
      </c>
      <c r="B19" t="s">
        <v>824</v>
      </c>
      <c r="C19" s="524">
        <v>5.2892619999999999</v>
      </c>
    </row>
    <row r="20" spans="1:3" x14ac:dyDescent="0.3">
      <c r="A20" t="s">
        <v>59</v>
      </c>
      <c r="B20" t="s">
        <v>825</v>
      </c>
      <c r="C20" s="524">
        <v>32.208689999999997</v>
      </c>
    </row>
    <row r="21" spans="1:3" x14ac:dyDescent="0.3">
      <c r="A21" t="s">
        <v>59</v>
      </c>
      <c r="B21" t="s">
        <v>826</v>
      </c>
      <c r="C21" s="524">
        <v>144.69972000000001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8.55701</v>
      </c>
    </row>
    <row r="24" spans="1:3" x14ac:dyDescent="0.3">
      <c r="A24" s="521" t="s">
        <v>828</v>
      </c>
      <c r="B24" s="521" t="s">
        <v>818</v>
      </c>
      <c r="C24" s="524">
        <v>26.053380000000001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22.982579999999999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H35" sqref="H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1" t="s">
        <v>34</v>
      </c>
      <c r="B1" s="542"/>
      <c r="C1" s="543"/>
      <c r="E1" s="5" t="s">
        <v>35</v>
      </c>
      <c r="F1" s="6">
        <f ca="1">SUM($B$7,$B$19,$B$26,$B$31,$B$38)</f>
        <v>1715249.94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0</v>
      </c>
      <c r="C2" s="15">
        <f t="shared" ref="C2:C6" ca="1" si="0">TODAY()</f>
        <v>46171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0.83298913727819124</v>
      </c>
      <c r="N2" s="21" t="s">
        <v>42</v>
      </c>
      <c r="O2" s="22">
        <f>B12-O1</f>
        <v>-10170</v>
      </c>
      <c r="P2" s="11"/>
      <c r="Q2" s="23" t="s">
        <v>43</v>
      </c>
      <c r="R2" s="23">
        <f ca="1">E20*(1+$Q$1)</f>
        <v>1760914.0629999996</v>
      </c>
    </row>
    <row r="3" spans="1:18" ht="14.4" x14ac:dyDescent="0.3">
      <c r="A3" s="13" t="s">
        <v>44</v>
      </c>
      <c r="B3" s="14">
        <v>0</v>
      </c>
      <c r="C3" s="15">
        <f t="shared" ca="1" si="0"/>
        <v>46171</v>
      </c>
      <c r="E3" s="21" t="s">
        <v>45</v>
      </c>
      <c r="F3" s="22">
        <f ca="1">F1-F2</f>
        <v>1531229.6199999999</v>
      </c>
      <c r="H3" s="17"/>
      <c r="J3" s="18" t="s">
        <v>46</v>
      </c>
      <c r="K3" s="19">
        <v>0.25</v>
      </c>
      <c r="L3" s="20">
        <f>K6/(K5+K6)</f>
        <v>0.16701086272180873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2025051.1724499995</v>
      </c>
    </row>
    <row r="4" spans="1:18" ht="14.4" x14ac:dyDescent="0.3">
      <c r="A4" s="13" t="s">
        <v>49</v>
      </c>
      <c r="B4" s="14">
        <v>0</v>
      </c>
      <c r="C4" s="15">
        <f t="shared" ca="1" si="0"/>
        <v>46171</v>
      </c>
      <c r="F4" s="7"/>
      <c r="H4" s="17"/>
      <c r="J4" s="24"/>
      <c r="K4" s="25"/>
      <c r="L4" s="26"/>
      <c r="N4" s="27" t="s">
        <v>50</v>
      </c>
      <c r="O4" s="28">
        <f>B10-O3</f>
        <v>23553.259999999995</v>
      </c>
      <c r="P4" s="11"/>
      <c r="Q4" s="23" t="s">
        <v>51</v>
      </c>
      <c r="R4" s="23">
        <f t="shared" ca="1" si="1"/>
        <v>2328808.8483174993</v>
      </c>
    </row>
    <row r="5" spans="1:18" ht="14.4" x14ac:dyDescent="0.3">
      <c r="A5" s="13" t="s">
        <v>52</v>
      </c>
      <c r="B5" s="14">
        <f ca="1">'Checking Transaction Log'!G1</f>
        <v>6181.4799999999859</v>
      </c>
      <c r="C5" s="15">
        <f t="shared" ca="1" si="0"/>
        <v>46171</v>
      </c>
      <c r="E5" s="544" t="s">
        <v>53</v>
      </c>
      <c r="F5" s="542"/>
      <c r="G5" s="543"/>
      <c r="H5" s="17"/>
      <c r="J5" s="29" t="s">
        <v>54</v>
      </c>
      <c r="K5" s="30">
        <f>B10</f>
        <v>91423.34</v>
      </c>
      <c r="L5" s="20">
        <f ca="1">K5/F3</f>
        <v>5.9705833015429782E-2</v>
      </c>
      <c r="N5" s="5" t="s">
        <v>55</v>
      </c>
      <c r="O5" s="6"/>
      <c r="P5" s="11"/>
      <c r="Q5" s="23" t="s">
        <v>56</v>
      </c>
      <c r="R5" s="23">
        <f t="shared" ca="1" si="1"/>
        <v>2678130.175565124</v>
      </c>
    </row>
    <row r="6" spans="1:18" ht="14.4" x14ac:dyDescent="0.3">
      <c r="A6" s="13" t="s">
        <v>57</v>
      </c>
      <c r="B6" s="14">
        <f>'Savings Transaction Log'!A3</f>
        <v>15522.120000000003</v>
      </c>
      <c r="C6" s="15">
        <f t="shared" ca="1" si="0"/>
        <v>46171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18330</v>
      </c>
      <c r="L6" s="20">
        <f ca="1">K6/F3</f>
        <v>1.1970771568538494E-2</v>
      </c>
      <c r="N6" s="21" t="s">
        <v>60</v>
      </c>
      <c r="O6" s="22"/>
      <c r="P6" s="11"/>
      <c r="Q6" s="23" t="s">
        <v>61</v>
      </c>
      <c r="R6" s="23">
        <f t="shared" ca="1" si="1"/>
        <v>3079849.7018998922</v>
      </c>
    </row>
    <row r="7" spans="1:18" ht="14.4" x14ac:dyDescent="0.3">
      <c r="A7" s="21" t="s">
        <v>62</v>
      </c>
      <c r="B7" s="33">
        <f ca="1">SUM(B2:B6)</f>
        <v>21703.599999999988</v>
      </c>
      <c r="C7" s="34">
        <f ca="1">B7/F3</f>
        <v>1.4173968238676045E-2</v>
      </c>
      <c r="E7" s="529" t="s">
        <v>836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5522.1200000000026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3541827.1571848756</v>
      </c>
    </row>
    <row r="8" spans="1:18" ht="14.4" x14ac:dyDescent="0.3">
      <c r="B8" s="7"/>
      <c r="C8" s="37"/>
      <c r="E8" s="31" t="s">
        <v>842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115275.45999999999</v>
      </c>
      <c r="L8" s="20">
        <f ca="1">K8/F3</f>
        <v>7.5282935030998158E-2</v>
      </c>
      <c r="N8" s="21" t="s">
        <v>69</v>
      </c>
      <c r="O8" s="22">
        <f t="shared" si="2"/>
        <v>13383.259999999995</v>
      </c>
      <c r="P8" s="11"/>
      <c r="Q8" s="23" t="s">
        <v>70</v>
      </c>
      <c r="R8" s="23">
        <f t="shared" ca="1" si="1"/>
        <v>4073101.2307626065</v>
      </c>
    </row>
    <row r="9" spans="1:18" ht="14.4" x14ac:dyDescent="0.3">
      <c r="A9" s="541" t="s">
        <v>71</v>
      </c>
      <c r="B9" s="542"/>
      <c r="C9" s="543"/>
      <c r="E9" s="528" t="s">
        <v>841</v>
      </c>
      <c r="F9" s="526">
        <v>9840</v>
      </c>
      <c r="G9" s="52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4684066.4153769976</v>
      </c>
    </row>
    <row r="10" spans="1:18" ht="14.4" x14ac:dyDescent="0.3">
      <c r="A10" s="31" t="s">
        <v>74</v>
      </c>
      <c r="B10" s="14">
        <v>91423.34</v>
      </c>
      <c r="C10" s="15">
        <v>46165</v>
      </c>
      <c r="D10" s="17"/>
      <c r="E10" s="528" t="s">
        <v>837</v>
      </c>
      <c r="F10" s="526">
        <v>11965.33</v>
      </c>
      <c r="G10" s="527">
        <v>46149</v>
      </c>
      <c r="H10" s="17"/>
      <c r="I10" s="7"/>
      <c r="J10" s="18" t="s">
        <v>54</v>
      </c>
      <c r="K10" s="30">
        <f>(K8*K2)-K5</f>
        <v>-4966.7449999999953</v>
      </c>
      <c r="L10" s="40">
        <f t="shared" ref="L10:L11" si="3">K10+K5</f>
        <v>86456.595000000001</v>
      </c>
      <c r="P10" s="11"/>
      <c r="Q10" s="23" t="s">
        <v>75</v>
      </c>
      <c r="R10" s="23">
        <f t="shared" ca="1" si="1"/>
        <v>5386676.3776835464</v>
      </c>
    </row>
    <row r="11" spans="1:18" ht="14.4" x14ac:dyDescent="0.3">
      <c r="A11" s="31" t="s">
        <v>76</v>
      </c>
      <c r="B11" s="14">
        <v>12534.15</v>
      </c>
      <c r="C11" s="15">
        <v>46165</v>
      </c>
      <c r="D11" s="17"/>
      <c r="E11" s="528" t="s">
        <v>838</v>
      </c>
      <c r="F11" s="526">
        <v>1040.6300000000001</v>
      </c>
      <c r="G11" s="527">
        <v>46155</v>
      </c>
      <c r="H11" s="17"/>
      <c r="I11" s="7"/>
      <c r="J11" s="43" t="s">
        <v>78</v>
      </c>
      <c r="K11" s="44">
        <f>(K8*K3)-K6</f>
        <v>10488.864999999998</v>
      </c>
      <c r="L11" s="45">
        <f t="shared" si="3"/>
        <v>28818.864999999998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6194677.8343360778</v>
      </c>
    </row>
    <row r="12" spans="1:18" ht="14.4" x14ac:dyDescent="0.3">
      <c r="A12" s="47" t="s">
        <v>81</v>
      </c>
      <c r="B12" s="48">
        <v>18330</v>
      </c>
      <c r="C12" s="15">
        <v>46165</v>
      </c>
      <c r="D12" s="17"/>
      <c r="E12" s="525" t="s">
        <v>839</v>
      </c>
      <c r="F12" s="526">
        <v>3944.13</v>
      </c>
      <c r="G12" s="527">
        <v>46155</v>
      </c>
      <c r="I12" s="7"/>
      <c r="J12" s="49"/>
      <c r="K12" s="25"/>
      <c r="L12" s="50">
        <f ca="1">L11/F3</f>
        <v>1.8820733757749539E-2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103957.48999999999</v>
      </c>
      <c r="L15" s="59">
        <f ca="1">K15/F3</f>
        <v>6.7891509308708381E-2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131456.94</v>
      </c>
      <c r="I16" s="7"/>
      <c r="J16" s="18" t="s">
        <v>46</v>
      </c>
      <c r="K16" s="63">
        <f>B12</f>
        <v>18330</v>
      </c>
      <c r="L16" s="20">
        <f ca="1">K16/F3</f>
        <v>1.1970771568538494E-2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1486344.5499999998</v>
      </c>
      <c r="P18" s="11"/>
    </row>
    <row r="19" spans="1:17" ht="14.4" x14ac:dyDescent="0.3">
      <c r="A19" s="68" t="s">
        <v>92</v>
      </c>
      <c r="B19" s="33">
        <f>SUM(B10:B18)</f>
        <v>122287.48999999999</v>
      </c>
      <c r="C19" s="34">
        <f ca="1">B19/F3</f>
        <v>7.986228087724688E-2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283066.51999999996</v>
      </c>
      <c r="P19" s="73">
        <f t="shared" ref="P19:P32" si="4">O19/$O$18</f>
        <v>0.19044475253062959</v>
      </c>
      <c r="Q19" s="74" t="s">
        <v>97</v>
      </c>
    </row>
    <row r="20" spans="1:17" ht="14.4" x14ac:dyDescent="0.3">
      <c r="B20" s="7"/>
      <c r="C20" s="37"/>
      <c r="E20" s="56">
        <f ca="1">F3</f>
        <v>1531229.6199999999</v>
      </c>
      <c r="F20" s="44">
        <f ca="1">E20-E22</f>
        <v>116227.18999999994</v>
      </c>
      <c r="G20" s="34">
        <f ca="1">(E20-E22)/E22</f>
        <v>8.2139215831593976E-2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263562.90500000003</v>
      </c>
      <c r="P20" s="78">
        <f t="shared" si="4"/>
        <v>0.17732288586788308</v>
      </c>
      <c r="Q20" s="79" t="s">
        <v>101</v>
      </c>
    </row>
    <row r="21" spans="1:17" ht="15.75" customHeight="1" x14ac:dyDescent="0.3">
      <c r="A21" s="541" t="s">
        <v>102</v>
      </c>
      <c r="B21" s="542"/>
      <c r="C21" s="543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0.23438519000000002</v>
      </c>
      <c r="L21" s="11"/>
      <c r="N21" s="27" t="s">
        <v>104</v>
      </c>
      <c r="O21" s="51">
        <f>($B$10+$B$11)*0.25</f>
        <v>25989.372499999998</v>
      </c>
      <c r="P21" s="82">
        <f t="shared" si="4"/>
        <v>1.7485429270084115E-2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429118.56999999995</v>
      </c>
      <c r="C22" s="15">
        <v>46165</v>
      </c>
      <c r="E22" s="56">
        <v>1415002.43</v>
      </c>
      <c r="F22" s="45">
        <f ca="1">((F20/(C2-E21))*365)+E22</f>
        <v>1701643.810743243</v>
      </c>
      <c r="G22" s="34">
        <f ca="1">(F22-E22)/E22</f>
        <v>0.20257306607116077</v>
      </c>
      <c r="I22" s="7"/>
      <c r="J22" s="81">
        <v>3000000</v>
      </c>
      <c r="K22" s="50">
        <f ca="1">1-($E$20/J22)</f>
        <v>0.48959012666666668</v>
      </c>
      <c r="L22" s="11"/>
      <c r="N22" s="5" t="s">
        <v>108</v>
      </c>
      <c r="O22" s="72">
        <f>($B$22+$B$23)*0.3</f>
        <v>169839.91199999998</v>
      </c>
      <c r="P22" s="73">
        <f t="shared" si="4"/>
        <v>0.11426685151837776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137014.46999999997</v>
      </c>
      <c r="C23" s="15">
        <f>C22</f>
        <v>46165</v>
      </c>
      <c r="E23" s="7"/>
      <c r="G23" s="65"/>
      <c r="I23" s="7"/>
      <c r="J23" s="81">
        <v>4000000</v>
      </c>
      <c r="K23" s="50">
        <f ca="1">1-($E$20/J23)</f>
        <v>0.61719259500000001</v>
      </c>
      <c r="L23" s="11"/>
      <c r="N23" s="13" t="s">
        <v>111</v>
      </c>
      <c r="O23" s="14">
        <f>($B$24+$B$25)*0.3</f>
        <v>158137.74300000002</v>
      </c>
      <c r="P23" s="78">
        <f t="shared" si="4"/>
        <v>0.10639373152072985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403661.47</v>
      </c>
      <c r="C24" s="15">
        <f>C22</f>
        <v>46165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0.69375407600000005</v>
      </c>
      <c r="L24" s="11"/>
      <c r="N24" s="13" t="s">
        <v>113</v>
      </c>
      <c r="O24" s="14">
        <f t="shared" ref="O24:O25" si="5">($B$10+$B$11)*0.25</f>
        <v>25989.372499999998</v>
      </c>
      <c r="P24" s="78">
        <f t="shared" si="4"/>
        <v>1.7485429270084115E-2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123464.34000000005</v>
      </c>
      <c r="C25" s="15">
        <f>C22</f>
        <v>46165</v>
      </c>
      <c r="E25" s="75" t="s">
        <v>34</v>
      </c>
      <c r="F25" s="76">
        <f ca="1">B7</f>
        <v>21703.599999999988</v>
      </c>
      <c r="G25" s="77">
        <f t="shared" ref="G25:G31" ca="1" si="6">F25/SUM($F$25:$F$31)</f>
        <v>1.3922963931872822E-2</v>
      </c>
      <c r="I25" s="7"/>
      <c r="J25" s="84"/>
      <c r="K25" s="25"/>
      <c r="L25" s="11"/>
      <c r="N25" s="27" t="s">
        <v>116</v>
      </c>
      <c r="O25" s="51">
        <f t="shared" si="5"/>
        <v>25989.372499999998</v>
      </c>
      <c r="P25" s="82">
        <f t="shared" si="4"/>
        <v>1.7485429270084115E-2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1093258.8499999999</v>
      </c>
      <c r="C26" s="34">
        <f ca="1">B26/F3</f>
        <v>0.71397446582831903</v>
      </c>
      <c r="E26" s="80" t="s">
        <v>103</v>
      </c>
      <c r="F26" s="30">
        <f>(B11)</f>
        <v>12534.15</v>
      </c>
      <c r="G26" s="20">
        <f t="shared" ca="1" si="6"/>
        <v>8.0407175937026037E-3</v>
      </c>
      <c r="I26" s="7"/>
      <c r="J26" s="49"/>
      <c r="K26" s="25"/>
      <c r="L26" s="11"/>
      <c r="N26" s="5" t="s">
        <v>119</v>
      </c>
      <c r="O26" s="72">
        <f>($B$22+$B$23)*0.2</f>
        <v>113226.60799999999</v>
      </c>
      <c r="P26" s="73">
        <f t="shared" si="4"/>
        <v>7.6177901012251845E-2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91423.34</v>
      </c>
      <c r="G27" s="20">
        <f t="shared" ca="1" si="6"/>
        <v>5.8648512935704056E-2</v>
      </c>
      <c r="I27" s="7"/>
      <c r="J27" s="49"/>
      <c r="K27" s="25"/>
      <c r="L27" s="11"/>
      <c r="N27" s="13" t="s">
        <v>120</v>
      </c>
      <c r="O27" s="14">
        <f>($B$24+$B$25)*0.2</f>
        <v>105425.16200000001</v>
      </c>
      <c r="P27" s="78">
        <f t="shared" si="4"/>
        <v>7.0929154347153245E-2</v>
      </c>
      <c r="Q27" s="79" t="s">
        <v>101</v>
      </c>
    </row>
    <row r="28" spans="1:17" ht="15.75" customHeight="1" x14ac:dyDescent="0.3">
      <c r="A28" s="541" t="s">
        <v>115</v>
      </c>
      <c r="B28" s="542"/>
      <c r="C28" s="543"/>
      <c r="E28" s="80" t="s">
        <v>110</v>
      </c>
      <c r="F28" s="30">
        <f>B12</f>
        <v>18330</v>
      </c>
      <c r="G28" s="20">
        <f t="shared" ca="1" si="6"/>
        <v>1.1758783283475044E-2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10395.749</v>
      </c>
      <c r="P28" s="78">
        <f t="shared" si="4"/>
        <v>6.994171708033646E-3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1093258.8499999999</v>
      </c>
      <c r="G29" s="20">
        <f t="shared" ca="1" si="6"/>
        <v>0.70133081777911344</v>
      </c>
      <c r="H29" s="86"/>
      <c r="I29" s="7"/>
      <c r="J29" s="49"/>
      <c r="K29" s="25"/>
      <c r="L29" s="11"/>
      <c r="N29" s="27" t="s">
        <v>123</v>
      </c>
      <c r="O29" s="51">
        <f t="shared" si="7"/>
        <v>10395.749</v>
      </c>
      <c r="P29" s="82">
        <f t="shared" si="4"/>
        <v>6.994171708033646E-3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t="shared" ca="1" si="6"/>
        <v>0.17371835597070182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0.18219073767249996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0.17685016437965717</v>
      </c>
      <c r="E31" s="85" t="s">
        <v>118</v>
      </c>
      <c r="F31" s="44">
        <f>B38-F8-F7</f>
        <v>50786.600000000006</v>
      </c>
      <c r="G31" s="34">
        <f t="shared" ca="1" si="6"/>
        <v>3.2579848505430102E-2</v>
      </c>
      <c r="I31" s="7"/>
      <c r="J31" s="49"/>
      <c r="K31" s="25"/>
      <c r="L31" s="11"/>
      <c r="N31" s="27" t="s">
        <v>127</v>
      </c>
      <c r="O31" s="51">
        <f>($B$10+$B$11)*0.05</f>
        <v>5197.8744999999999</v>
      </c>
      <c r="P31" s="82">
        <f t="shared" si="4"/>
        <v>3.497085854016823E-3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18330</v>
      </c>
      <c r="P32" s="88">
        <f t="shared" si="4"/>
        <v>1.2332268450138295E-2</v>
      </c>
      <c r="Q32" s="89" t="s">
        <v>59</v>
      </c>
    </row>
    <row r="33" spans="1:16" ht="15.75" customHeight="1" x14ac:dyDescent="0.3">
      <c r="A33" s="541" t="s">
        <v>118</v>
      </c>
      <c r="B33" s="542"/>
      <c r="C33" s="543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572618.7975000001</v>
      </c>
      <c r="P35" s="59">
        <f t="shared" ref="P35:P39" si="8">O35/$O$18</f>
        <v>0.3852530676685969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379956.4</v>
      </c>
      <c r="P36" s="20">
        <f t="shared" si="8"/>
        <v>0.25563144157927586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239443.26800000004</v>
      </c>
      <c r="P37" s="20">
        <f t="shared" si="8"/>
        <v>0.16109539877547241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3.3167200618807263E-2</v>
      </c>
      <c r="D38" s="86"/>
      <c r="E38" s="39"/>
      <c r="F38" s="11"/>
      <c r="G38" s="39"/>
      <c r="I38" s="7"/>
      <c r="N38" s="13" t="s">
        <v>115</v>
      </c>
      <c r="O38" s="14">
        <f>O30+O31</f>
        <v>275996.08449999994</v>
      </c>
      <c r="P38" s="20">
        <f t="shared" si="8"/>
        <v>0.18568782352651678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18330</v>
      </c>
      <c r="P39" s="91">
        <f t="shared" si="8"/>
        <v>1.2332268450138295E-2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9">SUM(O35:O39)</f>
        <v>1486344.55</v>
      </c>
      <c r="P40" s="95">
        <f t="shared" si="9"/>
        <v>1.0000000000000002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D26" sqref="D26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8" t="s">
        <v>36</v>
      </c>
      <c r="C1" s="547"/>
      <c r="D1" s="549" t="s">
        <v>140</v>
      </c>
      <c r="E1" s="543"/>
      <c r="G1" s="96"/>
      <c r="H1" s="546" t="s">
        <v>36</v>
      </c>
      <c r="I1" s="547"/>
      <c r="J1" s="545" t="s">
        <v>140</v>
      </c>
      <c r="K1" s="543"/>
      <c r="M1" s="96"/>
      <c r="N1" s="546" t="s">
        <v>36</v>
      </c>
      <c r="O1" s="547"/>
      <c r="P1" s="545" t="s">
        <v>140</v>
      </c>
      <c r="Q1" s="543"/>
      <c r="S1" s="96"/>
      <c r="T1" s="546" t="s">
        <v>36</v>
      </c>
      <c r="U1" s="547"/>
      <c r="V1" s="545" t="s">
        <v>140</v>
      </c>
      <c r="W1" s="543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83075.14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39407.425000000003</v>
      </c>
      <c r="K2" s="102">
        <f>J2/D2</f>
        <v>0.47435881540494551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35650.345000000001</v>
      </c>
      <c r="Q2" s="102">
        <f>P2/D2</f>
        <v>0.42913373362957924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8017.3699999999972</v>
      </c>
      <c r="W2" s="102">
        <f>V2/D2</f>
        <v>9.6507450965475319E-2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44683.960000000006</v>
      </c>
      <c r="E4" s="20">
        <f t="shared" ref="E4:E7" si="1">D4/$D$2</f>
        <v>0.53787402585177713</v>
      </c>
      <c r="G4" s="570" t="str">
        <f>'Proposed Budget'!C5</f>
        <v>Groceries/Household</v>
      </c>
      <c r="H4" s="571">
        <f>'Proposed Budget'!F5</f>
        <v>14400</v>
      </c>
      <c r="I4" s="572">
        <f>H4/$B$2</f>
        <v>7.0310370755502727E-2</v>
      </c>
      <c r="J4" s="573">
        <f>'Monthly Breakdown'!E5</f>
        <v>5998.73</v>
      </c>
      <c r="K4" s="574">
        <f>J4/$D$2</f>
        <v>7.2208484993224201E-2</v>
      </c>
      <c r="M4" s="570" t="str">
        <f>'Proposed Budget'!C6</f>
        <v>Dining Out</v>
      </c>
      <c r="N4" s="571">
        <f>'Proposed Budget'!F6</f>
        <v>14400</v>
      </c>
      <c r="O4" s="572">
        <f t="shared" ref="O4:O12" si="2">N4/$B$2</f>
        <v>7.0310370755502727E-2</v>
      </c>
      <c r="P4" s="573">
        <f>'Monthly Breakdown'!E6</f>
        <v>5526.84</v>
      </c>
      <c r="Q4" s="574">
        <f t="shared" ref="Q4:Q12" si="3">P4/$D$2</f>
        <v>6.6528205670192075E-2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16885.949999999997</v>
      </c>
      <c r="W4" s="102">
        <f t="shared" ref="W4:W7" si="5">V4/$D$2</f>
        <v>0.20326116814247916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30982.07</v>
      </c>
      <c r="E5" s="20">
        <f t="shared" si="1"/>
        <v>0.37294032847853159</v>
      </c>
      <c r="G5" s="570" t="str">
        <f>'Proposed Budget'!C7</f>
        <v>Misc Food</v>
      </c>
      <c r="H5" s="571">
        <f>'Proposed Budget'!F7*0.5</f>
        <v>900</v>
      </c>
      <c r="I5" s="572">
        <f>H5/$B$2</f>
        <v>4.3943981722189204E-3</v>
      </c>
      <c r="J5" s="573">
        <f>'Monthly Breakdown'!E7*0.5</f>
        <v>335.78499999999997</v>
      </c>
      <c r="K5" s="574">
        <f t="shared" ref="K5:K30" si="6">J5/$D$2</f>
        <v>4.0419432335594011E-3</v>
      </c>
      <c r="M5" s="570" t="str">
        <f>'Proposed Budget'!C7</f>
        <v>Misc Food</v>
      </c>
      <c r="N5" s="571">
        <f>'Proposed Budget'!F7*0.5</f>
        <v>900</v>
      </c>
      <c r="O5" s="572">
        <f>N5/$B$2</f>
        <v>4.3943981722189204E-3</v>
      </c>
      <c r="P5" s="573">
        <f>'Monthly Breakdown'!E7*0.5</f>
        <v>335.78499999999997</v>
      </c>
      <c r="Q5" s="574">
        <f>P5/$D$2</f>
        <v>4.0419432335594011E-3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250</v>
      </c>
      <c r="W5" s="102">
        <f t="shared" si="5"/>
        <v>3.009323848265558E-3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5.0666300411892184E-2</v>
      </c>
      <c r="G6" s="570" t="str">
        <f>'Proposed Budget'!C8</f>
        <v>Gasoline</v>
      </c>
      <c r="H6" s="571">
        <f>'Proposed Budget'!F8</f>
        <v>7200</v>
      </c>
      <c r="I6" s="572">
        <f>H6/$B$2</f>
        <v>3.5155185377751363E-2</v>
      </c>
      <c r="J6" s="573">
        <f>'Monthly Breakdown'!E8</f>
        <v>3054.54</v>
      </c>
      <c r="K6" s="574">
        <f>J6/$D$2</f>
        <v>3.6768400269924312E-2</v>
      </c>
      <c r="M6" s="570" t="str">
        <f>'Proposed Budget'!C9</f>
        <v>Family Entertainment</v>
      </c>
      <c r="N6" s="571">
        <f>'Proposed Budget'!F9</f>
        <v>8400</v>
      </c>
      <c r="O6" s="572">
        <f t="shared" si="2"/>
        <v>4.1014382940709929E-2</v>
      </c>
      <c r="P6" s="573">
        <f>'Monthly Breakdown'!E9</f>
        <v>3913.6</v>
      </c>
      <c r="Q6" s="574">
        <f t="shared" si="3"/>
        <v>4.710915925028835E-2</v>
      </c>
      <c r="S6" s="98" t="s">
        <v>148</v>
      </c>
      <c r="T6" s="103"/>
      <c r="U6" s="100"/>
      <c r="V6" s="104">
        <f>'Budget Breakdown'!T16</f>
        <v>4084.1399999999994</v>
      </c>
      <c r="W6" s="102">
        <f t="shared" si="5"/>
        <v>4.9161999606621182E-2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3200</v>
      </c>
      <c r="E7" s="34">
        <f t="shared" si="1"/>
        <v>3.8519345257799147E-2</v>
      </c>
      <c r="G7" s="570" t="str">
        <f>'Proposed Budget'!C14</f>
        <v>Rocket Mortgage</v>
      </c>
      <c r="H7" s="571">
        <f>'Proposed Budget'!F14</f>
        <v>15420</v>
      </c>
      <c r="I7" s="572">
        <f t="shared" ref="I7:I30" si="7">H7/$B$2</f>
        <v>7.5290688684017504E-2</v>
      </c>
      <c r="J7" s="573">
        <f>'Monthly Breakdown'!E14</f>
        <v>6357.7999999999993</v>
      </c>
      <c r="K7" s="574">
        <f t="shared" si="6"/>
        <v>7.6530716650011058E-2</v>
      </c>
      <c r="M7" s="570" t="str">
        <f>'Proposed Budget'!C10</f>
        <v>Miscellaneous Spending</v>
      </c>
      <c r="N7" s="571">
        <f>'Proposed Budget'!F10</f>
        <v>10800</v>
      </c>
      <c r="O7" s="572">
        <f>N7/$B$2</f>
        <v>5.2732778066627045E-2</v>
      </c>
      <c r="P7" s="573">
        <f>'Monthly Breakdown'!E10</f>
        <v>4171.03</v>
      </c>
      <c r="Q7" s="574">
        <f>P7/$D$2</f>
        <v>5.020792020332436E-2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-13202.72</v>
      </c>
      <c r="W7" s="116">
        <f t="shared" si="5"/>
        <v>-0.15892504063189059</v>
      </c>
    </row>
    <row r="8" spans="1:23" ht="14.4" x14ac:dyDescent="0.3">
      <c r="B8" s="7"/>
      <c r="C8" s="117"/>
      <c r="D8" s="39"/>
      <c r="E8" s="50"/>
      <c r="G8" s="570" t="str">
        <f>'Proposed Budget'!C15</f>
        <v>EH Roberts</v>
      </c>
      <c r="H8" s="571">
        <f>'Proposed Budget'!F15</f>
        <v>240</v>
      </c>
      <c r="I8" s="572">
        <f>H8/$B$2</f>
        <v>1.1718395125917122E-3</v>
      </c>
      <c r="J8" s="573">
        <f>'Monthly Breakdown'!E15</f>
        <v>71.599999999999994</v>
      </c>
      <c r="K8" s="574">
        <f>J8/$D$2</f>
        <v>8.6187035014325579E-4</v>
      </c>
      <c r="M8" s="570" t="str">
        <f>'Proposed Budget'!C11</f>
        <v>Department Stores/Clothes</v>
      </c>
      <c r="N8" s="571">
        <f>'Proposed Budget'!F11</f>
        <v>4200</v>
      </c>
      <c r="O8" s="572">
        <f>N8/$B$2</f>
        <v>2.0507191470354964E-2</v>
      </c>
      <c r="P8" s="573">
        <f>'Monthly Breakdown'!E11</f>
        <v>2164.16</v>
      </c>
      <c r="Q8" s="574">
        <f>P8/$D$2</f>
        <v>2.605063319784956E-2</v>
      </c>
      <c r="T8" s="7"/>
      <c r="U8" s="11"/>
      <c r="V8" s="7"/>
      <c r="W8" s="50"/>
    </row>
    <row r="9" spans="1:23" ht="14.4" x14ac:dyDescent="0.3">
      <c r="D9" s="39"/>
      <c r="E9" s="50"/>
      <c r="G9" s="570" t="str">
        <f>'Proposed Budget'!C16</f>
        <v>Verizon Wireless</v>
      </c>
      <c r="H9" s="571">
        <f>'Proposed Budget'!F16</f>
        <v>3240</v>
      </c>
      <c r="I9" s="572">
        <f>H9/$B$2</f>
        <v>1.5819833419988116E-2</v>
      </c>
      <c r="J9" s="573">
        <f>'Monthly Breakdown'!E16</f>
        <v>1552.3700000000001</v>
      </c>
      <c r="K9" s="574">
        <f>J9/$D$2</f>
        <v>1.8686336249328018E-2</v>
      </c>
      <c r="M9" s="570" t="str">
        <f>'Proposed Budget'!C12</f>
        <v>Alcohol/Bars</v>
      </c>
      <c r="N9" s="571">
        <f>'Proposed Budget'!F12</f>
        <v>8400</v>
      </c>
      <c r="O9" s="572">
        <f t="shared" si="2"/>
        <v>4.1014382940709929E-2</v>
      </c>
      <c r="P9" s="573">
        <f>'Monthly Breakdown'!E12</f>
        <v>3707.87</v>
      </c>
      <c r="Q9" s="574">
        <f t="shared" si="3"/>
        <v>4.4632726469073659E-2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70" t="str">
        <f>'Proposed Budget'!C17</f>
        <v>Spectrum TV/Internet</v>
      </c>
      <c r="H10" s="571">
        <f>'Proposed Budget'!F17*0.5</f>
        <v>1230</v>
      </c>
      <c r="I10" s="572">
        <f>H10/$B$2</f>
        <v>6.005677502032525E-3</v>
      </c>
      <c r="J10" s="573">
        <f>'Monthly Breakdown'!E17*0.5</f>
        <v>516.495</v>
      </c>
      <c r="K10" s="574">
        <f>J10/$D$2</f>
        <v>6.2172028840396781E-3</v>
      </c>
      <c r="M10" s="570" t="str">
        <f>'Proposed Budget'!C17</f>
        <v>Spectrum TV/Internet</v>
      </c>
      <c r="N10" s="571">
        <f>'Proposed Budget'!F17*0.5</f>
        <v>1230</v>
      </c>
      <c r="O10" s="572">
        <f>N10/$B$2</f>
        <v>6.005677502032525E-3</v>
      </c>
      <c r="P10" s="573">
        <f>'Monthly Breakdown'!E17*0.5</f>
        <v>516.495</v>
      </c>
      <c r="Q10" s="574">
        <f>P10/$D$2</f>
        <v>6.2172028840396781E-3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70" t="str">
        <f>'Proposed Budget'!C18</f>
        <v>First Energy</v>
      </c>
      <c r="H11" s="571">
        <f>'Proposed Budget'!F18</f>
        <v>2160</v>
      </c>
      <c r="I11" s="572">
        <f>H11/$B$2</f>
        <v>1.0546555613325409E-2</v>
      </c>
      <c r="J11" s="573">
        <f>'Monthly Breakdown'!E18</f>
        <v>688.86000000000013</v>
      </c>
      <c r="K11" s="574">
        <f>J11/$D$2</f>
        <v>8.2920113044648511E-3</v>
      </c>
      <c r="M11" s="570" t="str">
        <f>'Proposed Budget'!C22</f>
        <v>Planet Fitness</v>
      </c>
      <c r="N11" s="571">
        <f>'Proposed Budget'!F22</f>
        <v>1740</v>
      </c>
      <c r="O11" s="572">
        <f>N11/$B$2</f>
        <v>8.4958364662899126E-3</v>
      </c>
      <c r="P11" s="573">
        <f>'Monthly Breakdown'!E22</f>
        <v>930.82999999999993</v>
      </c>
      <c r="Q11" s="574">
        <f>P11/$D$2</f>
        <v>1.1204675670724118E-2</v>
      </c>
      <c r="T11" s="7"/>
      <c r="U11" s="11"/>
      <c r="V11" s="7"/>
      <c r="W11" s="50"/>
    </row>
    <row r="12" spans="1:23" ht="14.4" x14ac:dyDescent="0.3">
      <c r="D12" s="39"/>
      <c r="E12" s="50"/>
      <c r="G12" s="570" t="str">
        <f>'Proposed Budget'!C19</f>
        <v>Vivint Home Security</v>
      </c>
      <c r="H12" s="571">
        <f>'Proposed Budget'!F19</f>
        <v>1680</v>
      </c>
      <c r="I12" s="572">
        <f>H12/$B$2</f>
        <v>8.2028765881419843E-3</v>
      </c>
      <c r="J12" s="573">
        <f>'Monthly Breakdown'!E19</f>
        <v>680.06999999999994</v>
      </c>
      <c r="K12" s="574">
        <f>J12/$D$2</f>
        <v>8.186203477959831E-3</v>
      </c>
      <c r="M12" s="570" t="str">
        <f>'Proposed Budget'!C23</f>
        <v>Lowes Rewards</v>
      </c>
      <c r="N12" s="571">
        <f>'Proposed Budget'!F23*0.5</f>
        <v>2400</v>
      </c>
      <c r="O12" s="572">
        <f t="shared" si="2"/>
        <v>1.1718395125917122E-2</v>
      </c>
      <c r="P12" s="573">
        <f>'Monthly Breakdown'!E23*0.5</f>
        <v>1000</v>
      </c>
      <c r="Q12" s="574">
        <f t="shared" si="3"/>
        <v>1.2037295393062232E-2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70" t="str">
        <f>'Proposed Budget'!C20</f>
        <v>Columbia Gas</v>
      </c>
      <c r="H13" s="571">
        <f>'Proposed Budget'!F20</f>
        <v>1200</v>
      </c>
      <c r="I13" s="572">
        <f>H13/$B$2</f>
        <v>5.8591975629585609E-3</v>
      </c>
      <c r="J13" s="573">
        <f>'Monthly Breakdown'!E20</f>
        <v>728.25</v>
      </c>
      <c r="K13" s="574">
        <f>J13/$D$2</f>
        <v>8.766160369997571E-3</v>
      </c>
      <c r="M13" s="570" t="str">
        <f>'Proposed Budget'!C24</f>
        <v>Wells Fargo - Pool</v>
      </c>
      <c r="N13" s="571">
        <f>'Proposed Budget'!F24</f>
        <v>2400</v>
      </c>
      <c r="O13" s="572">
        <f>N13/$B$2</f>
        <v>1.1718395125917122E-2</v>
      </c>
      <c r="P13" s="573">
        <f>'Monthly Breakdown'!E24</f>
        <v>1000</v>
      </c>
      <c r="Q13" s="574">
        <f>P13/$D$2</f>
        <v>1.2037295393062232E-2</v>
      </c>
      <c r="T13" s="7"/>
      <c r="U13" s="11"/>
      <c r="V13" s="7"/>
      <c r="W13" s="50"/>
    </row>
    <row r="14" spans="1:23" ht="14.4" x14ac:dyDescent="0.3">
      <c r="D14" s="39"/>
      <c r="E14" s="50"/>
      <c r="G14" s="570" t="str">
        <f>'Proposed Budget'!C21</f>
        <v>Medical Bills</v>
      </c>
      <c r="H14" s="571">
        <f>'Proposed Budget'!F21</f>
        <v>0</v>
      </c>
      <c r="I14" s="572">
        <f>H14/$B$2</f>
        <v>0</v>
      </c>
      <c r="J14" s="573">
        <f>'Monthly Breakdown'!E21</f>
        <v>835.06</v>
      </c>
      <c r="K14" s="574">
        <f>J14/$D$2</f>
        <v>1.0051863890930548E-2</v>
      </c>
      <c r="M14" s="570" t="str">
        <f>'Proposed Budget'!C25</f>
        <v>Wells Fargo - Deck</v>
      </c>
      <c r="N14" s="571">
        <f>'Proposed Budget'!F25*0.5</f>
        <v>3600</v>
      </c>
      <c r="O14" s="572">
        <f>N14/$B$2</f>
        <v>1.7577592688875682E-2</v>
      </c>
      <c r="P14" s="573">
        <f>'Monthly Breakdown'!E25*0.5</f>
        <v>300</v>
      </c>
      <c r="Q14" s="574">
        <f>P14/$D$2</f>
        <v>3.6111886179186698E-3</v>
      </c>
      <c r="T14" s="7"/>
      <c r="U14" s="11"/>
      <c r="V14" s="7"/>
      <c r="W14" s="50"/>
    </row>
    <row r="15" spans="1:23" ht="14.4" x14ac:dyDescent="0.3">
      <c r="D15" s="39"/>
      <c r="E15" s="50"/>
      <c r="G15" s="570" t="str">
        <f>'Proposed Budget'!C23</f>
        <v>Lowes Rewards</v>
      </c>
      <c r="H15" s="571">
        <f>'Proposed Budget'!F23*0.5</f>
        <v>2400</v>
      </c>
      <c r="I15" s="572">
        <f>H15/$B$2</f>
        <v>1.1718395125917122E-2</v>
      </c>
      <c r="J15" s="573">
        <f>'Monthly Breakdown'!E23*0.5</f>
        <v>1000</v>
      </c>
      <c r="K15" s="574">
        <f>J15/$D$2</f>
        <v>1.2037295393062232E-2</v>
      </c>
      <c r="M15" s="570" t="str">
        <f>'Proposed Budget'!C26</f>
        <v>Massage Envy</v>
      </c>
      <c r="N15" s="571">
        <f>'Proposed Budget'!F26</f>
        <v>1020</v>
      </c>
      <c r="O15" s="572">
        <f>N15/$B$2</f>
        <v>4.9803179285147769E-3</v>
      </c>
      <c r="P15" s="573">
        <f>'Monthly Breakdown'!E26</f>
        <v>482.05999999999995</v>
      </c>
      <c r="Q15" s="574">
        <f>P15/$D$2</f>
        <v>5.8026986171795794E-3</v>
      </c>
      <c r="T15" s="7"/>
      <c r="U15" s="11"/>
      <c r="V15" s="7"/>
      <c r="W15" s="50"/>
    </row>
    <row r="16" spans="1:23" ht="14.4" x14ac:dyDescent="0.3">
      <c r="D16" s="39"/>
      <c r="E16" s="50"/>
      <c r="G16" s="570" t="str">
        <f>'Proposed Budget'!C25</f>
        <v>Wells Fargo - Deck</v>
      </c>
      <c r="H16" s="571">
        <f>'Proposed Budget'!F25*0.5</f>
        <v>3600</v>
      </c>
      <c r="I16" s="572">
        <f>H16/$B$2</f>
        <v>1.7577592688875682E-2</v>
      </c>
      <c r="J16" s="573">
        <f>'Monthly Breakdown'!E25*0.5</f>
        <v>300</v>
      </c>
      <c r="K16" s="574">
        <f>J16/$D$2</f>
        <v>3.6111886179186698E-3</v>
      </c>
      <c r="M16" s="570" t="str">
        <f>'Proposed Budget'!C27</f>
        <v>Streaming/Music</v>
      </c>
      <c r="N16" s="571">
        <f>'Proposed Budget'!F27</f>
        <v>1200</v>
      </c>
      <c r="O16" s="572">
        <f>N16/$B$2</f>
        <v>5.8591975629585609E-3</v>
      </c>
      <c r="P16" s="573">
        <f>'Monthly Breakdown'!E27</f>
        <v>553.5</v>
      </c>
      <c r="Q16" s="574">
        <f>P16/$D$2</f>
        <v>6.6626430000599462E-3</v>
      </c>
      <c r="T16" s="7"/>
      <c r="U16" s="11"/>
      <c r="V16" s="7"/>
      <c r="W16" s="50"/>
    </row>
    <row r="17" spans="7:17" ht="14.4" x14ac:dyDescent="0.3">
      <c r="G17" s="570" t="str">
        <f>'Proposed Budget'!C28</f>
        <v>GM Financial/Toyota</v>
      </c>
      <c r="H17" s="571">
        <f>'Proposed Budget'!F28</f>
        <v>14400</v>
      </c>
      <c r="I17" s="572">
        <f t="shared" si="7"/>
        <v>7.0310370755502727E-2</v>
      </c>
      <c r="J17" s="573">
        <f>'Monthly Breakdown'!E28</f>
        <v>5901.7000000000007</v>
      </c>
      <c r="K17" s="574">
        <f t="shared" si="6"/>
        <v>7.1040506221235381E-2</v>
      </c>
      <c r="M17" s="570" t="str">
        <f>'Proposed Budget'!C38</f>
        <v>Camping/Vacation</v>
      </c>
      <c r="N17" s="571">
        <f>'Proposed Budget'!F38</f>
        <v>4800</v>
      </c>
      <c r="O17" s="572">
        <f>N17/$B$2</f>
        <v>2.3436790251834243E-2</v>
      </c>
      <c r="P17" s="573">
        <f>'Savings Transaction Log'!R5</f>
        <v>3824.78</v>
      </c>
      <c r="Q17" s="574">
        <f>P17/$D$2</f>
        <v>4.6040006673476568E-2</v>
      </c>
    </row>
    <row r="18" spans="7:17" ht="14.4" x14ac:dyDescent="0.3">
      <c r="G18" s="570" t="str">
        <f>'Proposed Budget'!C29</f>
        <v>Ohio Turnpike</v>
      </c>
      <c r="H18" s="571">
        <f>'Proposed Budget'!F29</f>
        <v>1440</v>
      </c>
      <c r="I18" s="572">
        <f>H18/$B$2</f>
        <v>7.031037075550273E-3</v>
      </c>
      <c r="J18" s="573">
        <f>'Monthly Breakdown'!E29</f>
        <v>553.66</v>
      </c>
      <c r="K18" s="574">
        <f>J18/$D$2</f>
        <v>6.6645689673228356E-3</v>
      </c>
      <c r="M18" s="570" t="str">
        <f>'Proposed Budget'!C39</f>
        <v>Home Maintenance</v>
      </c>
      <c r="N18" s="571">
        <f>'Proposed Budget'!F39*0.5</f>
        <v>2250</v>
      </c>
      <c r="O18" s="572">
        <f>N18/$B$2</f>
        <v>1.0985995430547301E-2</v>
      </c>
      <c r="P18" s="573">
        <f>'Savings Transaction Log'!T5*0.5</f>
        <v>7223.3950000000004</v>
      </c>
      <c r="Q18" s="574">
        <f>P18/$D$2</f>
        <v>8.6950139355768771E-2</v>
      </c>
    </row>
    <row r="19" spans="7:17" ht="14.4" x14ac:dyDescent="0.3">
      <c r="G19" s="570" t="str">
        <f>'Proposed Budget'!C30</f>
        <v>Water Bill - Main</v>
      </c>
      <c r="H19" s="571">
        <f>'Proposed Budget'!F30</f>
        <v>900</v>
      </c>
      <c r="I19" s="572">
        <f>H19/$B$2</f>
        <v>4.3943981722189204E-3</v>
      </c>
      <c r="J19" s="573">
        <f>'Monthly Breakdown'!E30</f>
        <v>383.65000000000003</v>
      </c>
      <c r="K19" s="574">
        <f>J19/$D$2</f>
        <v>4.618108377548326E-3</v>
      </c>
      <c r="N19" s="11"/>
      <c r="O19" s="11"/>
      <c r="P19" s="11"/>
      <c r="Q19" s="11"/>
    </row>
    <row r="20" spans="7:17" ht="14.4" x14ac:dyDescent="0.3">
      <c r="G20" s="570" t="str">
        <f>'Proposed Budget'!C31</f>
        <v>Water Bill - Rental</v>
      </c>
      <c r="H20" s="571">
        <f>'Proposed Budget'!F31</f>
        <v>900</v>
      </c>
      <c r="I20" s="572">
        <f>H20/$B$2</f>
        <v>4.3943981722189204E-3</v>
      </c>
      <c r="J20" s="573">
        <f>'Monthly Breakdown'!E31</f>
        <v>294.31</v>
      </c>
      <c r="K20" s="574">
        <f>J20/$D$2</f>
        <v>3.5426964071321458E-3</v>
      </c>
      <c r="N20" s="39"/>
      <c r="O20" s="50"/>
      <c r="P20" s="39"/>
      <c r="Q20" s="50"/>
    </row>
    <row r="21" spans="7:17" ht="15.75" customHeight="1" x14ac:dyDescent="0.3">
      <c r="G21" s="570" t="str">
        <f>'Proposed Budget'!C33</f>
        <v>Vehicle Maintenance</v>
      </c>
      <c r="H21" s="571">
        <f>'Proposed Budget'!F33</f>
        <v>4200</v>
      </c>
      <c r="I21" s="572">
        <f>H21/$B$2</f>
        <v>2.0507191470354964E-2</v>
      </c>
      <c r="J21" s="573">
        <f>'Savings Transaction Log'!H5</f>
        <v>529.04999999999995</v>
      </c>
      <c r="K21" s="574">
        <f>J21/$D$2</f>
        <v>6.3683311276995737E-3</v>
      </c>
      <c r="N21" s="39"/>
      <c r="O21" s="50"/>
      <c r="P21" s="39"/>
      <c r="Q21" s="50"/>
    </row>
    <row r="22" spans="7:17" ht="15.75" customHeight="1" x14ac:dyDescent="0.3">
      <c r="G22" s="570" t="str">
        <f>'Proposed Budget'!C34</f>
        <v>Car Insurance</v>
      </c>
      <c r="H22" s="571">
        <f>'Proposed Budget'!F34</f>
        <v>3840</v>
      </c>
      <c r="I22" s="572">
        <f>H22/$B$2</f>
        <v>1.8749432201467395E-2</v>
      </c>
      <c r="J22" s="573">
        <f>'Savings Transaction Log'!J5</f>
        <v>0</v>
      </c>
      <c r="K22" s="574">
        <f>J22/$D$2</f>
        <v>0</v>
      </c>
      <c r="N22" s="39"/>
      <c r="O22" s="11"/>
      <c r="P22" s="39"/>
      <c r="Q22" s="50"/>
    </row>
    <row r="23" spans="7:17" ht="15.75" customHeight="1" x14ac:dyDescent="0.3">
      <c r="G23" s="570" t="str">
        <f>'Proposed Budget'!C35</f>
        <v>Rental Garbage</v>
      </c>
      <c r="H23" s="571">
        <f>'Proposed Budget'!F35</f>
        <v>300</v>
      </c>
      <c r="I23" s="572">
        <f>H23/$B$2</f>
        <v>1.4647993907396402E-3</v>
      </c>
      <c r="J23" s="573">
        <f>'Savings Transaction Log'!L5</f>
        <v>126.96000000000001</v>
      </c>
      <c r="K23" s="574">
        <f>J23/$D$2</f>
        <v>1.5282550231031811E-3</v>
      </c>
      <c r="N23" s="39"/>
      <c r="O23" s="11"/>
      <c r="P23" s="39"/>
      <c r="Q23" s="50"/>
    </row>
    <row r="24" spans="7:17" ht="15.75" customHeight="1" x14ac:dyDescent="0.3">
      <c r="G24" s="570" t="str">
        <f>'Proposed Budget'!C36</f>
        <v>Garbage</v>
      </c>
      <c r="H24" s="571">
        <f>'Proposed Budget'!F36</f>
        <v>300</v>
      </c>
      <c r="I24" s="572">
        <f>H24/$B$2</f>
        <v>1.4647993907396402E-3</v>
      </c>
      <c r="J24" s="573">
        <f>'Savings Transaction Log'!N5</f>
        <v>126.96000000000001</v>
      </c>
      <c r="K24" s="574">
        <f>J24/$D$2</f>
        <v>1.5282550231031811E-3</v>
      </c>
      <c r="N24" s="11"/>
      <c r="O24" s="11"/>
      <c r="P24" s="11"/>
      <c r="Q24" s="11"/>
    </row>
    <row r="25" spans="7:17" ht="15.75" customHeight="1" x14ac:dyDescent="0.3">
      <c r="G25" s="570" t="str">
        <f>'Proposed Budget'!C37</f>
        <v>Sanitation - Main</v>
      </c>
      <c r="H25" s="571">
        <f>'Proposed Budget'!F37</f>
        <v>540</v>
      </c>
      <c r="I25" s="572">
        <f>H25/$B$2</f>
        <v>2.6366389033313522E-3</v>
      </c>
      <c r="J25" s="573">
        <f>'Savings Transaction Log'!P5</f>
        <v>185.64</v>
      </c>
      <c r="K25" s="574">
        <f>J25/$D$2</f>
        <v>2.2346035167680727E-3</v>
      </c>
      <c r="N25" s="11"/>
      <c r="O25" s="11"/>
      <c r="P25" s="11"/>
      <c r="Q25" s="11"/>
    </row>
    <row r="26" spans="7:17" ht="15.75" customHeight="1" x14ac:dyDescent="0.3">
      <c r="G26" s="570" t="str">
        <f>'Proposed Budget'!C39</f>
        <v>Home Maintenance</v>
      </c>
      <c r="H26" s="571">
        <f>'Proposed Budget'!F39*0.5</f>
        <v>2250</v>
      </c>
      <c r="I26" s="572">
        <f t="shared" si="7"/>
        <v>1.0985995430547301E-2</v>
      </c>
      <c r="J26" s="573">
        <f>'Savings Transaction Log'!T5*0.5</f>
        <v>7223.3950000000004</v>
      </c>
      <c r="K26" s="574">
        <f t="shared" si="6"/>
        <v>8.6950139355768771E-2</v>
      </c>
      <c r="N26" s="11"/>
      <c r="O26" s="11"/>
      <c r="P26" s="11"/>
      <c r="Q26" s="11"/>
    </row>
    <row r="27" spans="7:17" ht="15.75" customHeight="1" x14ac:dyDescent="0.3">
      <c r="G27" s="570" t="str">
        <f>'Proposed Budget'!C40</f>
        <v>Rental Repairs</v>
      </c>
      <c r="H27" s="571">
        <f>'Proposed Budget'!F40</f>
        <v>1200</v>
      </c>
      <c r="I27" s="572">
        <f>H27/$B$2</f>
        <v>5.8591975629585609E-3</v>
      </c>
      <c r="J27" s="573">
        <f>'Savings Transaction Log'!V5</f>
        <v>0</v>
      </c>
      <c r="K27" s="574">
        <f>J27/$D$2</f>
        <v>0</v>
      </c>
      <c r="N27" s="11"/>
      <c r="O27" s="11"/>
      <c r="P27" s="11"/>
      <c r="Q27" s="11"/>
    </row>
    <row r="28" spans="7:17" ht="15.75" customHeight="1" x14ac:dyDescent="0.3">
      <c r="G28" s="570" t="str">
        <f>'Proposed Budget'!C41</f>
        <v>Rental Insurance</v>
      </c>
      <c r="H28" s="571">
        <f>'Proposed Budget'!F41</f>
        <v>1020</v>
      </c>
      <c r="I28" s="572">
        <f>H28/$B$2</f>
        <v>4.9803179285147769E-3</v>
      </c>
      <c r="J28" s="573">
        <f>'Savings Transaction Log'!X5</f>
        <v>500.5</v>
      </c>
      <c r="K28" s="574">
        <f>J28/$D$2</f>
        <v>6.0246663442276478E-3</v>
      </c>
      <c r="N28" s="11"/>
      <c r="O28" s="11"/>
      <c r="P28" s="11"/>
      <c r="Q28" s="11"/>
    </row>
    <row r="29" spans="7:17" ht="15.75" customHeight="1" x14ac:dyDescent="0.3">
      <c r="G29" s="570" t="str">
        <f>'Proposed Budget'!C42</f>
        <v>Rental Property Taxes</v>
      </c>
      <c r="H29" s="571">
        <f>'Proposed Budget'!F42</f>
        <v>2760</v>
      </c>
      <c r="I29" s="572">
        <f t="shared" si="7"/>
        <v>1.347615439480469E-2</v>
      </c>
      <c r="J29" s="573">
        <f>'Savings Transaction Log'!Z5</f>
        <v>1276.4000000000001</v>
      </c>
      <c r="K29" s="574">
        <f t="shared" si="6"/>
        <v>1.5364403839704634E-2</v>
      </c>
      <c r="N29" s="11"/>
      <c r="O29" s="11"/>
      <c r="P29" s="11"/>
      <c r="Q29" s="11"/>
    </row>
    <row r="30" spans="7:17" ht="15.75" customHeight="1" x14ac:dyDescent="0.3">
      <c r="G30" s="570" t="str">
        <f>'Proposed Budget'!C43</f>
        <v>Rental Sanitation</v>
      </c>
      <c r="H30" s="571">
        <f>'Proposed Budget'!F43</f>
        <v>540</v>
      </c>
      <c r="I30" s="572">
        <f t="shared" si="7"/>
        <v>2.6366389033313522E-3</v>
      </c>
      <c r="J30" s="573">
        <f>'Savings Transaction Log'!AB5</f>
        <v>185.64</v>
      </c>
      <c r="K30" s="574">
        <f t="shared" si="6"/>
        <v>2.2346035167680727E-3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topLeftCell="A5"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0" t="s">
        <v>151</v>
      </c>
      <c r="B1" s="551"/>
      <c r="C1" s="551"/>
      <c r="D1" s="551"/>
      <c r="E1" s="551"/>
      <c r="F1" s="551"/>
      <c r="G1" s="551"/>
      <c r="H1" s="551"/>
      <c r="I1" s="551"/>
      <c r="J1" s="551"/>
      <c r="K1" s="551"/>
      <c r="L1" s="551"/>
      <c r="M1" s="551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J38" sqref="J38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/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10839.060000000001</v>
      </c>
      <c r="L6" s="211">
        <f t="shared" si="3"/>
        <v>2160.9399999999987</v>
      </c>
      <c r="M6" s="212">
        <f t="shared" si="4"/>
        <v>-0.16622615384615375</v>
      </c>
      <c r="N6" s="198"/>
      <c r="O6" s="213">
        <f t="shared" si="5"/>
        <v>3606.5529209933302</v>
      </c>
      <c r="P6" s="214">
        <f>SUM('Monthly Breakdown'!Q45:Q46)</f>
        <v>50</v>
      </c>
      <c r="Q6" s="215">
        <f t="shared" si="6"/>
        <v>-3556.5529209933302</v>
      </c>
      <c r="R6" s="198"/>
      <c r="S6" s="198"/>
      <c r="T6" s="198">
        <f t="shared" si="7"/>
        <v>4084.1399999999994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0</v>
      </c>
      <c r="G7" s="207">
        <f t="shared" si="0"/>
        <v>-16606.55292099333</v>
      </c>
      <c r="H7" s="208">
        <f t="shared" si="1"/>
        <v>-1</v>
      </c>
      <c r="I7" s="198"/>
      <c r="J7" s="209">
        <f t="shared" ref="J7:K7" si="12">SUM(O25,E25,J25)</f>
        <v>13000</v>
      </c>
      <c r="K7" s="210">
        <f t="shared" si="12"/>
        <v>0</v>
      </c>
      <c r="L7" s="211">
        <f t="shared" si="3"/>
        <v>13000</v>
      </c>
      <c r="M7" s="212">
        <f t="shared" si="4"/>
        <v>-1</v>
      </c>
      <c r="N7" s="198"/>
      <c r="O7" s="213">
        <f t="shared" si="5"/>
        <v>3606.5529209933302</v>
      </c>
      <c r="P7" s="214">
        <f>SUM('Monthly Breakdown'!S45:S46)</f>
        <v>0</v>
      </c>
      <c r="Q7" s="215">
        <f t="shared" si="6"/>
        <v>-3606.5529209933302</v>
      </c>
      <c r="R7" s="198"/>
      <c r="S7" s="198"/>
      <c r="T7" s="198">
        <f t="shared" si="7"/>
        <v>0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SUM(E2:E6)</f>
        <v>85796.54810996665</v>
      </c>
      <c r="F16" s="205">
        <f>SUM(F2:F6)</f>
        <v>83075.14</v>
      </c>
      <c r="G16" s="205">
        <f>SUM(G2:G6)</f>
        <v>-2721.408109966651</v>
      </c>
      <c r="H16" s="208">
        <f>((SUM(F16))-SUM(E16))/SUM(E16)</f>
        <v>-3.1719319365606451E-2</v>
      </c>
      <c r="I16" s="198"/>
      <c r="J16" s="209">
        <f>SUM(J2:J6)</f>
        <v>65000</v>
      </c>
      <c r="K16" s="209">
        <f>SUM(K2:K6)</f>
        <v>61855.05</v>
      </c>
      <c r="L16" s="209">
        <f>SUM(L2:L6)</f>
        <v>3144.9499999999989</v>
      </c>
      <c r="M16" s="212">
        <f>((K16-SUM(J16))/SUM(J16))</f>
        <v>-4.8383846153846111E-2</v>
      </c>
      <c r="N16" s="198"/>
      <c r="O16" s="213">
        <f>SUM(O2:O6)</f>
        <v>20796.54810996665</v>
      </c>
      <c r="P16" s="213">
        <f>SUM(P2:P6)</f>
        <v>17135.949999999997</v>
      </c>
      <c r="Q16" s="213">
        <f>SUM(Q2:Q6)</f>
        <v>-3660.598109966651</v>
      </c>
      <c r="R16" s="218">
        <f>((P16-SUM(O16))/SUM(O16))</f>
        <v>-0.17601950528570309</v>
      </c>
      <c r="S16" s="198"/>
      <c r="T16" s="198">
        <f>F16-K16-P16</f>
        <v>4084.1399999999994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4941.1100000000015</v>
      </c>
      <c r="G24" s="232">
        <f t="shared" si="19"/>
        <v>258.88999999999851</v>
      </c>
      <c r="H24" s="233">
        <f t="shared" si="20"/>
        <v>-4.9786538461538174E-2</v>
      </c>
      <c r="I24" s="198"/>
      <c r="J24" s="234">
        <f>SUM('Proposed Budget'!$D$5:$D$12)</f>
        <v>5800</v>
      </c>
      <c r="K24" s="235">
        <f>SUM('Monthly Breakdown'!Q5:Q12)</f>
        <v>5897.95</v>
      </c>
      <c r="L24" s="236">
        <f t="shared" si="21"/>
        <v>-97.949999999999818</v>
      </c>
      <c r="M24" s="237">
        <f t="shared" si="22"/>
        <v>1.6887931034482728E-2</v>
      </c>
      <c r="N24" s="198"/>
      <c r="O24" s="238">
        <f>SUM('Proposed Budget'!$D$33:$D$43)</f>
        <v>2000</v>
      </c>
      <c r="P24" s="239">
        <f>SUM('Monthly Breakdown'!Q33:Q43)</f>
        <v>0</v>
      </c>
      <c r="Q24" s="240">
        <f t="shared" si="23"/>
        <v>2000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0</v>
      </c>
      <c r="G25" s="232">
        <f t="shared" si="19"/>
        <v>5200</v>
      </c>
      <c r="H25" s="233">
        <f t="shared" si="20"/>
        <v>-1</v>
      </c>
      <c r="I25" s="198"/>
      <c r="J25" s="234">
        <f>SUM('Proposed Budget'!$D$5:$D$12)</f>
        <v>5800</v>
      </c>
      <c r="K25" s="235">
        <f>SUM('Monthly Breakdown'!S5:S12)</f>
        <v>0</v>
      </c>
      <c r="L25" s="236">
        <f t="shared" si="21"/>
        <v>5800</v>
      </c>
      <c r="M25" s="237">
        <f t="shared" si="22"/>
        <v>-1</v>
      </c>
      <c r="N25" s="198"/>
      <c r="O25" s="238">
        <f>SUM('Proposed Budget'!$D$33:$D$43)</f>
        <v>2000</v>
      </c>
      <c r="P25" s="239">
        <f>SUM('Monthly Breakdown'!S33:S43)</f>
        <v>0</v>
      </c>
      <c r="Q25" s="240">
        <f t="shared" si="23"/>
        <v>2000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SUM(E20:E24)</f>
        <v>26000</v>
      </c>
      <c r="F34" s="230">
        <f>SUM(F20:F24)</f>
        <v>24646.71</v>
      </c>
      <c r="G34" s="230">
        <f>SUM(G20:G24)</f>
        <v>1353.2899999999981</v>
      </c>
      <c r="H34" s="233">
        <f>((F34-SUM(E34)))/SUM(E34)</f>
        <v>-5.2049615384615416E-2</v>
      </c>
      <c r="I34" s="198"/>
      <c r="J34" s="234">
        <f>SUM(J20:J24)</f>
        <v>29000</v>
      </c>
      <c r="K34" s="234">
        <f>SUM(K20:K24)</f>
        <v>29208.34</v>
      </c>
      <c r="L34" s="234">
        <f>SUM(L20:L24)</f>
        <v>-208.34000000000015</v>
      </c>
      <c r="M34" s="237">
        <f>((K34-SUM(J34))/SUM(J34))</f>
        <v>7.1841379310344875E-3</v>
      </c>
      <c r="N34" s="198"/>
      <c r="O34" s="238">
        <f t="shared" ref="O34:Q34" si="24">SUM(O20:O31)</f>
        <v>24000</v>
      </c>
      <c r="P34" s="238">
        <f t="shared" si="24"/>
        <v>8000</v>
      </c>
      <c r="Q34" s="238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E51" sqref="E51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45809</v>
      </c>
      <c r="T1" s="248">
        <v>45838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52" t="s">
        <v>261</v>
      </c>
      <c r="B3" s="553"/>
      <c r="C3" s="266" t="s">
        <v>156</v>
      </c>
      <c r="D3" s="267"/>
      <c r="E3" s="268">
        <f t="shared" ref="E3:F3" si="0">SUM(E5:E46)</f>
        <v>78991</v>
      </c>
      <c r="F3" s="268">
        <f t="shared" si="0"/>
        <v>6344.917525799985</v>
      </c>
      <c r="G3" s="269">
        <f>1-((E3/SUM(E3:F3)))</f>
        <v>7.435225060868067E-2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10889.06</v>
      </c>
      <c r="R3" s="271"/>
      <c r="S3" s="232">
        <f>SUM(S5:S46)</f>
        <v>0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52" t="s">
        <v>262</v>
      </c>
      <c r="B4" s="554"/>
      <c r="C4" s="553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1232.9822067567568</v>
      </c>
      <c r="E5" s="289">
        <f>I5+K5+M5+O5+Q5+S5+U5+W5+Y5+AA5+AC5+AE5</f>
        <v>5998.73</v>
      </c>
      <c r="F5" s="289">
        <f>J5+L5+N5+P5+R5</f>
        <v>1.2700000000002092</v>
      </c>
      <c r="G5" s="269">
        <f t="shared" ref="G5:G12" si="2">1-((E5/SUM(E5:F5)))</f>
        <v>2.1166666666672107E-4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3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4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5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6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1253.58</v>
      </c>
      <c r="R5" s="270">
        <f t="shared" ref="R5:R12" si="7">H5-Q5</f>
        <v>-53.579999999999927</v>
      </c>
      <c r="S5" s="232">
        <f>SUMIFS('Checking Transaction Log'!$E:$E,'Checking Transaction Log'!$C:$C,"&gt;="&amp;S1,'Checking Transaction Log'!$C:$C,"&lt;="&amp;T1,'Checking Transaction Log'!$A:$A,"D",'Checking Transaction Log'!$B:$B,1)</f>
        <v>0</v>
      </c>
      <c r="T5" s="232">
        <f t="shared" ref="T5:T12" si="8">H5-S5</f>
        <v>1200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9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0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1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2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3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4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1135.9896810810812</v>
      </c>
      <c r="E6" s="289">
        <f t="shared" ref="E6:E12" si="15">Q6+S6+U6+W6+Y6+AA6+AC6+AE6+I6+K6+M6+O6</f>
        <v>5526.84</v>
      </c>
      <c r="F6" s="289">
        <f>J6+L6+N6+P6+R6</f>
        <v>473.16000000000065</v>
      </c>
      <c r="G6" s="269">
        <f t="shared" si="2"/>
        <v>7.8860000000000152E-2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3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4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5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6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1336.07</v>
      </c>
      <c r="R6" s="270">
        <f t="shared" si="7"/>
        <v>-136.06999999999994</v>
      </c>
      <c r="S6" s="232">
        <f>SUMIFS('Checking Transaction Log'!$E:$E,'Checking Transaction Log'!$C:$C,"&gt;="&amp;S1,'Checking Transaction Log'!$C:$C,"&lt;="&amp;T1,'Checking Transaction Log'!$A:$A,"D",'Checking Transaction Log'!$B:$B,2)</f>
        <v>0</v>
      </c>
      <c r="T6" s="232">
        <f t="shared" si="8"/>
        <v>1200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9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0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1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2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3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4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138.03486081081081</v>
      </c>
      <c r="E7" s="289">
        <f t="shared" si="15"/>
        <v>671.56999999999994</v>
      </c>
      <c r="F7" s="289">
        <f>J7+L7+N7+P7+R7</f>
        <v>78.430000000000035</v>
      </c>
      <c r="G7" s="269">
        <f t="shared" si="2"/>
        <v>0.10457333333333341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3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4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5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6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171.10999999999999</v>
      </c>
      <c r="R7" s="270">
        <f t="shared" si="7"/>
        <v>-21.109999999999985</v>
      </c>
      <c r="S7" s="232">
        <f>SUMIFS('Checking Transaction Log'!$E:$E,'Checking Transaction Log'!$C:$C,"&gt;="&amp;S1,'Checking Transaction Log'!$C:$C,"&lt;="&amp;T1,'Checking Transaction Log'!$A:$A,"D",'Checking Transaction Log'!$B:$B,3)</f>
        <v>0</v>
      </c>
      <c r="T7" s="232">
        <f t="shared" si="8"/>
        <v>150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9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0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1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2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3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4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627.8318027027027</v>
      </c>
      <c r="E8" s="289">
        <f t="shared" si="15"/>
        <v>3054.54</v>
      </c>
      <c r="F8" s="289">
        <f>J8+L8+N8+P8+R8</f>
        <v>-54.539999999999964</v>
      </c>
      <c r="G8" s="269">
        <f t="shared" si="2"/>
        <v>-1.8180000000000085E-2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3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4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5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6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652.6099999999999</v>
      </c>
      <c r="R8" s="270">
        <f t="shared" si="7"/>
        <v>-52.6099999999999</v>
      </c>
      <c r="S8" s="232">
        <f>SUMIFS('Checking Transaction Log'!$E:$E,'Checking Transaction Log'!$C:$C,"&gt;="&amp;S1,'Checking Transaction Log'!$C:$C,"&lt;="&amp;T1,'Checking Transaction Log'!$A:$A,"D",'Checking Transaction Log'!$B:$B,4)</f>
        <v>0</v>
      </c>
      <c r="T8" s="232">
        <f t="shared" si="8"/>
        <v>600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9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0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1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2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3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4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804.40345945945944</v>
      </c>
      <c r="E9" s="289">
        <f t="shared" si="15"/>
        <v>3913.6</v>
      </c>
      <c r="F9" s="289">
        <f>J9+L9+N9+P9+R9</f>
        <v>-413.6</v>
      </c>
      <c r="G9" s="269">
        <f t="shared" si="2"/>
        <v>-0.11817142857142859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3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4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5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6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225.59</v>
      </c>
      <c r="R9" s="270">
        <f t="shared" si="7"/>
        <v>474.40999999999997</v>
      </c>
      <c r="S9" s="232">
        <f>SUMIFS('Checking Transaction Log'!$E:$E,'Checking Transaction Log'!$C:$C,"&gt;="&amp;S1,'Checking Transaction Log'!$C:$C,"&lt;="&amp;T1,'Checking Transaction Log'!$A:$A,"D",'Checking Transaction Log'!$B:$B,5)</f>
        <v>0</v>
      </c>
      <c r="T9" s="232">
        <f t="shared" si="8"/>
        <v>700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9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0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1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2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3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4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857.31576081081073</v>
      </c>
      <c r="E10" s="289">
        <f t="shared" si="15"/>
        <v>4171.03</v>
      </c>
      <c r="F10" s="289">
        <f>J10+L10+N10+P10+R10</f>
        <v>328.96999999999969</v>
      </c>
      <c r="G10" s="269">
        <f t="shared" si="2"/>
        <v>7.3104444444444305E-2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3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4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5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6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1132.3400000000001</v>
      </c>
      <c r="R10" s="270">
        <f t="shared" si="7"/>
        <v>-232.34000000000015</v>
      </c>
      <c r="S10" s="232">
        <f>SUMIFS('Checking Transaction Log'!$E:$E,'Checking Transaction Log'!$C:$C,"&gt;="&amp;S1,'Checking Transaction Log'!$C:$C,"&lt;="&amp;T1,'Checking Transaction Log'!$A:$A,"D",'Checking Transaction Log'!$B:$B,6)</f>
        <v>0</v>
      </c>
      <c r="T10" s="232">
        <f t="shared" si="8"/>
        <v>900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9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0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1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2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3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4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444.8226162162162</v>
      </c>
      <c r="E11" s="289">
        <f t="shared" si="15"/>
        <v>2164.16</v>
      </c>
      <c r="F11" s="289">
        <f>J11+L11+N11+P11+R11</f>
        <v>-414.15999999999985</v>
      </c>
      <c r="G11" s="269">
        <f t="shared" si="2"/>
        <v>-0.23666285714285706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3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4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5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6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7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8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9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0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1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2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3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4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762.11760405405403</v>
      </c>
      <c r="E12" s="289">
        <f t="shared" si="15"/>
        <v>3707.87</v>
      </c>
      <c r="F12" s="289">
        <f>J12+L12+N12+P12+R12</f>
        <v>-207.87000000000012</v>
      </c>
      <c r="G12" s="269">
        <f t="shared" si="2"/>
        <v>-5.9391428571428539E-2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3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4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5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6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750.24</v>
      </c>
      <c r="R12" s="270">
        <f t="shared" si="7"/>
        <v>-50.240000000000009</v>
      </c>
      <c r="S12" s="232">
        <f>SUMIFS('Checking Transaction Log'!$E:$E,'Checking Transaction Log'!$C:$C,"&gt;="&amp;S1,'Checking Transaction Log'!$C:$C,"&lt;="&amp;T1,'Checking Transaction Log'!$A:$A,"D",'Checking Transaction Log'!$B:$B,8)</f>
        <v>0</v>
      </c>
      <c r="T12" s="232">
        <f t="shared" si="8"/>
        <v>700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9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0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1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2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3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4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6">(E14/(TODAY()-$I$1))*30.42</f>
        <v>1306.7856486486487</v>
      </c>
      <c r="E14" s="289">
        <f t="shared" ref="E14:E31" si="17">Q14+S14+U14+W14+Y14+AA14+AC14+AE14+I14+K14+M14+O14</f>
        <v>6357.7999999999993</v>
      </c>
      <c r="F14" s="289">
        <f>J14+L14+N14+P14+R14</f>
        <v>67.200000000000045</v>
      </c>
      <c r="G14" s="269">
        <f t="shared" ref="G14:G31" si="18">1-((E14/SUM(E14:F14)))</f>
        <v>1.0459143968871598E-2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19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0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1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2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3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0</v>
      </c>
      <c r="T14" s="232">
        <f t="shared" ref="T14:T31" si="24">H14-S14</f>
        <v>1285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5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6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7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28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29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0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6"/>
        <v>14.716702702702701</v>
      </c>
      <c r="E15" s="289">
        <f t="shared" si="17"/>
        <v>71.599999999999994</v>
      </c>
      <c r="F15" s="289">
        <f>J15+L15+N15+P15+R15</f>
        <v>28.400000000000006</v>
      </c>
      <c r="G15" s="269">
        <f t="shared" si="18"/>
        <v>0.28400000000000003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19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0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1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2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0</v>
      </c>
      <c r="R15" s="270">
        <f t="shared" si="23"/>
        <v>20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4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5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6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7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28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29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0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6"/>
        <v>319.07496891891896</v>
      </c>
      <c r="E16" s="289">
        <f t="shared" si="17"/>
        <v>1552.3700000000001</v>
      </c>
      <c r="F16" s="289">
        <f>J16+L16+N16+P16+R16</f>
        <v>-202.37000000000006</v>
      </c>
      <c r="G16" s="269">
        <f t="shared" si="18"/>
        <v>-0.14990370370370387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19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0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1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2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3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0</v>
      </c>
      <c r="T16" s="232">
        <f t="shared" si="24"/>
        <v>270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5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6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7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28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29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0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6"/>
        <v>212.32132297297298</v>
      </c>
      <c r="E17" s="289">
        <f t="shared" si="17"/>
        <v>1032.99</v>
      </c>
      <c r="F17" s="289">
        <f>J17+L17+N17+P17+R17</f>
        <v>-7.9900000000000091</v>
      </c>
      <c r="G17" s="269">
        <f t="shared" si="18"/>
        <v>-7.7951219512195635E-3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19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0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1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2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3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0</v>
      </c>
      <c r="T17" s="232">
        <f t="shared" si="24"/>
        <v>205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5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6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7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28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29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0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6"/>
        <v>141.58865675675679</v>
      </c>
      <c r="E18" s="289">
        <f t="shared" si="17"/>
        <v>688.86000000000013</v>
      </c>
      <c r="F18" s="289">
        <f>J18+L18+N18+P18+R18</f>
        <v>211.14</v>
      </c>
      <c r="G18" s="269">
        <f t="shared" si="18"/>
        <v>0.23459999999999992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19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0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1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2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3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0</v>
      </c>
      <c r="T18" s="232">
        <f t="shared" si="24"/>
        <v>180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5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6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7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28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29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0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6"/>
        <v>139.7819554054054</v>
      </c>
      <c r="E19" s="289">
        <f t="shared" si="17"/>
        <v>680.06999999999994</v>
      </c>
      <c r="F19" s="289">
        <f>J19+L19+N19+P19+R19</f>
        <v>19.929999999999978</v>
      </c>
      <c r="G19" s="269">
        <f t="shared" si="18"/>
        <v>2.8471428571428481E-2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19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0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1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2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3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0</v>
      </c>
      <c r="T19" s="232">
        <f t="shared" si="24"/>
        <v>140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5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6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7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28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29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0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6"/>
        <v>149.68489864864864</v>
      </c>
      <c r="E20" s="289">
        <f t="shared" si="17"/>
        <v>728.25</v>
      </c>
      <c r="F20" s="289">
        <f>J20+L20+N20+P20+R20</f>
        <v>-228.25</v>
      </c>
      <c r="G20" s="269">
        <f t="shared" si="18"/>
        <v>-0.45649999999999991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19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0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1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2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3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0</v>
      </c>
      <c r="T20" s="232">
        <f t="shared" si="24"/>
        <v>100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5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6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7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28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29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0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6"/>
        <v>171.63868378378379</v>
      </c>
      <c r="E21" s="289">
        <f t="shared" si="17"/>
        <v>835.06</v>
      </c>
      <c r="F21" s="289">
        <f>J21+L21+N21+P21+R21</f>
        <v>-835.06</v>
      </c>
      <c r="G21" s="269" t="e">
        <f t="shared" si="18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19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0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1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2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3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0</v>
      </c>
      <c r="T21" s="232">
        <f t="shared" si="24"/>
        <v>0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5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6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7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28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29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0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6"/>
        <v>191.32330135135135</v>
      </c>
      <c r="E22" s="289">
        <f t="shared" si="17"/>
        <v>930.82999999999993</v>
      </c>
      <c r="F22" s="289">
        <f>J22+L22+N22+P22+R22</f>
        <v>-205.83</v>
      </c>
      <c r="G22" s="269">
        <f t="shared" si="18"/>
        <v>-0.28390344827586222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19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0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1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2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3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0</v>
      </c>
      <c r="T22" s="232">
        <f t="shared" si="24"/>
        <v>145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5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6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7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28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29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0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6"/>
        <v>411.08108108108109</v>
      </c>
      <c r="E23" s="289">
        <f t="shared" si="17"/>
        <v>2000</v>
      </c>
      <c r="F23" s="289">
        <f>J23+L23+N23+P23+R23</f>
        <v>0</v>
      </c>
      <c r="G23" s="269">
        <f t="shared" si="18"/>
        <v>0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19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0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1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2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3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4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5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6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7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28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29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0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6"/>
        <v>205.54054054054055</v>
      </c>
      <c r="E24" s="289">
        <f t="shared" si="17"/>
        <v>1000</v>
      </c>
      <c r="F24" s="289">
        <f>J24+L24+N24+P24+R24</f>
        <v>0</v>
      </c>
      <c r="G24" s="269">
        <f t="shared" si="18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19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0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1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2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3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0</v>
      </c>
      <c r="T24" s="232">
        <f t="shared" si="24"/>
        <v>200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5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6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7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28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29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0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6"/>
        <v>123.32432432432434</v>
      </c>
      <c r="E25" s="289">
        <f t="shared" si="17"/>
        <v>600</v>
      </c>
      <c r="F25" s="289">
        <f>J25+L25+N25+P25+R25</f>
        <v>2400</v>
      </c>
      <c r="G25" s="269">
        <f t="shared" si="18"/>
        <v>0.8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19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0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1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2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3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0</v>
      </c>
      <c r="T25" s="232">
        <f t="shared" si="24"/>
        <v>600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5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6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7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28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29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0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6"/>
        <v>99.082872972972964</v>
      </c>
      <c r="E26" s="289">
        <f t="shared" si="17"/>
        <v>482.05999999999995</v>
      </c>
      <c r="F26" s="289">
        <f>J26+L26+N26+P26+R26</f>
        <v>-57.059999999999988</v>
      </c>
      <c r="G26" s="269">
        <f t="shared" si="18"/>
        <v>-0.13425882352941176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19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0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1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2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3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0</v>
      </c>
      <c r="T26" s="232">
        <f t="shared" si="24"/>
        <v>85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5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6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7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28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29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0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6"/>
        <v>113.76668918918919</v>
      </c>
      <c r="E27" s="289">
        <f t="shared" si="17"/>
        <v>553.5</v>
      </c>
      <c r="F27" s="289">
        <f>J27+L27+N27+P27+R27</f>
        <v>-53.499999999999986</v>
      </c>
      <c r="G27" s="269">
        <f t="shared" si="18"/>
        <v>-0.10699999999999998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19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0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1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2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111.74000000000001</v>
      </c>
      <c r="R27" s="270">
        <f t="shared" si="23"/>
        <v>-11.740000000000009</v>
      </c>
      <c r="S27" s="232">
        <f>SUMIFS('Checking Transaction Log'!$E:$E,'Checking Transaction Log'!$C:$C,"&gt;="&amp;S1,'Checking Transaction Log'!$C:$C,"&lt;="&amp;T1,'Checking Transaction Log'!$A:$A,"F",'Checking Transaction Log'!$B:$B,22)</f>
        <v>0</v>
      </c>
      <c r="T27" s="232">
        <f t="shared" si="24"/>
        <v>100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5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6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7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28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29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0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6"/>
        <v>1213.0386081081083</v>
      </c>
      <c r="E28" s="289">
        <f t="shared" si="17"/>
        <v>5901.7000000000007</v>
      </c>
      <c r="F28" s="289">
        <f>J28+L28+N28+P28+R28</f>
        <v>98.299999999999272</v>
      </c>
      <c r="G28" s="269">
        <f t="shared" si="18"/>
        <v>1.6383333333333194E-2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19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0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1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2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3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0</v>
      </c>
      <c r="T28" s="232">
        <f t="shared" si="24"/>
        <v>1200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5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6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7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28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29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0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6"/>
        <v>113.79957567567567</v>
      </c>
      <c r="E29" s="289">
        <f t="shared" si="17"/>
        <v>553.66</v>
      </c>
      <c r="F29" s="289">
        <f>J29+L29+N29+P29+R29</f>
        <v>46.34</v>
      </c>
      <c r="G29" s="269">
        <f t="shared" si="18"/>
        <v>7.7233333333333376E-2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19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0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1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2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3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0</v>
      </c>
      <c r="T29" s="232">
        <f t="shared" si="24"/>
        <v>120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5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6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7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28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29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0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6"/>
        <v>78.855628378378398</v>
      </c>
      <c r="E30" s="289">
        <f t="shared" si="17"/>
        <v>383.65000000000003</v>
      </c>
      <c r="F30" s="289">
        <f>J30+L30+N30+P30+R30</f>
        <v>-8.6499999999999915</v>
      </c>
      <c r="G30" s="269">
        <f t="shared" si="18"/>
        <v>-2.3066666666666569E-2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19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0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1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2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29.8</v>
      </c>
      <c r="R30" s="270">
        <f t="shared" si="23"/>
        <v>45.2</v>
      </c>
      <c r="S30" s="232">
        <f>SUMIFS('Checking Transaction Log'!$E:$E,'Checking Transaction Log'!$C:$C,"&gt;="&amp;S1,'Checking Transaction Log'!$C:$C,"&lt;="&amp;T1,'Checking Transaction Log'!$A:$A,"F",'Checking Transaction Log'!$B:$B,42)</f>
        <v>0</v>
      </c>
      <c r="T30" s="232">
        <f t="shared" si="24"/>
        <v>75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5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6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7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28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29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0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6"/>
        <v>60.492636486486489</v>
      </c>
      <c r="E31" s="289">
        <f t="shared" si="17"/>
        <v>294.31</v>
      </c>
      <c r="F31" s="289">
        <f>J31+L31+N31+P31+R31</f>
        <v>80.69</v>
      </c>
      <c r="G31" s="269">
        <f t="shared" si="18"/>
        <v>0.21517333333333333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19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0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1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2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22.35</v>
      </c>
      <c r="R31" s="270">
        <f t="shared" si="23"/>
        <v>52.65</v>
      </c>
      <c r="S31" s="232">
        <f>SUMIFS('Checking Transaction Log'!$E:$E,'Checking Transaction Log'!$C:$C,"&gt;="&amp;S1,'Checking Transaction Log'!$C:$C,"&lt;="&amp;T1,'Checking Transaction Log'!$A:$A,"F",'Checking Transaction Log'!$B:$B,43)</f>
        <v>0</v>
      </c>
      <c r="T31" s="232">
        <f t="shared" si="24"/>
        <v>75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5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6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7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28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29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0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1">(E33/(TODAY()-$I$1))*30.42</f>
        <v>287.75675675675677</v>
      </c>
      <c r="E33" s="289">
        <f t="shared" ref="E33:E43" si="32">Q33+S33+U33+W33+Y33+AA33+AC33+AE33+I33+K33+M33+O33</f>
        <v>1400</v>
      </c>
      <c r="F33" s="289">
        <f>J33+L33+N33+P33+R33</f>
        <v>350</v>
      </c>
      <c r="G33" s="269">
        <f t="shared" ref="G33:G43" si="33">1-((E33/SUM(E33:F33)))</f>
        <v>0.19999999999999996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4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5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6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37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0</v>
      </c>
      <c r="R33" s="270">
        <f t="shared" ref="R33:R43" si="38">H33-Q33</f>
        <v>350</v>
      </c>
      <c r="S33" s="232">
        <f>SUMIFS('Checking Transaction Log'!$E:$E,'Checking Transaction Log'!$C:$C,"&gt;="&amp;S1,'Checking Transaction Log'!$C:$C,"&lt;="&amp;T1,'Checking Transaction Log'!$A:$A,"R",'Checking Transaction Log'!$B:$B,25)</f>
        <v>0</v>
      </c>
      <c r="T33" s="232">
        <f t="shared" ref="T33:T43" si="39">H33-S33</f>
        <v>350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0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1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2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3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4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5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1"/>
        <v>263.09189189189192</v>
      </c>
      <c r="E34" s="289">
        <f t="shared" si="32"/>
        <v>1280</v>
      </c>
      <c r="F34" s="289">
        <f>J34+L34+N34+P34+R34</f>
        <v>320</v>
      </c>
      <c r="G34" s="269">
        <f t="shared" si="33"/>
        <v>0.19999999999999996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4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5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6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37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0</v>
      </c>
      <c r="R34" s="270">
        <f t="shared" si="38"/>
        <v>320</v>
      </c>
      <c r="S34" s="232">
        <f>SUMIFS('Checking Transaction Log'!$E:$E,'Checking Transaction Log'!$C:$C,"&gt;="&amp;S1,'Checking Transaction Log'!$C:$C,"&lt;="&amp;T1,'Checking Transaction Log'!$A:$A,"R",'Checking Transaction Log'!$B:$B,26)</f>
        <v>0</v>
      </c>
      <c r="T34" s="232">
        <f t="shared" si="39"/>
        <v>320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0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1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2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3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4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5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1"/>
        <v>20.554054054054056</v>
      </c>
      <c r="E35" s="289">
        <f t="shared" si="32"/>
        <v>100</v>
      </c>
      <c r="F35" s="289">
        <f>J35+L35+N35+P35+R35</f>
        <v>25</v>
      </c>
      <c r="G35" s="269">
        <f t="shared" si="33"/>
        <v>0.19999999999999996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4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5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6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37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0</v>
      </c>
      <c r="R35" s="270">
        <f t="shared" si="38"/>
        <v>25</v>
      </c>
      <c r="S35" s="232">
        <f>SUMIFS('Checking Transaction Log'!$E:$E,'Checking Transaction Log'!$C:$C,"&gt;="&amp;S1,'Checking Transaction Log'!$C:$C,"&lt;="&amp;T1,'Checking Transaction Log'!$A:$A,"R",'Checking Transaction Log'!$B:$B,27)</f>
        <v>0</v>
      </c>
      <c r="T35" s="232">
        <f t="shared" si="39"/>
        <v>25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0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1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2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3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4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5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1"/>
        <v>20.554054054054056</v>
      </c>
      <c r="E36" s="289">
        <f t="shared" si="32"/>
        <v>100</v>
      </c>
      <c r="F36" s="289">
        <f>J36+L36+N36+P36+R36</f>
        <v>25</v>
      </c>
      <c r="G36" s="269">
        <f t="shared" si="33"/>
        <v>0.19999999999999996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4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5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6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37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0</v>
      </c>
      <c r="R36" s="270">
        <f t="shared" si="38"/>
        <v>25</v>
      </c>
      <c r="S36" s="232">
        <f>SUMIFS('Checking Transaction Log'!$E:$E,'Checking Transaction Log'!$C:$C,"&gt;="&amp;S1,'Checking Transaction Log'!$C:$C,"&lt;="&amp;T1,'Checking Transaction Log'!$A:$A,"R",'Checking Transaction Log'!$B:$B,28)</f>
        <v>0</v>
      </c>
      <c r="T36" s="232">
        <f t="shared" si="39"/>
        <v>25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0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1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2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3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4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5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1"/>
        <v>36.997297297297301</v>
      </c>
      <c r="E37" s="289">
        <f t="shared" si="32"/>
        <v>180</v>
      </c>
      <c r="F37" s="289">
        <f>J37+L37+N37+P37+R37</f>
        <v>45</v>
      </c>
      <c r="G37" s="269">
        <f t="shared" si="33"/>
        <v>0.19999999999999996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4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5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6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37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0</v>
      </c>
      <c r="R37" s="270">
        <f t="shared" si="38"/>
        <v>45</v>
      </c>
      <c r="S37" s="232">
        <f>SUMIFS('Checking Transaction Log'!$E:$E,'Checking Transaction Log'!$C:$C,"&gt;="&amp;S1,'Checking Transaction Log'!$C:$C,"&lt;="&amp;T1,'Checking Transaction Log'!$A:$A,"R",'Checking Transaction Log'!$B:$B,29)</f>
        <v>0</v>
      </c>
      <c r="T37" s="232">
        <f t="shared" si="39"/>
        <v>45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0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1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2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3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4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5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1"/>
        <v>328.8648648648649</v>
      </c>
      <c r="E38" s="289">
        <f t="shared" si="32"/>
        <v>1600</v>
      </c>
      <c r="F38" s="289">
        <f>J38+L38+N38+P38+R38</f>
        <v>400</v>
      </c>
      <c r="G38" s="269">
        <f t="shared" si="33"/>
        <v>0.19999999999999996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4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5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6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37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0</v>
      </c>
      <c r="R38" s="270">
        <f t="shared" si="38"/>
        <v>400</v>
      </c>
      <c r="S38" s="232">
        <f>SUMIFS('Checking Transaction Log'!$E:$E,'Checking Transaction Log'!$C:$C,"&gt;="&amp;S1,'Checking Transaction Log'!$C:$C,"&lt;="&amp;T1,'Checking Transaction Log'!$A:$A,"R",'Checking Transaction Log'!$B:$B,30)</f>
        <v>0</v>
      </c>
      <c r="T38" s="232">
        <f t="shared" si="39"/>
        <v>400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0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1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2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3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4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5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1"/>
        <v>308.31081081081084</v>
      </c>
      <c r="E39" s="289">
        <f t="shared" si="32"/>
        <v>1500</v>
      </c>
      <c r="F39" s="289">
        <f>J39+L39+N39+P39+R39</f>
        <v>375</v>
      </c>
      <c r="G39" s="269">
        <f t="shared" si="33"/>
        <v>0.19999999999999996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4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5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6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37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0</v>
      </c>
      <c r="R39" s="270">
        <f t="shared" si="38"/>
        <v>375</v>
      </c>
      <c r="S39" s="232">
        <f>SUMIFS('Checking Transaction Log'!$E:$E,'Checking Transaction Log'!$C:$C,"&gt;="&amp;S1,'Checking Transaction Log'!$C:$C,"&lt;="&amp;T1,'Checking Transaction Log'!$A:$A,"R",'Checking Transaction Log'!$B:$B,31)</f>
        <v>0</v>
      </c>
      <c r="T39" s="232">
        <f t="shared" si="39"/>
        <v>375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0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1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2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3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4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5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1"/>
        <v>82.216216216216225</v>
      </c>
      <c r="E40" s="289">
        <f t="shared" si="32"/>
        <v>400</v>
      </c>
      <c r="F40" s="289">
        <f>J40+L40+N40+P40+R40</f>
        <v>100</v>
      </c>
      <c r="G40" s="269">
        <f t="shared" si="33"/>
        <v>0.19999999999999996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4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5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6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37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0</v>
      </c>
      <c r="R40" s="270">
        <f t="shared" si="38"/>
        <v>100</v>
      </c>
      <c r="S40" s="232">
        <f>SUMIFS('Checking Transaction Log'!$E:$E,'Checking Transaction Log'!$C:$C,"&gt;="&amp;S1,'Checking Transaction Log'!$C:$C,"&lt;="&amp;T1,'Checking Transaction Log'!$A:$A,"R",'Checking Transaction Log'!$B:$B,32)</f>
        <v>0</v>
      </c>
      <c r="T40" s="232">
        <f t="shared" si="39"/>
        <v>100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0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1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2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3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4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5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1"/>
        <v>69.883783783783784</v>
      </c>
      <c r="E41" s="289">
        <f t="shared" si="32"/>
        <v>340</v>
      </c>
      <c r="F41" s="289">
        <f>J41+L41+N41+P41+R41</f>
        <v>85</v>
      </c>
      <c r="G41" s="269">
        <f t="shared" si="33"/>
        <v>0.19999999999999996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4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5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6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37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0</v>
      </c>
      <c r="R41" s="270">
        <f t="shared" si="38"/>
        <v>85</v>
      </c>
      <c r="S41" s="232">
        <f>SUMIFS('Checking Transaction Log'!$E:$E,'Checking Transaction Log'!$C:$C,"&gt;="&amp;S1,'Checking Transaction Log'!$C:$C,"&lt;="&amp;T1,'Checking Transaction Log'!$A:$A,"R",'Checking Transaction Log'!$B:$B,33)</f>
        <v>0</v>
      </c>
      <c r="T41" s="232">
        <f t="shared" si="39"/>
        <v>85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0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1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2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3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4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5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1"/>
        <v>189.0972972972973</v>
      </c>
      <c r="E42" s="289">
        <f t="shared" si="32"/>
        <v>920</v>
      </c>
      <c r="F42" s="289">
        <f>J42+L42+N42+P42+R42</f>
        <v>230</v>
      </c>
      <c r="G42" s="269">
        <f t="shared" si="33"/>
        <v>0.19999999999999996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4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5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6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37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0</v>
      </c>
      <c r="R42" s="270">
        <f t="shared" si="38"/>
        <v>230</v>
      </c>
      <c r="S42" s="232">
        <f>SUMIFS('Checking Transaction Log'!$E:$E,'Checking Transaction Log'!$C:$C,"&gt;="&amp;S1,'Checking Transaction Log'!$C:$C,"&lt;="&amp;T1,'Checking Transaction Log'!$A:$A,"R",'Checking Transaction Log'!$B:$B,34)</f>
        <v>0</v>
      </c>
      <c r="T42" s="232">
        <f t="shared" si="39"/>
        <v>230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0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1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2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3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4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5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1"/>
        <v>36.997297297297301</v>
      </c>
      <c r="E43" s="289">
        <f t="shared" si="32"/>
        <v>180</v>
      </c>
      <c r="F43" s="289">
        <f>J43+L43+N43+P43+R43</f>
        <v>45</v>
      </c>
      <c r="G43" s="269">
        <f t="shared" si="33"/>
        <v>0.19999999999999996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4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5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6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37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0</v>
      </c>
      <c r="R43" s="270">
        <f t="shared" si="38"/>
        <v>45</v>
      </c>
      <c r="S43" s="232">
        <f>SUMIFS('Checking Transaction Log'!$E:$E,'Checking Transaction Log'!$C:$C,"&gt;="&amp;S1,'Checking Transaction Log'!$C:$C,"&lt;="&amp;T1,'Checking Transaction Log'!$A:$A,"R",'Checking Transaction Log'!$B:$B,35)</f>
        <v>0</v>
      </c>
      <c r="T43" s="232">
        <f t="shared" si="39"/>
        <v>45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0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1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2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3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4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5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6">(E45/(TODAY()-$I$1))*30.42</f>
        <v>51.385135135135137</v>
      </c>
      <c r="E45" s="289">
        <f t="shared" ref="E45:E46" si="47">Q45+S45+U45+W45+Y45+AA45+AC45+AE45+I45+K45+M45+O45</f>
        <v>250</v>
      </c>
      <c r="F45" s="289">
        <f>J45+L45+N45+P45+R45</f>
        <v>0</v>
      </c>
      <c r="G45" s="269">
        <f t="shared" ref="G45:G46" si="48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49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0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1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2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3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0</v>
      </c>
      <c r="T45" s="232">
        <f t="shared" ref="T45:T46" si="54">H45-S45</f>
        <v>50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5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6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57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58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59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0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6"/>
        <v>3470.7472905405402</v>
      </c>
      <c r="E46" s="289">
        <f t="shared" si="47"/>
        <v>16885.949999999997</v>
      </c>
      <c r="F46" s="289">
        <f>J46+L46+N46+P46+R46</f>
        <v>3199.9675257999852</v>
      </c>
      <c r="G46" s="269">
        <f t="shared" si="48"/>
        <v>0.15931398312721767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49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0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1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2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0</v>
      </c>
      <c r="R46" s="270">
        <f t="shared" si="53"/>
        <v>4017.1835051599969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4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5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6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57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58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59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0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1">(E49/(TODAY()-$I$1))*30.42</f>
        <v>9184.3652918918942</v>
      </c>
      <c r="E49" s="268">
        <f t="shared" ref="E49:E52" si="62">Q49+S49+U49+W49+Y49+AA49+AC49+AE49+I49+K49+M49+O49</f>
        <v>44683.960000000006</v>
      </c>
      <c r="F49" s="268">
        <f>E49-('Proposed Budget'!J68*14)</f>
        <v>-19685.608043619985</v>
      </c>
      <c r="G49" s="246">
        <f t="shared" ref="G49:G50" si="63">(E49/(E49-F49))-1</f>
        <v>-0.30582165830723063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0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1"/>
        <v>6368.0714148648649</v>
      </c>
      <c r="E50" s="268">
        <f t="shared" si="62"/>
        <v>30982.07</v>
      </c>
      <c r="F50" s="268">
        <f>E50-('Proposed Budget'!J44*14)</f>
        <v>-7710.8990699999922</v>
      </c>
      <c r="G50" s="246">
        <f t="shared" si="63"/>
        <v>-0.19928424350300167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0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1"/>
        <v>865.14274459459477</v>
      </c>
      <c r="E51" s="268">
        <f t="shared" si="62"/>
        <v>4209.1100000000006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0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1"/>
        <v>657.7297297297298</v>
      </c>
      <c r="E52" s="268">
        <f t="shared" si="62"/>
        <v>3200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83075.14</v>
      </c>
      <c r="F54" s="297">
        <f>F49+F50+E52</f>
        <v>-24196.507113619977</v>
      </c>
      <c r="G54" s="246">
        <f>(E54/(E54-F54))-1</f>
        <v>-0.22556293079001133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0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737"/>
  <sheetViews>
    <sheetView tabSelected="1" workbookViewId="0">
      <pane ySplit="4" topLeftCell="A5" activePane="bottomLeft" state="frozen"/>
      <selection pane="bottomLeft" activeCell="O21" sqref="O21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55" t="s">
        <v>261</v>
      </c>
      <c r="B1" s="553"/>
      <c r="C1" s="298" t="s">
        <v>268</v>
      </c>
      <c r="D1" s="299" t="s">
        <v>269</v>
      </c>
      <c r="E1" s="556" t="s">
        <v>270</v>
      </c>
      <c r="F1" s="553"/>
      <c r="G1" s="300">
        <f t="array" aca="1" ref="G1" ca="1">(SUM(INDIRECT("g5:g5")))+J2+L2+N2+P2-R2+T2-G940</f>
        <v>6181.4799999999859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57" t="s">
        <v>39</v>
      </c>
      <c r="R1" s="553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56" t="s">
        <v>39</v>
      </c>
      <c r="F2" s="553"/>
      <c r="G2" s="300">
        <f>R2</f>
        <v>0</v>
      </c>
      <c r="H2" s="301"/>
      <c r="I2" s="314" t="s">
        <v>275</v>
      </c>
      <c r="J2" s="303">
        <f>SUMIFS(E:E,I:I,"1")</f>
        <v>56.31</v>
      </c>
      <c r="K2" s="304" t="s">
        <v>276</v>
      </c>
      <c r="L2" s="305">
        <f>(SUMIFS(E:E,I:I,"2"))</f>
        <v>0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56" t="s">
        <v>280</v>
      </c>
      <c r="F3" s="553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294</v>
      </c>
      <c r="B5" s="330">
        <v>23</v>
      </c>
      <c r="C5" s="298">
        <v>46171</v>
      </c>
      <c r="D5" s="299" t="s">
        <v>67</v>
      </c>
      <c r="E5" s="522">
        <v>650.88</v>
      </c>
      <c r="F5" s="522"/>
      <c r="G5" s="333">
        <f t="shared" ref="G5:G47" si="0">G6-E5+F5</f>
        <v>6125.1699999999855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294</v>
      </c>
      <c r="B6" s="330">
        <v>20</v>
      </c>
      <c r="C6" s="298">
        <v>46171</v>
      </c>
      <c r="D6" s="299" t="s">
        <v>193</v>
      </c>
      <c r="E6" s="522">
        <v>600</v>
      </c>
      <c r="F6" s="522"/>
      <c r="G6" s="333">
        <f t="shared" si="0"/>
        <v>6776.0499999999856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291</v>
      </c>
      <c r="B7" s="330">
        <v>38</v>
      </c>
      <c r="C7" s="298">
        <v>46171</v>
      </c>
      <c r="D7" s="299" t="s">
        <v>293</v>
      </c>
      <c r="E7" s="522"/>
      <c r="F7" s="522">
        <v>4597.8100000000004</v>
      </c>
      <c r="G7" s="333">
        <f t="shared" si="0"/>
        <v>7376.0499999999856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291</v>
      </c>
      <c r="B8" s="330">
        <v>39</v>
      </c>
      <c r="C8" s="298">
        <v>46170</v>
      </c>
      <c r="D8" s="299" t="s">
        <v>292</v>
      </c>
      <c r="E8" s="522"/>
      <c r="F8" s="522">
        <v>2763.79</v>
      </c>
      <c r="G8" s="333">
        <f t="shared" si="0"/>
        <v>2778.2399999999852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289</v>
      </c>
      <c r="B9" s="330">
        <v>7</v>
      </c>
      <c r="C9" s="298">
        <v>46169</v>
      </c>
      <c r="D9" s="299" t="s">
        <v>338</v>
      </c>
      <c r="E9" s="522">
        <v>139.88</v>
      </c>
      <c r="F9" s="522"/>
      <c r="G9" s="333">
        <f t="shared" si="0"/>
        <v>14.449999999985323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289</v>
      </c>
      <c r="B10" s="330">
        <v>8</v>
      </c>
      <c r="C10" s="298">
        <v>46169</v>
      </c>
      <c r="D10" s="299" t="s">
        <v>319</v>
      </c>
      <c r="E10" s="522">
        <v>46.84</v>
      </c>
      <c r="F10" s="522"/>
      <c r="G10" s="333">
        <f t="shared" si="0"/>
        <v>154.32999999998532</v>
      </c>
      <c r="H10" s="334"/>
      <c r="I10" s="335">
        <v>1</v>
      </c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289</v>
      </c>
      <c r="B11" s="330">
        <v>2</v>
      </c>
      <c r="C11" s="298">
        <v>46169</v>
      </c>
      <c r="D11" s="299" t="s">
        <v>358</v>
      </c>
      <c r="E11" s="522">
        <v>9.4700000000000006</v>
      </c>
      <c r="F11" s="522"/>
      <c r="G11" s="333">
        <f t="shared" si="0"/>
        <v>201.16999999998532</v>
      </c>
      <c r="H11" s="334"/>
      <c r="I11" s="335">
        <v>1</v>
      </c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289</v>
      </c>
      <c r="B12" s="330">
        <v>8</v>
      </c>
      <c r="C12" s="298">
        <v>46168</v>
      </c>
      <c r="D12" s="299" t="s">
        <v>308</v>
      </c>
      <c r="E12" s="522">
        <v>47.99</v>
      </c>
      <c r="F12" s="522"/>
      <c r="G12" s="333">
        <f t="shared" si="0"/>
        <v>210.63999999998532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289</v>
      </c>
      <c r="B13" s="330">
        <v>5</v>
      </c>
      <c r="C13" s="298">
        <v>46168</v>
      </c>
      <c r="D13" s="299" t="s">
        <v>873</v>
      </c>
      <c r="E13" s="522">
        <v>26</v>
      </c>
      <c r="F13" s="522"/>
      <c r="G13" s="333">
        <f t="shared" si="0"/>
        <v>258.62999999998533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289</v>
      </c>
      <c r="B14" s="330">
        <v>4</v>
      </c>
      <c r="C14" s="298">
        <v>46168</v>
      </c>
      <c r="D14" s="299" t="s">
        <v>310</v>
      </c>
      <c r="E14" s="522">
        <v>50.15</v>
      </c>
      <c r="F14" s="522"/>
      <c r="G14" s="333">
        <f t="shared" si="0"/>
        <v>284.62999999998533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/>
      <c r="B15" s="330"/>
      <c r="C15" s="298">
        <v>46168</v>
      </c>
      <c r="D15" s="299" t="s">
        <v>883</v>
      </c>
      <c r="E15" s="522">
        <v>400</v>
      </c>
      <c r="F15" s="522"/>
      <c r="G15" s="333">
        <f t="shared" si="0"/>
        <v>334.77999999998531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294</v>
      </c>
      <c r="B16" s="330">
        <v>22</v>
      </c>
      <c r="C16" s="298">
        <v>46168</v>
      </c>
      <c r="D16" s="299" t="s">
        <v>835</v>
      </c>
      <c r="E16" s="522">
        <v>15.96</v>
      </c>
      <c r="F16" s="522"/>
      <c r="G16" s="333">
        <f t="shared" si="0"/>
        <v>734.77999999998531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289</v>
      </c>
      <c r="B17" s="330">
        <v>2</v>
      </c>
      <c r="C17" s="298">
        <v>46168</v>
      </c>
      <c r="D17" s="299" t="s">
        <v>296</v>
      </c>
      <c r="E17" s="522">
        <v>15.1</v>
      </c>
      <c r="F17" s="522"/>
      <c r="G17" s="333">
        <f t="shared" si="0"/>
        <v>750.73999999998534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289</v>
      </c>
      <c r="B18" s="330">
        <v>4</v>
      </c>
      <c r="C18" s="298">
        <v>46168</v>
      </c>
      <c r="D18" s="299" t="s">
        <v>296</v>
      </c>
      <c r="E18" s="522">
        <v>44.67</v>
      </c>
      <c r="F18" s="522"/>
      <c r="G18" s="333">
        <f t="shared" si="0"/>
        <v>765.83999999998537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289</v>
      </c>
      <c r="B19" s="330">
        <v>1</v>
      </c>
      <c r="C19" s="298">
        <v>46168</v>
      </c>
      <c r="D19" s="299" t="s">
        <v>300</v>
      </c>
      <c r="E19" s="522">
        <v>32.99</v>
      </c>
      <c r="F19" s="522"/>
      <c r="G19" s="333">
        <f t="shared" si="0"/>
        <v>810.50999999998533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2</v>
      </c>
      <c r="C20" s="298">
        <v>46168</v>
      </c>
      <c r="D20" s="299" t="s">
        <v>386</v>
      </c>
      <c r="E20" s="522">
        <v>14.39</v>
      </c>
      <c r="F20" s="522"/>
      <c r="G20" s="333">
        <f t="shared" si="0"/>
        <v>843.49999999998533</v>
      </c>
      <c r="H20" s="334"/>
      <c r="I20" s="335"/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294</v>
      </c>
      <c r="B21" s="330">
        <v>12</v>
      </c>
      <c r="C21" s="298">
        <v>46167</v>
      </c>
      <c r="D21" s="299" t="s">
        <v>314</v>
      </c>
      <c r="E21" s="522">
        <v>204.48</v>
      </c>
      <c r="F21" s="522"/>
      <c r="G21" s="333">
        <f t="shared" si="0"/>
        <v>857.88999999998532</v>
      </c>
      <c r="H21" s="334"/>
      <c r="I21" s="335"/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8</v>
      </c>
      <c r="C22" s="298">
        <v>46167</v>
      </c>
      <c r="D22" s="299" t="s">
        <v>319</v>
      </c>
      <c r="E22" s="522">
        <v>29.79</v>
      </c>
      <c r="F22" s="522"/>
      <c r="G22" s="333">
        <f t="shared" si="0"/>
        <v>1062.3699999999853</v>
      </c>
      <c r="H22" s="334"/>
      <c r="I22" s="335"/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3</v>
      </c>
      <c r="C23" s="298">
        <v>46167</v>
      </c>
      <c r="D23" s="299" t="s">
        <v>348</v>
      </c>
      <c r="E23" s="522">
        <v>50</v>
      </c>
      <c r="F23" s="522"/>
      <c r="G23" s="333">
        <f t="shared" si="0"/>
        <v>1092.1599999999853</v>
      </c>
      <c r="H23" s="334"/>
      <c r="I23" s="335"/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1</v>
      </c>
      <c r="C24" s="298">
        <v>46166</v>
      </c>
      <c r="D24" s="299" t="s">
        <v>329</v>
      </c>
      <c r="E24" s="522">
        <v>122.54</v>
      </c>
      <c r="F24" s="522"/>
      <c r="G24" s="333">
        <f t="shared" si="0"/>
        <v>1142.1599999999853</v>
      </c>
      <c r="H24" s="334"/>
      <c r="I24" s="335"/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1</v>
      </c>
      <c r="C25" s="298">
        <v>46166</v>
      </c>
      <c r="D25" s="299" t="s">
        <v>311</v>
      </c>
      <c r="E25" s="522">
        <v>157.97</v>
      </c>
      <c r="F25" s="522"/>
      <c r="G25" s="333">
        <f t="shared" si="0"/>
        <v>1264.6999999999853</v>
      </c>
      <c r="H25" s="334"/>
      <c r="I25" s="335"/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289</v>
      </c>
      <c r="B26" s="330">
        <v>6</v>
      </c>
      <c r="C26" s="298">
        <v>46166</v>
      </c>
      <c r="D26" s="299" t="s">
        <v>300</v>
      </c>
      <c r="E26" s="522">
        <v>44.05</v>
      </c>
      <c r="F26" s="522"/>
      <c r="G26" s="333">
        <f t="shared" si="0"/>
        <v>1422.6699999999853</v>
      </c>
      <c r="H26" s="334"/>
      <c r="I26" s="335"/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8</v>
      </c>
      <c r="C27" s="298">
        <v>46166</v>
      </c>
      <c r="D27" s="299" t="s">
        <v>319</v>
      </c>
      <c r="E27" s="522">
        <v>70.44</v>
      </c>
      <c r="F27" s="522"/>
      <c r="G27" s="333">
        <f t="shared" si="0"/>
        <v>1466.7199999999852</v>
      </c>
      <c r="H27" s="334"/>
      <c r="I27" s="335"/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1</v>
      </c>
      <c r="C28" s="298">
        <v>46166</v>
      </c>
      <c r="D28" s="299" t="s">
        <v>329</v>
      </c>
      <c r="E28" s="522">
        <v>55.96</v>
      </c>
      <c r="F28" s="522"/>
      <c r="G28" s="333">
        <f t="shared" si="0"/>
        <v>1537.1599999999853</v>
      </c>
      <c r="H28" s="334"/>
      <c r="I28" s="335"/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6</v>
      </c>
      <c r="C29" s="298">
        <v>46166</v>
      </c>
      <c r="D29" s="299" t="s">
        <v>884</v>
      </c>
      <c r="E29" s="522">
        <v>597.83000000000004</v>
      </c>
      <c r="F29" s="522"/>
      <c r="G29" s="333">
        <f t="shared" si="0"/>
        <v>1593.1199999999853</v>
      </c>
      <c r="H29" s="334"/>
      <c r="I29" s="335"/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/>
      <c r="B30" s="330"/>
      <c r="C30" s="298">
        <v>46166</v>
      </c>
      <c r="D30" s="299" t="s">
        <v>846</v>
      </c>
      <c r="E30" s="522">
        <v>69.2</v>
      </c>
      <c r="F30" s="522"/>
      <c r="G30" s="333">
        <f t="shared" si="0"/>
        <v>2190.9499999999853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289</v>
      </c>
      <c r="B31" s="330">
        <v>1</v>
      </c>
      <c r="C31" s="298">
        <v>46165</v>
      </c>
      <c r="D31" s="299" t="s">
        <v>881</v>
      </c>
      <c r="E31" s="522">
        <v>94.76</v>
      </c>
      <c r="F31" s="522"/>
      <c r="G31" s="333">
        <f t="shared" si="0"/>
        <v>2260.1499999999851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289</v>
      </c>
      <c r="B32" s="330">
        <v>1</v>
      </c>
      <c r="C32" s="298">
        <v>46165</v>
      </c>
      <c r="D32" s="299" t="s">
        <v>393</v>
      </c>
      <c r="E32" s="522">
        <v>34.869999999999997</v>
      </c>
      <c r="F32" s="522"/>
      <c r="G32" s="333">
        <f t="shared" si="0"/>
        <v>2354.9099999999853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8</v>
      </c>
      <c r="C33" s="298">
        <v>46165</v>
      </c>
      <c r="D33" s="299" t="s">
        <v>481</v>
      </c>
      <c r="E33" s="522">
        <v>80.48</v>
      </c>
      <c r="F33" s="522"/>
      <c r="G33" s="333">
        <f t="shared" si="0"/>
        <v>2389.7799999999852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5</v>
      </c>
      <c r="C34" s="298">
        <v>46165</v>
      </c>
      <c r="D34" s="299" t="s">
        <v>880</v>
      </c>
      <c r="E34" s="522">
        <v>25</v>
      </c>
      <c r="F34" s="522"/>
      <c r="G34" s="333">
        <f t="shared" si="0"/>
        <v>2470.2599999999852</v>
      </c>
      <c r="H34" s="334" t="s">
        <v>298</v>
      </c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6</v>
      </c>
      <c r="C35" s="298">
        <v>46165</v>
      </c>
      <c r="D35" s="299" t="s">
        <v>878</v>
      </c>
      <c r="E35" s="522">
        <v>50</v>
      </c>
      <c r="F35" s="522"/>
      <c r="G35" s="333">
        <f t="shared" si="0"/>
        <v>2495.2599999999852</v>
      </c>
      <c r="H35" s="334" t="s">
        <v>298</v>
      </c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289</v>
      </c>
      <c r="B36" s="330">
        <v>2</v>
      </c>
      <c r="C36" s="298">
        <v>46165</v>
      </c>
      <c r="D36" s="299" t="s">
        <v>879</v>
      </c>
      <c r="E36" s="522">
        <v>25</v>
      </c>
      <c r="F36" s="522"/>
      <c r="G36" s="333">
        <f t="shared" si="0"/>
        <v>2545.2599999999852</v>
      </c>
      <c r="H36" s="334" t="s">
        <v>298</v>
      </c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289</v>
      </c>
      <c r="B37" s="330">
        <v>2</v>
      </c>
      <c r="C37" s="298">
        <v>46164</v>
      </c>
      <c r="D37" s="299" t="s">
        <v>882</v>
      </c>
      <c r="E37" s="522">
        <v>45.46</v>
      </c>
      <c r="F37" s="522"/>
      <c r="G37" s="333">
        <f t="shared" si="0"/>
        <v>2570.2599999999852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6</v>
      </c>
      <c r="C38" s="298">
        <v>46164</v>
      </c>
      <c r="D38" s="299" t="s">
        <v>874</v>
      </c>
      <c r="E38" s="522">
        <v>22</v>
      </c>
      <c r="F38" s="522"/>
      <c r="G38" s="333">
        <f t="shared" si="0"/>
        <v>2615.7199999999852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2</v>
      </c>
      <c r="C39" s="298">
        <v>46164</v>
      </c>
      <c r="D39" s="299" t="s">
        <v>296</v>
      </c>
      <c r="E39" s="522">
        <v>14.57</v>
      </c>
      <c r="F39" s="522"/>
      <c r="G39" s="333">
        <f t="shared" si="0"/>
        <v>2637.7199999999852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3</v>
      </c>
      <c r="C40" s="298">
        <v>46163</v>
      </c>
      <c r="D40" s="299" t="s">
        <v>334</v>
      </c>
      <c r="E40" s="522">
        <v>9.01</v>
      </c>
      <c r="F40" s="522"/>
      <c r="G40" s="333">
        <f t="shared" si="0"/>
        <v>2652.2899999999854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8</v>
      </c>
      <c r="C41" s="298">
        <v>46163</v>
      </c>
      <c r="D41" s="299" t="s">
        <v>334</v>
      </c>
      <c r="E41" s="522">
        <v>6.8</v>
      </c>
      <c r="F41" s="522"/>
      <c r="G41" s="333">
        <f t="shared" si="0"/>
        <v>2661.2999999999856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2</v>
      </c>
      <c r="C42" s="298">
        <v>46163</v>
      </c>
      <c r="D42" s="299" t="s">
        <v>358</v>
      </c>
      <c r="E42" s="522">
        <v>16.649999999999999</v>
      </c>
      <c r="F42" s="522"/>
      <c r="G42" s="333">
        <f t="shared" si="0"/>
        <v>2668.0999999999858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5</v>
      </c>
      <c r="C43" s="298">
        <v>46163</v>
      </c>
      <c r="D43" s="299" t="s">
        <v>847</v>
      </c>
      <c r="E43" s="522">
        <v>24.89</v>
      </c>
      <c r="F43" s="522"/>
      <c r="G43" s="333">
        <f t="shared" si="0"/>
        <v>2684.7499999999859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289</v>
      </c>
      <c r="B44" s="330">
        <v>6</v>
      </c>
      <c r="C44" s="298">
        <v>46163</v>
      </c>
      <c r="D44" s="299" t="s">
        <v>847</v>
      </c>
      <c r="E44" s="522">
        <v>11.2</v>
      </c>
      <c r="F44" s="522"/>
      <c r="G44" s="333">
        <f t="shared" si="0"/>
        <v>2709.6399999999858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46162</v>
      </c>
      <c r="D45" s="299" t="s">
        <v>296</v>
      </c>
      <c r="E45" s="522">
        <v>11.18</v>
      </c>
      <c r="F45" s="522"/>
      <c r="G45" s="333">
        <f t="shared" si="0"/>
        <v>2720.8399999999856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289</v>
      </c>
      <c r="B46" s="330">
        <v>2</v>
      </c>
      <c r="C46" s="298">
        <v>46162</v>
      </c>
      <c r="D46" s="299" t="s">
        <v>386</v>
      </c>
      <c r="E46" s="522">
        <v>14.38</v>
      </c>
      <c r="F46" s="522"/>
      <c r="G46" s="333">
        <f t="shared" si="0"/>
        <v>2732.0199999999854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294</v>
      </c>
      <c r="B47" s="330">
        <v>22</v>
      </c>
      <c r="C47" s="298">
        <v>46162</v>
      </c>
      <c r="D47" s="299" t="s">
        <v>323</v>
      </c>
      <c r="E47" s="522">
        <v>20.22</v>
      </c>
      <c r="F47" s="522"/>
      <c r="G47" s="333">
        <f t="shared" si="0"/>
        <v>2746.3999999999855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289</v>
      </c>
      <c r="B48" s="330">
        <v>5</v>
      </c>
      <c r="C48" s="298">
        <v>46162</v>
      </c>
      <c r="D48" s="299" t="s">
        <v>873</v>
      </c>
      <c r="E48" s="522">
        <v>30</v>
      </c>
      <c r="F48" s="522"/>
      <c r="G48" s="333">
        <f t="shared" ref="G16:G62" si="1">G49-E48+F48</f>
        <v>2766.6199999999853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289</v>
      </c>
      <c r="B49" s="330">
        <v>2</v>
      </c>
      <c r="C49" s="298">
        <v>46162</v>
      </c>
      <c r="D49" s="299" t="s">
        <v>875</v>
      </c>
      <c r="E49" s="522">
        <v>46.72</v>
      </c>
      <c r="F49" s="522"/>
      <c r="G49" s="333">
        <f t="shared" si="1"/>
        <v>2796.6199999999853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4</v>
      </c>
      <c r="C50" s="298">
        <v>46162</v>
      </c>
      <c r="D50" s="299" t="s">
        <v>310</v>
      </c>
      <c r="E50" s="522">
        <v>56.51</v>
      </c>
      <c r="F50" s="522"/>
      <c r="G50" s="333">
        <f t="shared" si="1"/>
        <v>2843.3399999999851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289</v>
      </c>
      <c r="B51" s="330">
        <v>6</v>
      </c>
      <c r="C51" s="298">
        <v>46161</v>
      </c>
      <c r="D51" s="299" t="s">
        <v>872</v>
      </c>
      <c r="E51" s="522">
        <v>63.99</v>
      </c>
      <c r="F51" s="522"/>
      <c r="G51" s="333">
        <f t="shared" si="1"/>
        <v>2899.8499999999854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289</v>
      </c>
      <c r="B52" s="330">
        <v>4</v>
      </c>
      <c r="C52" s="298">
        <v>46161</v>
      </c>
      <c r="D52" s="299" t="s">
        <v>296</v>
      </c>
      <c r="E52" s="522">
        <v>43.46</v>
      </c>
      <c r="F52" s="522"/>
      <c r="G52" s="333">
        <f t="shared" si="1"/>
        <v>2963.8399999999851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3</v>
      </c>
      <c r="C53" s="298">
        <v>46161</v>
      </c>
      <c r="D53" s="299" t="s">
        <v>296</v>
      </c>
      <c r="E53" s="522">
        <v>8.7200000000000006</v>
      </c>
      <c r="F53" s="522"/>
      <c r="G53" s="333">
        <f t="shared" si="1"/>
        <v>3007.2999999999852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2</v>
      </c>
      <c r="C54" s="298">
        <v>46161</v>
      </c>
      <c r="D54" s="299" t="s">
        <v>301</v>
      </c>
      <c r="E54" s="522">
        <v>30.9</v>
      </c>
      <c r="F54" s="522"/>
      <c r="G54" s="333">
        <f t="shared" si="1"/>
        <v>3016.019999999985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294</v>
      </c>
      <c r="B55" s="330">
        <v>22</v>
      </c>
      <c r="C55" s="298">
        <v>46161</v>
      </c>
      <c r="D55" s="299" t="s">
        <v>328</v>
      </c>
      <c r="E55" s="522">
        <v>7.46</v>
      </c>
      <c r="F55" s="522"/>
      <c r="G55" s="333">
        <f t="shared" si="1"/>
        <v>3046.9199999999851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289</v>
      </c>
      <c r="B56" s="330">
        <v>2</v>
      </c>
      <c r="C56" s="298">
        <v>46161</v>
      </c>
      <c r="D56" s="299" t="s">
        <v>870</v>
      </c>
      <c r="E56" s="522">
        <v>31.05</v>
      </c>
      <c r="F56" s="522"/>
      <c r="G56" s="333">
        <f t="shared" si="1"/>
        <v>3054.3799999999851</v>
      </c>
      <c r="H56" s="334"/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289</v>
      </c>
      <c r="B57" s="330">
        <v>2</v>
      </c>
      <c r="C57" s="298">
        <v>46161</v>
      </c>
      <c r="D57" s="299" t="s">
        <v>871</v>
      </c>
      <c r="E57" s="522">
        <v>54.41</v>
      </c>
      <c r="F57" s="522"/>
      <c r="G57" s="333">
        <f t="shared" si="1"/>
        <v>3085.4299999999853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289</v>
      </c>
      <c r="B58" s="330">
        <v>8</v>
      </c>
      <c r="C58" s="298">
        <v>46161</v>
      </c>
      <c r="D58" s="299" t="s">
        <v>876</v>
      </c>
      <c r="E58" s="522">
        <v>20.49</v>
      </c>
      <c r="F58" s="522"/>
      <c r="G58" s="333">
        <f t="shared" si="1"/>
        <v>3139.8399999999851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294</v>
      </c>
      <c r="B59" s="330">
        <v>22</v>
      </c>
      <c r="C59" s="298">
        <v>46160</v>
      </c>
      <c r="D59" s="299" t="s">
        <v>401</v>
      </c>
      <c r="E59" s="522">
        <v>13.84</v>
      </c>
      <c r="F59" s="522"/>
      <c r="G59" s="333">
        <f t="shared" si="1"/>
        <v>3160.3299999999849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287</v>
      </c>
      <c r="B60" s="330" t="s">
        <v>287</v>
      </c>
      <c r="C60" s="298">
        <v>46160</v>
      </c>
      <c r="D60" s="299" t="s">
        <v>877</v>
      </c>
      <c r="E60" s="522">
        <v>138.44</v>
      </c>
      <c r="F60" s="522">
        <v>138.44</v>
      </c>
      <c r="G60" s="333">
        <f t="shared" si="1"/>
        <v>3174.1699999999851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289</v>
      </c>
      <c r="B61" s="330">
        <v>2</v>
      </c>
      <c r="C61" s="298">
        <v>46160</v>
      </c>
      <c r="D61" s="299" t="s">
        <v>353</v>
      </c>
      <c r="E61" s="522">
        <v>25.48</v>
      </c>
      <c r="F61" s="522"/>
      <c r="G61" s="333">
        <f t="shared" si="1"/>
        <v>3174.1699999999851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294</v>
      </c>
      <c r="B62" s="330">
        <v>17</v>
      </c>
      <c r="C62" s="298">
        <v>46160</v>
      </c>
      <c r="D62" s="299" t="s">
        <v>188</v>
      </c>
      <c r="E62" s="522">
        <v>42.65</v>
      </c>
      <c r="F62" s="522"/>
      <c r="G62" s="333">
        <f t="shared" si="1"/>
        <v>3199.6499999999851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294</v>
      </c>
      <c r="B63" s="330">
        <v>15</v>
      </c>
      <c r="C63" s="298">
        <v>46160</v>
      </c>
      <c r="D63" s="299" t="s">
        <v>185</v>
      </c>
      <c r="E63" s="522">
        <v>101.37</v>
      </c>
      <c r="F63" s="522"/>
      <c r="G63" s="333">
        <f t="shared" ref="G63:G143" si="2">G64-E63+F63</f>
        <v>3242.2999999999852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335</v>
      </c>
      <c r="B64" s="330" t="s">
        <v>335</v>
      </c>
      <c r="C64" s="298">
        <v>46160</v>
      </c>
      <c r="D64" s="299" t="s">
        <v>336</v>
      </c>
      <c r="E64" s="522">
        <v>93.13</v>
      </c>
      <c r="F64" s="522"/>
      <c r="G64" s="333">
        <f t="shared" si="2"/>
        <v>3343.6699999999851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294</v>
      </c>
      <c r="B65" s="330">
        <v>11</v>
      </c>
      <c r="C65" s="298">
        <v>46160</v>
      </c>
      <c r="D65" s="299" t="s">
        <v>178</v>
      </c>
      <c r="E65" s="522">
        <v>267.68</v>
      </c>
      <c r="F65" s="522"/>
      <c r="G65" s="333">
        <f t="shared" si="2"/>
        <v>3436.7999999999852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294</v>
      </c>
      <c r="B66" s="330">
        <v>23</v>
      </c>
      <c r="C66" s="298">
        <v>46160</v>
      </c>
      <c r="D66" s="299" t="s">
        <v>63</v>
      </c>
      <c r="E66" s="522">
        <v>529.46</v>
      </c>
      <c r="F66" s="522"/>
      <c r="G66" s="333">
        <f t="shared" si="2"/>
        <v>3704.479999999985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289</v>
      </c>
      <c r="B67" s="330">
        <v>1</v>
      </c>
      <c r="C67" s="298">
        <v>46159</v>
      </c>
      <c r="D67" s="299" t="s">
        <v>311</v>
      </c>
      <c r="E67" s="522">
        <v>148.25</v>
      </c>
      <c r="F67" s="522"/>
      <c r="G67" s="333">
        <f t="shared" si="2"/>
        <v>4233.939999999985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289</v>
      </c>
      <c r="B68" s="330">
        <v>1</v>
      </c>
      <c r="C68" s="298">
        <v>46159</v>
      </c>
      <c r="D68" s="299" t="s">
        <v>306</v>
      </c>
      <c r="E68" s="522">
        <v>90.2</v>
      </c>
      <c r="F68" s="522"/>
      <c r="G68" s="333">
        <f t="shared" si="2"/>
        <v>4382.189999999985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294</v>
      </c>
      <c r="B69" s="330">
        <v>21</v>
      </c>
      <c r="C69" s="298">
        <v>46159</v>
      </c>
      <c r="D69" s="299" t="s">
        <v>194</v>
      </c>
      <c r="E69" s="522">
        <v>81</v>
      </c>
      <c r="F69" s="522"/>
      <c r="G69" s="333">
        <f t="shared" si="2"/>
        <v>4472.3899999999849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289</v>
      </c>
      <c r="B70" s="330">
        <v>6</v>
      </c>
      <c r="C70" s="298">
        <v>46159</v>
      </c>
      <c r="D70" s="299" t="s">
        <v>300</v>
      </c>
      <c r="E70" s="522">
        <v>38.33</v>
      </c>
      <c r="F70" s="522"/>
      <c r="G70" s="333">
        <f t="shared" si="2"/>
        <v>4553.3899999999849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294</v>
      </c>
      <c r="B71" s="330">
        <v>42</v>
      </c>
      <c r="C71" s="298">
        <v>46159</v>
      </c>
      <c r="D71" s="299" t="s">
        <v>333</v>
      </c>
      <c r="E71" s="522">
        <v>29.8</v>
      </c>
      <c r="F71" s="522"/>
      <c r="G71" s="333">
        <f t="shared" si="2"/>
        <v>4591.7199999999848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294</v>
      </c>
      <c r="B72" s="330">
        <v>43</v>
      </c>
      <c r="C72" s="298">
        <v>46159</v>
      </c>
      <c r="D72" s="299" t="s">
        <v>333</v>
      </c>
      <c r="E72" s="522">
        <v>22.35</v>
      </c>
      <c r="F72" s="522"/>
      <c r="G72" s="333">
        <f t="shared" si="2"/>
        <v>4621.519999999985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289</v>
      </c>
      <c r="B73" s="330">
        <v>8</v>
      </c>
      <c r="C73" s="298">
        <v>46159</v>
      </c>
      <c r="D73" s="299" t="s">
        <v>319</v>
      </c>
      <c r="E73" s="522">
        <v>50.75</v>
      </c>
      <c r="F73" s="522"/>
      <c r="G73" s="333">
        <f t="shared" si="2"/>
        <v>4643.8699999999853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289</v>
      </c>
      <c r="B74" s="330">
        <v>6</v>
      </c>
      <c r="C74" s="298">
        <v>46158</v>
      </c>
      <c r="D74" s="299" t="s">
        <v>340</v>
      </c>
      <c r="E74" s="522">
        <v>21.3</v>
      </c>
      <c r="F74" s="522"/>
      <c r="G74" s="333">
        <f t="shared" si="2"/>
        <v>4694.6199999999853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289</v>
      </c>
      <c r="B75" s="330">
        <v>8</v>
      </c>
      <c r="C75" s="298">
        <v>46158</v>
      </c>
      <c r="D75" s="299" t="s">
        <v>319</v>
      </c>
      <c r="E75" s="522">
        <v>41.46</v>
      </c>
      <c r="F75" s="522"/>
      <c r="G75" s="333">
        <f t="shared" si="2"/>
        <v>4715.9199999999855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287</v>
      </c>
      <c r="B76" s="330" t="s">
        <v>287</v>
      </c>
      <c r="C76" s="298">
        <v>46158</v>
      </c>
      <c r="D76" s="299" t="s">
        <v>850</v>
      </c>
      <c r="E76" s="522">
        <v>95.85</v>
      </c>
      <c r="F76" s="522">
        <v>95.85</v>
      </c>
      <c r="G76" s="333">
        <f t="shared" si="2"/>
        <v>4757.3799999999856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287</v>
      </c>
      <c r="B77" s="330" t="s">
        <v>287</v>
      </c>
      <c r="C77" s="298">
        <v>46158</v>
      </c>
      <c r="D77" s="299" t="s">
        <v>848</v>
      </c>
      <c r="E77" s="522">
        <v>87.13</v>
      </c>
      <c r="F77" s="522">
        <v>87.13</v>
      </c>
      <c r="G77" s="333">
        <f t="shared" si="2"/>
        <v>4757.3799999999856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289</v>
      </c>
      <c r="B78" s="330">
        <v>4</v>
      </c>
      <c r="C78" s="298">
        <v>46158</v>
      </c>
      <c r="D78" s="299" t="s">
        <v>310</v>
      </c>
      <c r="E78" s="522">
        <v>48.15</v>
      </c>
      <c r="F78" s="522"/>
      <c r="G78" s="333">
        <f t="shared" si="2"/>
        <v>4757.3799999999856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289</v>
      </c>
      <c r="B79" s="330">
        <v>8</v>
      </c>
      <c r="C79" s="298">
        <v>46158</v>
      </c>
      <c r="D79" s="299" t="s">
        <v>308</v>
      </c>
      <c r="E79" s="522">
        <v>75.069999999999993</v>
      </c>
      <c r="F79" s="522"/>
      <c r="G79" s="333">
        <f t="shared" si="2"/>
        <v>4805.5299999999852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289</v>
      </c>
      <c r="B80" s="330">
        <v>2</v>
      </c>
      <c r="C80" s="298">
        <v>46158</v>
      </c>
      <c r="D80" s="299" t="s">
        <v>308</v>
      </c>
      <c r="E80" s="522">
        <v>75</v>
      </c>
      <c r="F80" s="522"/>
      <c r="G80" s="333">
        <f t="shared" si="2"/>
        <v>4880.5999999999849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289</v>
      </c>
      <c r="B81" s="330">
        <v>3</v>
      </c>
      <c r="C81" s="298">
        <v>46158</v>
      </c>
      <c r="D81" s="299" t="s">
        <v>348</v>
      </c>
      <c r="E81" s="522">
        <v>8.3800000000000008</v>
      </c>
      <c r="F81" s="522"/>
      <c r="G81" s="333">
        <f t="shared" si="2"/>
        <v>4955.5999999999849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8</v>
      </c>
      <c r="C82" s="298">
        <v>46157</v>
      </c>
      <c r="D82" s="299" t="s">
        <v>319</v>
      </c>
      <c r="E82" s="522">
        <v>63.55</v>
      </c>
      <c r="F82" s="522"/>
      <c r="G82" s="333">
        <f t="shared" si="2"/>
        <v>4963.979999999985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289</v>
      </c>
      <c r="B83" s="330">
        <v>4</v>
      </c>
      <c r="C83" s="298">
        <v>46157</v>
      </c>
      <c r="D83" s="299" t="s">
        <v>296</v>
      </c>
      <c r="E83" s="522">
        <v>45.1</v>
      </c>
      <c r="F83" s="522"/>
      <c r="G83" s="333">
        <f t="shared" si="2"/>
        <v>5027.5299999999852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2</v>
      </c>
      <c r="C84" s="298">
        <v>46157</v>
      </c>
      <c r="D84" s="299" t="s">
        <v>296</v>
      </c>
      <c r="E84" s="522">
        <v>24.54</v>
      </c>
      <c r="F84" s="522"/>
      <c r="G84" s="333">
        <f t="shared" si="2"/>
        <v>5072.6299999999856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289</v>
      </c>
      <c r="B85" s="330">
        <v>2</v>
      </c>
      <c r="C85" s="298">
        <v>46157</v>
      </c>
      <c r="D85" s="299" t="s">
        <v>334</v>
      </c>
      <c r="E85" s="522">
        <v>14.28</v>
      </c>
      <c r="F85" s="522"/>
      <c r="G85" s="333">
        <f t="shared" si="2"/>
        <v>5097.1699999999855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287</v>
      </c>
      <c r="B86" s="330" t="s">
        <v>287</v>
      </c>
      <c r="C86" s="298">
        <v>46157</v>
      </c>
      <c r="D86" s="299" t="s">
        <v>506</v>
      </c>
      <c r="E86" s="522">
        <v>146.15</v>
      </c>
      <c r="F86" s="522">
        <v>146.15</v>
      </c>
      <c r="G86" s="333">
        <f t="shared" si="2"/>
        <v>5111.4499999999853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289</v>
      </c>
      <c r="B87" s="330">
        <v>2</v>
      </c>
      <c r="C87" s="298">
        <v>46157</v>
      </c>
      <c r="D87" s="299" t="s">
        <v>869</v>
      </c>
      <c r="E87" s="522">
        <v>202.87</v>
      </c>
      <c r="F87" s="522"/>
      <c r="G87" s="333">
        <f>G88-E87+F87</f>
        <v>5111.4499999999853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6</v>
      </c>
      <c r="C88" s="298">
        <v>46157</v>
      </c>
      <c r="D88" s="299" t="s">
        <v>300</v>
      </c>
      <c r="E88" s="522">
        <v>14.9</v>
      </c>
      <c r="F88" s="522"/>
      <c r="G88" s="333">
        <f t="shared" si="2"/>
        <v>5314.3199999999852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291</v>
      </c>
      <c r="B89" s="330">
        <v>38</v>
      </c>
      <c r="C89" s="298">
        <v>46157</v>
      </c>
      <c r="D89" s="299" t="s">
        <v>293</v>
      </c>
      <c r="E89" s="522"/>
      <c r="F89" s="522">
        <v>4597.82</v>
      </c>
      <c r="G89" s="333">
        <f t="shared" si="2"/>
        <v>5329.2199999999848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8</v>
      </c>
      <c r="C90" s="298">
        <v>46156</v>
      </c>
      <c r="D90" s="299" t="s">
        <v>868</v>
      </c>
      <c r="E90" s="522">
        <v>34.96</v>
      </c>
      <c r="F90" s="522"/>
      <c r="G90" s="333">
        <f t="shared" si="2"/>
        <v>731.39999999998463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2</v>
      </c>
      <c r="C91" s="298">
        <v>46156</v>
      </c>
      <c r="D91" s="299" t="s">
        <v>408</v>
      </c>
      <c r="E91" s="522">
        <v>23.9</v>
      </c>
      <c r="F91" s="522"/>
      <c r="G91" s="333">
        <f t="shared" si="2"/>
        <v>766.35999999998467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294</v>
      </c>
      <c r="B92" s="330">
        <v>24</v>
      </c>
      <c r="C92" s="298">
        <v>46156</v>
      </c>
      <c r="D92" s="299" t="s">
        <v>861</v>
      </c>
      <c r="E92" s="522">
        <v>109.92</v>
      </c>
      <c r="F92" s="522"/>
      <c r="G92" s="333">
        <f t="shared" si="2"/>
        <v>790.25999999998464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289</v>
      </c>
      <c r="B93" s="330">
        <v>2</v>
      </c>
      <c r="C93" s="298">
        <v>46156</v>
      </c>
      <c r="D93" s="299" t="s">
        <v>334</v>
      </c>
      <c r="E93" s="522">
        <v>24.34</v>
      </c>
      <c r="F93" s="522"/>
      <c r="G93" s="333">
        <f t="shared" si="2"/>
        <v>900.1799999999846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289</v>
      </c>
      <c r="B94" s="330">
        <v>5</v>
      </c>
      <c r="C94" s="298">
        <v>46156</v>
      </c>
      <c r="D94" s="299" t="s">
        <v>847</v>
      </c>
      <c r="E94" s="522">
        <v>24.89</v>
      </c>
      <c r="F94" s="522"/>
      <c r="G94" s="333">
        <f t="shared" si="2"/>
        <v>924.51999999998463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289</v>
      </c>
      <c r="B95" s="330">
        <v>6</v>
      </c>
      <c r="C95" s="298">
        <v>46156</v>
      </c>
      <c r="D95" s="299" t="s">
        <v>847</v>
      </c>
      <c r="E95" s="522">
        <v>11.2</v>
      </c>
      <c r="F95" s="522"/>
      <c r="G95" s="333">
        <f t="shared" si="2"/>
        <v>949.40999999998462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289</v>
      </c>
      <c r="B96" s="330">
        <v>2</v>
      </c>
      <c r="C96" s="298">
        <v>46156</v>
      </c>
      <c r="D96" s="299" t="s">
        <v>324</v>
      </c>
      <c r="E96" s="522">
        <v>22.04</v>
      </c>
      <c r="F96" s="522"/>
      <c r="G96" s="333">
        <f t="shared" si="2"/>
        <v>960.60999999998467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291</v>
      </c>
      <c r="B97" s="330">
        <v>39</v>
      </c>
      <c r="C97" s="298">
        <v>46156</v>
      </c>
      <c r="D97" s="299" t="s">
        <v>292</v>
      </c>
      <c r="E97" s="522"/>
      <c r="F97" s="522">
        <v>2763.78</v>
      </c>
      <c r="G97" s="333">
        <f t="shared" si="2"/>
        <v>982.64999999998463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291</v>
      </c>
      <c r="B98" s="330">
        <v>41</v>
      </c>
      <c r="C98" s="298">
        <v>46156</v>
      </c>
      <c r="D98" s="299" t="s">
        <v>299</v>
      </c>
      <c r="E98" s="522"/>
      <c r="F98" s="522">
        <v>250</v>
      </c>
      <c r="G98" s="333">
        <f t="shared" si="2"/>
        <v>-1781.1300000000156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335</v>
      </c>
      <c r="B99" s="330" t="s">
        <v>335</v>
      </c>
      <c r="C99" s="298">
        <v>46156</v>
      </c>
      <c r="D99" s="299" t="s">
        <v>460</v>
      </c>
      <c r="E99" s="522"/>
      <c r="F99" s="522">
        <v>100</v>
      </c>
      <c r="G99" s="333">
        <f t="shared" si="2"/>
        <v>-2031.1300000000156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6</v>
      </c>
      <c r="C100" s="298">
        <v>46156</v>
      </c>
      <c r="D100" s="299" t="s">
        <v>300</v>
      </c>
      <c r="E100" s="522">
        <v>13.3</v>
      </c>
      <c r="F100" s="522"/>
      <c r="G100" s="333">
        <f t="shared" si="2"/>
        <v>-2131.1300000000156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46155</v>
      </c>
      <c r="D101" s="299" t="s">
        <v>296</v>
      </c>
      <c r="E101" s="522">
        <v>14.67</v>
      </c>
      <c r="F101" s="522"/>
      <c r="G101" s="333">
        <f t="shared" si="2"/>
        <v>-2117.8300000000154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8</v>
      </c>
      <c r="C102" s="298">
        <v>46155</v>
      </c>
      <c r="D102" s="299" t="s">
        <v>319</v>
      </c>
      <c r="E102" s="522">
        <v>22.96</v>
      </c>
      <c r="F102" s="522"/>
      <c r="G102" s="333">
        <f t="shared" si="2"/>
        <v>-2103.1600000000153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287</v>
      </c>
      <c r="B103" s="330" t="s">
        <v>287</v>
      </c>
      <c r="C103" s="298">
        <v>46155</v>
      </c>
      <c r="D103" s="299" t="s">
        <v>856</v>
      </c>
      <c r="E103" s="522">
        <v>100</v>
      </c>
      <c r="F103" s="522">
        <v>100</v>
      </c>
      <c r="G103" s="333">
        <f t="shared" si="2"/>
        <v>-2080.2000000000153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4</v>
      </c>
      <c r="C104" s="298">
        <v>46154</v>
      </c>
      <c r="D104" s="299" t="s">
        <v>455</v>
      </c>
      <c r="E104" s="522">
        <v>43.14</v>
      </c>
      <c r="F104" s="522"/>
      <c r="G104" s="333">
        <f t="shared" si="2"/>
        <v>-2080.2000000000153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3</v>
      </c>
      <c r="C105" s="298">
        <v>46154</v>
      </c>
      <c r="D105" s="299" t="s">
        <v>455</v>
      </c>
      <c r="E105" s="522">
        <v>7.29</v>
      </c>
      <c r="F105" s="522"/>
      <c r="G105" s="333">
        <f t="shared" si="2"/>
        <v>-2037.0600000000154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294</v>
      </c>
      <c r="B106" s="330">
        <v>19</v>
      </c>
      <c r="C106" s="298">
        <v>46154</v>
      </c>
      <c r="D106" s="299" t="s">
        <v>191</v>
      </c>
      <c r="E106" s="522">
        <v>200</v>
      </c>
      <c r="F106" s="522"/>
      <c r="G106" s="333">
        <f t="shared" si="2"/>
        <v>-2029.7700000000154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6</v>
      </c>
      <c r="C107" s="298">
        <v>46154</v>
      </c>
      <c r="D107" s="299" t="s">
        <v>446</v>
      </c>
      <c r="E107" s="522">
        <v>-0.06</v>
      </c>
      <c r="F107" s="522"/>
      <c r="G107" s="333">
        <f t="shared" si="2"/>
        <v>-1829.7700000000154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46154</v>
      </c>
      <c r="D108" s="299" t="s">
        <v>301</v>
      </c>
      <c r="E108" s="522">
        <v>21.55</v>
      </c>
      <c r="F108" s="522"/>
      <c r="G108" s="333">
        <f t="shared" si="2"/>
        <v>-1829.8300000000154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3</v>
      </c>
      <c r="C109" s="298">
        <v>46153</v>
      </c>
      <c r="D109" s="299" t="s">
        <v>296</v>
      </c>
      <c r="E109" s="522">
        <v>4.79</v>
      </c>
      <c r="F109" s="522"/>
      <c r="G109" s="333">
        <f t="shared" si="2"/>
        <v>-1808.2800000000154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4</v>
      </c>
      <c r="C110" s="298">
        <v>46153</v>
      </c>
      <c r="D110" s="299" t="s">
        <v>296</v>
      </c>
      <c r="E110" s="522">
        <v>66.59</v>
      </c>
      <c r="F110" s="522"/>
      <c r="G110" s="333">
        <f t="shared" si="2"/>
        <v>-1803.4900000000155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287</v>
      </c>
      <c r="B111" s="330" t="s">
        <v>287</v>
      </c>
      <c r="C111" s="298">
        <v>46153</v>
      </c>
      <c r="D111" s="299" t="s">
        <v>844</v>
      </c>
      <c r="E111" s="522">
        <v>-51.06</v>
      </c>
      <c r="F111" s="522">
        <v>-51.06</v>
      </c>
      <c r="G111" s="333">
        <f t="shared" si="2"/>
        <v>-1736.9000000000156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294</v>
      </c>
      <c r="B112" s="330">
        <v>22</v>
      </c>
      <c r="C112" s="298">
        <v>46153</v>
      </c>
      <c r="D112" s="299" t="s">
        <v>352</v>
      </c>
      <c r="E112" s="522">
        <v>21.29</v>
      </c>
      <c r="F112" s="522"/>
      <c r="G112" s="333">
        <f t="shared" si="2"/>
        <v>-1736.9000000000156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46152</v>
      </c>
      <c r="D113" s="299" t="s">
        <v>319</v>
      </c>
      <c r="E113" s="522">
        <v>59.25</v>
      </c>
      <c r="F113" s="522"/>
      <c r="G113" s="333">
        <f t="shared" si="2"/>
        <v>-1715.6100000000156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1</v>
      </c>
      <c r="C114" s="298">
        <v>46152</v>
      </c>
      <c r="D114" s="299" t="s">
        <v>304</v>
      </c>
      <c r="E114" s="522">
        <v>145.94999999999999</v>
      </c>
      <c r="F114" s="522"/>
      <c r="G114" s="333">
        <f t="shared" si="2"/>
        <v>-1656.3600000000156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1</v>
      </c>
      <c r="C115" s="298">
        <v>46152</v>
      </c>
      <c r="D115" s="299" t="s">
        <v>311</v>
      </c>
      <c r="E115" s="522">
        <v>131.9</v>
      </c>
      <c r="F115" s="522"/>
      <c r="G115" s="333">
        <f t="shared" si="2"/>
        <v>-1510.4100000000155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2</v>
      </c>
      <c r="C116" s="298">
        <v>46152</v>
      </c>
      <c r="D116" s="299" t="s">
        <v>851</v>
      </c>
      <c r="E116" s="522">
        <v>96.46</v>
      </c>
      <c r="F116" s="522"/>
      <c r="G116" s="333">
        <f t="shared" si="2"/>
        <v>-1378.5100000000155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7</v>
      </c>
      <c r="C117" s="298">
        <v>46152</v>
      </c>
      <c r="D117" s="299" t="s">
        <v>852</v>
      </c>
      <c r="E117" s="522">
        <v>162</v>
      </c>
      <c r="F117" s="522"/>
      <c r="G117" s="333">
        <f t="shared" si="2"/>
        <v>-1282.0500000000154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289</v>
      </c>
      <c r="B118" s="330">
        <v>3</v>
      </c>
      <c r="C118" s="298">
        <v>46152</v>
      </c>
      <c r="D118" s="299" t="s">
        <v>348</v>
      </c>
      <c r="E118" s="522">
        <v>25</v>
      </c>
      <c r="F118" s="522"/>
      <c r="G118" s="333">
        <f t="shared" si="2"/>
        <v>-1120.0500000000154</v>
      </c>
      <c r="H118" s="334"/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289</v>
      </c>
      <c r="B119" s="330">
        <v>2</v>
      </c>
      <c r="C119" s="298">
        <v>46151</v>
      </c>
      <c r="D119" s="299" t="s">
        <v>853</v>
      </c>
      <c r="E119" s="522">
        <v>35.83</v>
      </c>
      <c r="F119" s="522"/>
      <c r="G119" s="333">
        <f t="shared" si="2"/>
        <v>-1095.0500000000154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4</v>
      </c>
      <c r="C120" s="298">
        <v>46151</v>
      </c>
      <c r="D120" s="299" t="s">
        <v>310</v>
      </c>
      <c r="E120" s="522">
        <v>50.58</v>
      </c>
      <c r="F120" s="522"/>
      <c r="G120" s="333">
        <f t="shared" si="2"/>
        <v>-1059.2200000000155</v>
      </c>
      <c r="H120" s="334"/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2</v>
      </c>
      <c r="C121" s="298">
        <v>46151</v>
      </c>
      <c r="D121" s="299" t="s">
        <v>854</v>
      </c>
      <c r="E121" s="522">
        <v>20.65</v>
      </c>
      <c r="F121" s="522"/>
      <c r="G121" s="333">
        <f t="shared" si="2"/>
        <v>-1008.6400000000156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289</v>
      </c>
      <c r="B122" s="330">
        <v>8</v>
      </c>
      <c r="C122" s="298">
        <v>46151</v>
      </c>
      <c r="D122" s="299" t="s">
        <v>319</v>
      </c>
      <c r="E122" s="522">
        <v>38.770000000000003</v>
      </c>
      <c r="F122" s="522"/>
      <c r="G122" s="333">
        <f t="shared" si="2"/>
        <v>-987.99000000001558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287</v>
      </c>
      <c r="B123" s="330" t="s">
        <v>287</v>
      </c>
      <c r="C123" s="298">
        <v>46151</v>
      </c>
      <c r="D123" s="299" t="s">
        <v>844</v>
      </c>
      <c r="E123" s="522">
        <v>383.63</v>
      </c>
      <c r="F123" s="522">
        <v>383.63</v>
      </c>
      <c r="G123" s="333">
        <f t="shared" si="2"/>
        <v>-949.2200000000156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289</v>
      </c>
      <c r="B124" s="330">
        <v>5</v>
      </c>
      <c r="C124" s="298">
        <v>46151</v>
      </c>
      <c r="D124" s="299" t="s">
        <v>855</v>
      </c>
      <c r="E124" s="522">
        <v>10.68</v>
      </c>
      <c r="F124" s="522"/>
      <c r="G124" s="333">
        <f t="shared" si="2"/>
        <v>-949.2200000000156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3</v>
      </c>
      <c r="C125" s="298">
        <v>46151</v>
      </c>
      <c r="D125" s="299" t="s">
        <v>348</v>
      </c>
      <c r="E125" s="522">
        <v>9.35</v>
      </c>
      <c r="F125" s="522"/>
      <c r="G125" s="333">
        <f t="shared" si="2"/>
        <v>-938.54000000001565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287</v>
      </c>
      <c r="B126" s="330" t="s">
        <v>287</v>
      </c>
      <c r="C126" s="298">
        <v>46151</v>
      </c>
      <c r="D126" s="299" t="s">
        <v>331</v>
      </c>
      <c r="E126" s="522">
        <v>-150.9</v>
      </c>
      <c r="F126" s="522">
        <v>-150.9</v>
      </c>
      <c r="G126" s="333">
        <f t="shared" si="2"/>
        <v>-929.19000000001563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287</v>
      </c>
      <c r="B127" s="330" t="s">
        <v>287</v>
      </c>
      <c r="C127" s="298">
        <v>46151</v>
      </c>
      <c r="D127" s="299" t="s">
        <v>848</v>
      </c>
      <c r="E127" s="522">
        <v>557.9</v>
      </c>
      <c r="F127" s="522">
        <v>557.9</v>
      </c>
      <c r="G127" s="333">
        <f t="shared" si="2"/>
        <v>-929.19000000001563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294</v>
      </c>
      <c r="B128" s="330">
        <v>18</v>
      </c>
      <c r="C128" s="298">
        <v>46150</v>
      </c>
      <c r="D128" s="299" t="s">
        <v>361</v>
      </c>
      <c r="E128" s="522">
        <v>400</v>
      </c>
      <c r="F128" s="522"/>
      <c r="G128" s="333">
        <f t="shared" si="2"/>
        <v>-929.19000000001574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46150</v>
      </c>
      <c r="D129" s="299" t="s">
        <v>843</v>
      </c>
      <c r="E129" s="522">
        <v>200</v>
      </c>
      <c r="F129" s="522">
        <v>200</v>
      </c>
      <c r="G129" s="333">
        <f t="shared" si="2"/>
        <v>-529.19000000001574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289</v>
      </c>
      <c r="B130" s="330">
        <v>2</v>
      </c>
      <c r="C130" s="298">
        <v>46150</v>
      </c>
      <c r="D130" s="299" t="s">
        <v>473</v>
      </c>
      <c r="E130" s="522">
        <v>52.78</v>
      </c>
      <c r="F130" s="522"/>
      <c r="G130" s="333">
        <f t="shared" si="2"/>
        <v>-529.19000000001574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287</v>
      </c>
      <c r="B131" s="330" t="s">
        <v>287</v>
      </c>
      <c r="C131" s="298">
        <v>46150</v>
      </c>
      <c r="D131" s="299" t="s">
        <v>849</v>
      </c>
      <c r="E131" s="522">
        <v>137.07</v>
      </c>
      <c r="F131" s="522">
        <v>137.07</v>
      </c>
      <c r="G131" s="333">
        <f t="shared" si="2"/>
        <v>-476.41000000001571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2</v>
      </c>
      <c r="C132" s="298">
        <v>46150</v>
      </c>
      <c r="D132" s="299" t="s">
        <v>358</v>
      </c>
      <c r="E132" s="522">
        <v>17.440000000000001</v>
      </c>
      <c r="F132" s="522"/>
      <c r="G132" s="333">
        <f t="shared" si="2"/>
        <v>-476.41000000001566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287</v>
      </c>
      <c r="B133" s="330" t="s">
        <v>287</v>
      </c>
      <c r="C133" s="298">
        <v>46150</v>
      </c>
      <c r="D133" s="299" t="s">
        <v>850</v>
      </c>
      <c r="E133" s="522">
        <v>359.81</v>
      </c>
      <c r="F133" s="522">
        <v>359.81</v>
      </c>
      <c r="G133" s="333">
        <f t="shared" si="2"/>
        <v>-458.97000000001566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289</v>
      </c>
      <c r="B134" s="330">
        <v>6</v>
      </c>
      <c r="C134" s="298">
        <v>46149</v>
      </c>
      <c r="D134" s="299" t="s">
        <v>847</v>
      </c>
      <c r="E134" s="522">
        <v>23.7</v>
      </c>
      <c r="F134" s="522"/>
      <c r="G134" s="333">
        <f t="shared" si="2"/>
        <v>-458.97000000001566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289</v>
      </c>
      <c r="B135" s="330">
        <v>2</v>
      </c>
      <c r="C135" s="298">
        <v>46149</v>
      </c>
      <c r="D135" s="299" t="s">
        <v>371</v>
      </c>
      <c r="E135" s="522">
        <v>13.43</v>
      </c>
      <c r="F135" s="522"/>
      <c r="G135" s="333">
        <f t="shared" si="2"/>
        <v>-435.27000000001567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294</v>
      </c>
      <c r="B136" s="330">
        <v>13</v>
      </c>
      <c r="C136" s="298">
        <v>46149</v>
      </c>
      <c r="D136" s="299" t="s">
        <v>182</v>
      </c>
      <c r="E136" s="522">
        <v>122.18</v>
      </c>
      <c r="F136" s="522"/>
      <c r="G136" s="333">
        <f t="shared" si="2"/>
        <v>-421.84000000001566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335</v>
      </c>
      <c r="B137" s="330" t="s">
        <v>335</v>
      </c>
      <c r="C137" s="298">
        <v>46149</v>
      </c>
      <c r="D137" s="299" t="s">
        <v>447</v>
      </c>
      <c r="E137" s="522">
        <v>43.62</v>
      </c>
      <c r="F137" s="522"/>
      <c r="G137" s="333">
        <f t="shared" si="2"/>
        <v>-299.66000000001566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294</v>
      </c>
      <c r="B138" s="330">
        <v>9</v>
      </c>
      <c r="C138" s="298">
        <v>46149</v>
      </c>
      <c r="D138" s="299" t="s">
        <v>58</v>
      </c>
      <c r="E138" s="522">
        <v>1231.68</v>
      </c>
      <c r="F138" s="522"/>
      <c r="G138" s="333">
        <f t="shared" si="2"/>
        <v>-256.04000000001565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3</v>
      </c>
      <c r="C139" s="298">
        <v>46149</v>
      </c>
      <c r="D139" s="299" t="s">
        <v>309</v>
      </c>
      <c r="E139" s="522">
        <v>4.49</v>
      </c>
      <c r="F139" s="522"/>
      <c r="G139" s="333">
        <f t="shared" si="2"/>
        <v>975.63999999998441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289</v>
      </c>
      <c r="B140" s="330">
        <v>8</v>
      </c>
      <c r="C140" s="298">
        <v>46149</v>
      </c>
      <c r="D140" s="299" t="s">
        <v>847</v>
      </c>
      <c r="E140" s="522">
        <v>19.2</v>
      </c>
      <c r="F140" s="522"/>
      <c r="G140" s="333">
        <f t="shared" si="2"/>
        <v>980.12999999998442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5</v>
      </c>
      <c r="C141" s="298">
        <v>46149</v>
      </c>
      <c r="D141" s="299" t="s">
        <v>847</v>
      </c>
      <c r="E141" s="522">
        <v>35</v>
      </c>
      <c r="F141" s="522"/>
      <c r="G141" s="333">
        <f t="shared" si="2"/>
        <v>999.32999999998447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8</v>
      </c>
      <c r="C142" s="298">
        <v>46149</v>
      </c>
      <c r="D142" s="299" t="s">
        <v>319</v>
      </c>
      <c r="E142" s="522">
        <v>15.93</v>
      </c>
      <c r="F142" s="522"/>
      <c r="G142" s="333">
        <f t="shared" si="2"/>
        <v>1034.3299999999845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46149</v>
      </c>
      <c r="D143" s="299" t="s">
        <v>296</v>
      </c>
      <c r="E143" s="522">
        <v>11.18</v>
      </c>
      <c r="F143" s="522"/>
      <c r="G143" s="333">
        <f t="shared" si="2"/>
        <v>1050.2599999999845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289</v>
      </c>
      <c r="B144" s="330">
        <v>2</v>
      </c>
      <c r="C144" s="298">
        <v>46149</v>
      </c>
      <c r="D144" s="299" t="s">
        <v>301</v>
      </c>
      <c r="E144" s="522">
        <v>16.05</v>
      </c>
      <c r="F144" s="522"/>
      <c r="G144" s="333">
        <f t="shared" ref="G144:G183" si="3">G145-E144+F144</f>
        <v>1061.4399999999846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6</v>
      </c>
      <c r="C145" s="298">
        <v>46148</v>
      </c>
      <c r="D145" s="299" t="s">
        <v>340</v>
      </c>
      <c r="E145" s="522">
        <v>47.93</v>
      </c>
      <c r="F145" s="522"/>
      <c r="G145" s="333">
        <f t="shared" si="3"/>
        <v>1077.4899999999845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294</v>
      </c>
      <c r="B146" s="330">
        <v>14</v>
      </c>
      <c r="C146" s="298">
        <v>46148</v>
      </c>
      <c r="D146" s="299" t="s">
        <v>366</v>
      </c>
      <c r="E146" s="522">
        <v>66.67</v>
      </c>
      <c r="F146" s="522"/>
      <c r="G146" s="333">
        <f t="shared" si="3"/>
        <v>1125.4199999999846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8</v>
      </c>
      <c r="C147" s="298">
        <v>46148</v>
      </c>
      <c r="D147" s="299" t="s">
        <v>319</v>
      </c>
      <c r="E147" s="522">
        <v>19.14</v>
      </c>
      <c r="F147" s="522"/>
      <c r="G147" s="333">
        <f t="shared" si="3"/>
        <v>1192.0899999999847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4</v>
      </c>
      <c r="C148" s="298">
        <v>46148</v>
      </c>
      <c r="D148" s="299" t="s">
        <v>310</v>
      </c>
      <c r="E148" s="522">
        <v>103.69</v>
      </c>
      <c r="F148" s="522"/>
      <c r="G148" s="333">
        <f t="shared" si="3"/>
        <v>1211.2299999999848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287</v>
      </c>
      <c r="B149" s="330" t="s">
        <v>287</v>
      </c>
      <c r="C149" s="298">
        <v>46148</v>
      </c>
      <c r="D149" s="299" t="s">
        <v>844</v>
      </c>
      <c r="E149" s="522">
        <v>513.29999999999995</v>
      </c>
      <c r="F149" s="522">
        <v>513.29999999999995</v>
      </c>
      <c r="G149" s="333">
        <f t="shared" si="3"/>
        <v>1314.9199999999848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6</v>
      </c>
      <c r="C150" s="298">
        <v>46148</v>
      </c>
      <c r="D150" s="299" t="s">
        <v>300</v>
      </c>
      <c r="E150" s="522">
        <v>41.52</v>
      </c>
      <c r="F150" s="522"/>
      <c r="G150" s="333">
        <f t="shared" si="3"/>
        <v>1314.9199999999848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287</v>
      </c>
      <c r="B151" s="330" t="s">
        <v>287</v>
      </c>
      <c r="C151" s="298">
        <v>46148</v>
      </c>
      <c r="D151" s="299" t="s">
        <v>845</v>
      </c>
      <c r="E151" s="522">
        <v>500.5</v>
      </c>
      <c r="F151" s="522">
        <v>500.5</v>
      </c>
      <c r="G151" s="333">
        <f t="shared" si="3"/>
        <v>1356.4399999999848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287</v>
      </c>
      <c r="B152" s="330" t="s">
        <v>287</v>
      </c>
      <c r="C152" s="298">
        <v>46148</v>
      </c>
      <c r="D152" s="299" t="s">
        <v>846</v>
      </c>
      <c r="E152" s="522">
        <v>457.94</v>
      </c>
      <c r="F152" s="522">
        <v>457.94</v>
      </c>
      <c r="G152" s="333">
        <f t="shared" si="3"/>
        <v>1356.4399999999848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289</v>
      </c>
      <c r="B153" s="330">
        <v>1</v>
      </c>
      <c r="C153" s="298">
        <v>46148</v>
      </c>
      <c r="D153" s="299" t="s">
        <v>306</v>
      </c>
      <c r="E153" s="522">
        <v>23.48</v>
      </c>
      <c r="F153" s="522"/>
      <c r="G153" s="333">
        <f t="shared" si="3"/>
        <v>1356.4399999999848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2</v>
      </c>
      <c r="C154" s="298">
        <v>46147</v>
      </c>
      <c r="D154" s="299" t="s">
        <v>384</v>
      </c>
      <c r="E154" s="522">
        <v>59.03</v>
      </c>
      <c r="F154" s="522"/>
      <c r="G154" s="333">
        <f t="shared" si="3"/>
        <v>1379.9199999999848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289</v>
      </c>
      <c r="B155" s="330">
        <v>2</v>
      </c>
      <c r="C155" s="298">
        <v>46147</v>
      </c>
      <c r="D155" s="299" t="s">
        <v>334</v>
      </c>
      <c r="E155" s="522">
        <v>11.06</v>
      </c>
      <c r="F155" s="522"/>
      <c r="G155" s="333">
        <f t="shared" si="3"/>
        <v>1438.9499999999848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2</v>
      </c>
      <c r="C156" s="298">
        <v>46147</v>
      </c>
      <c r="D156" s="299" t="s">
        <v>296</v>
      </c>
      <c r="E156" s="522">
        <v>8.7200000000000006</v>
      </c>
      <c r="F156" s="522"/>
      <c r="G156" s="333">
        <f t="shared" si="3"/>
        <v>1450.0099999999848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4</v>
      </c>
      <c r="C157" s="298">
        <v>46147</v>
      </c>
      <c r="D157" s="299" t="s">
        <v>296</v>
      </c>
      <c r="E157" s="522">
        <v>42.88</v>
      </c>
      <c r="F157" s="522"/>
      <c r="G157" s="333">
        <f t="shared" si="3"/>
        <v>1458.7299999999848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6</v>
      </c>
      <c r="C158" s="298">
        <v>46147</v>
      </c>
      <c r="D158" s="299" t="s">
        <v>300</v>
      </c>
      <c r="E158" s="522">
        <v>17.03</v>
      </c>
      <c r="F158" s="522"/>
      <c r="G158" s="333">
        <f t="shared" si="3"/>
        <v>1501.6099999999849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294</v>
      </c>
      <c r="B159" s="330">
        <v>22</v>
      </c>
      <c r="C159" s="298">
        <v>46146</v>
      </c>
      <c r="D159" s="299" t="s">
        <v>835</v>
      </c>
      <c r="E159" s="522">
        <v>13.83</v>
      </c>
      <c r="F159" s="522"/>
      <c r="G159" s="333">
        <f t="shared" si="3"/>
        <v>1518.6399999999849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6</v>
      </c>
      <c r="C160" s="298">
        <v>46146</v>
      </c>
      <c r="D160" s="299" t="s">
        <v>340</v>
      </c>
      <c r="E160" s="522">
        <v>47.93</v>
      </c>
      <c r="F160" s="522"/>
      <c r="G160" s="333">
        <f t="shared" si="3"/>
        <v>1532.4699999999848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2</v>
      </c>
      <c r="C161" s="298">
        <v>46146</v>
      </c>
      <c r="D161" s="299" t="s">
        <v>334</v>
      </c>
      <c r="E161" s="522">
        <v>11.06</v>
      </c>
      <c r="F161" s="522"/>
      <c r="G161" s="333">
        <f t="shared" si="3"/>
        <v>1580.3999999999849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294</v>
      </c>
      <c r="B162" s="330">
        <v>14</v>
      </c>
      <c r="C162" s="298">
        <v>46146</v>
      </c>
      <c r="D162" s="299" t="s">
        <v>367</v>
      </c>
      <c r="E162" s="522">
        <v>70.25</v>
      </c>
      <c r="F162" s="522"/>
      <c r="G162" s="333">
        <f t="shared" si="3"/>
        <v>1591.4599999999848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284</v>
      </c>
      <c r="B163" s="330">
        <v>36</v>
      </c>
      <c r="C163" s="298">
        <v>46146</v>
      </c>
      <c r="D163" s="299" t="s">
        <v>374</v>
      </c>
      <c r="E163" s="522">
        <v>50</v>
      </c>
      <c r="F163" s="522"/>
      <c r="G163" s="333">
        <f t="shared" si="3"/>
        <v>1661.7099999999848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294</v>
      </c>
      <c r="B164" s="330">
        <v>17</v>
      </c>
      <c r="C164" s="298">
        <v>46146</v>
      </c>
      <c r="D164" s="299" t="s">
        <v>370</v>
      </c>
      <c r="E164" s="522">
        <v>99</v>
      </c>
      <c r="F164" s="522"/>
      <c r="G164" s="333">
        <f t="shared" si="3"/>
        <v>1711.7099999999848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5</v>
      </c>
      <c r="C165" s="298">
        <v>46145</v>
      </c>
      <c r="D165" s="299" t="s">
        <v>834</v>
      </c>
      <c r="E165" s="522">
        <v>49.13</v>
      </c>
      <c r="F165" s="522"/>
      <c r="G165" s="333">
        <f t="shared" si="3"/>
        <v>1810.7099999999848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1</v>
      </c>
      <c r="C166" s="298">
        <v>46145</v>
      </c>
      <c r="D166" s="299" t="s">
        <v>831</v>
      </c>
      <c r="E166" s="522">
        <v>50</v>
      </c>
      <c r="F166" s="522"/>
      <c r="G166" s="333">
        <f t="shared" si="3"/>
        <v>1859.8399999999849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1</v>
      </c>
      <c r="C167" s="298">
        <v>46145</v>
      </c>
      <c r="D167" s="299" t="s">
        <v>311</v>
      </c>
      <c r="E167" s="522">
        <v>91.98</v>
      </c>
      <c r="F167" s="522"/>
      <c r="G167" s="333">
        <f t="shared" si="3"/>
        <v>1909.8399999999849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6</v>
      </c>
      <c r="C168" s="298">
        <v>46145</v>
      </c>
      <c r="D168" s="299" t="s">
        <v>832</v>
      </c>
      <c r="E168" s="522">
        <v>24.68</v>
      </c>
      <c r="F168" s="522"/>
      <c r="G168" s="333">
        <f t="shared" si="3"/>
        <v>2001.8199999999849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289</v>
      </c>
      <c r="B169" s="330">
        <v>2</v>
      </c>
      <c r="C169" s="298">
        <v>46145</v>
      </c>
      <c r="D169" s="299" t="s">
        <v>358</v>
      </c>
      <c r="E169" s="522">
        <v>2.4900000000000002</v>
      </c>
      <c r="F169" s="522"/>
      <c r="G169" s="333">
        <f t="shared" si="3"/>
        <v>2026.499999999985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294</v>
      </c>
      <c r="B170" s="330">
        <v>22</v>
      </c>
      <c r="C170" s="298">
        <v>46145</v>
      </c>
      <c r="D170" s="299" t="s">
        <v>862</v>
      </c>
      <c r="E170" s="522">
        <v>12.77</v>
      </c>
      <c r="F170" s="522"/>
      <c r="G170" s="333">
        <f t="shared" si="3"/>
        <v>2028.989999999985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289</v>
      </c>
      <c r="B171" s="330">
        <v>2</v>
      </c>
      <c r="C171" s="298">
        <v>46145</v>
      </c>
      <c r="D171" s="299" t="s">
        <v>458</v>
      </c>
      <c r="E171" s="522">
        <v>192.97</v>
      </c>
      <c r="F171" s="522"/>
      <c r="G171" s="333">
        <f t="shared" si="3"/>
        <v>2041.759999999985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289</v>
      </c>
      <c r="B172" s="330">
        <v>3</v>
      </c>
      <c r="C172" s="298">
        <v>46145</v>
      </c>
      <c r="D172" s="299" t="s">
        <v>348</v>
      </c>
      <c r="E172" s="522">
        <v>9.35</v>
      </c>
      <c r="F172" s="522"/>
      <c r="G172" s="333">
        <f t="shared" si="3"/>
        <v>2234.729999999985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289</v>
      </c>
      <c r="B173" s="330">
        <v>4</v>
      </c>
      <c r="C173" s="298">
        <v>46144</v>
      </c>
      <c r="D173" s="299" t="s">
        <v>310</v>
      </c>
      <c r="E173" s="522">
        <v>57.69</v>
      </c>
      <c r="F173" s="522"/>
      <c r="G173" s="333">
        <f t="shared" si="3"/>
        <v>2244.0799999999849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8</v>
      </c>
      <c r="C174" s="298">
        <v>46144</v>
      </c>
      <c r="D174" s="299" t="s">
        <v>310</v>
      </c>
      <c r="E174" s="522">
        <v>6.37</v>
      </c>
      <c r="F174" s="522"/>
      <c r="G174" s="333">
        <f t="shared" si="3"/>
        <v>2301.769999999985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294</v>
      </c>
      <c r="B175" s="330">
        <v>22</v>
      </c>
      <c r="C175" s="298">
        <v>46144</v>
      </c>
      <c r="D175" s="299" t="s">
        <v>375</v>
      </c>
      <c r="E175" s="522">
        <v>6.37</v>
      </c>
      <c r="F175" s="522"/>
      <c r="G175" s="333">
        <f t="shared" si="3"/>
        <v>2308.1399999999849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6</v>
      </c>
      <c r="C176" s="298">
        <v>46144</v>
      </c>
      <c r="D176" s="299" t="s">
        <v>300</v>
      </c>
      <c r="E176" s="522">
        <v>41.51</v>
      </c>
      <c r="F176" s="522"/>
      <c r="G176" s="333">
        <f t="shared" si="3"/>
        <v>2314.5099999999848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7</v>
      </c>
      <c r="C177" s="298">
        <v>46144</v>
      </c>
      <c r="D177" s="299" t="s">
        <v>833</v>
      </c>
      <c r="E177" s="522">
        <v>74.53</v>
      </c>
      <c r="F177" s="522"/>
      <c r="G177" s="333">
        <f t="shared" si="3"/>
        <v>2356.019999999985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1</v>
      </c>
      <c r="C178" s="298">
        <v>46144</v>
      </c>
      <c r="D178" s="299" t="s">
        <v>306</v>
      </c>
      <c r="E178" s="522">
        <v>72.73</v>
      </c>
      <c r="F178" s="522"/>
      <c r="G178" s="333">
        <f t="shared" si="3"/>
        <v>2430.5499999999852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289</v>
      </c>
      <c r="B179" s="330">
        <v>3</v>
      </c>
      <c r="C179" s="298">
        <v>46144</v>
      </c>
      <c r="D179" s="299" t="s">
        <v>348</v>
      </c>
      <c r="E179" s="522">
        <v>25</v>
      </c>
      <c r="F179" s="522"/>
      <c r="G179" s="333">
        <f t="shared" si="3"/>
        <v>2503.2799999999852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287</v>
      </c>
      <c r="B180" s="330" t="s">
        <v>287</v>
      </c>
      <c r="C180" s="298">
        <v>46144</v>
      </c>
      <c r="D180" s="299" t="s">
        <v>485</v>
      </c>
      <c r="E180" s="522">
        <v>121.4</v>
      </c>
      <c r="F180" s="522">
        <v>121.4</v>
      </c>
      <c r="G180" s="333">
        <f t="shared" si="3"/>
        <v>2528.2799999999852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3</v>
      </c>
      <c r="C181" s="298">
        <v>46144</v>
      </c>
      <c r="D181" s="299" t="s">
        <v>348</v>
      </c>
      <c r="E181" s="522">
        <v>9.73</v>
      </c>
      <c r="F181" s="522"/>
      <c r="G181" s="333">
        <f t="shared" si="3"/>
        <v>2528.2799999999852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2</v>
      </c>
      <c r="C182" s="298">
        <v>46143</v>
      </c>
      <c r="D182" s="299" t="s">
        <v>358</v>
      </c>
      <c r="E182" s="522">
        <v>8.9700000000000006</v>
      </c>
      <c r="F182" s="522"/>
      <c r="G182" s="333">
        <f t="shared" si="3"/>
        <v>2538.0099999999852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s="540" customFormat="1" ht="12" customHeight="1" x14ac:dyDescent="0.3">
      <c r="A183" s="530" t="s">
        <v>284</v>
      </c>
      <c r="B183" s="531">
        <v>37</v>
      </c>
      <c r="C183" s="532">
        <v>46142</v>
      </c>
      <c r="D183" s="533" t="s">
        <v>285</v>
      </c>
      <c r="E183" s="534">
        <v>5616.82</v>
      </c>
      <c r="F183" s="534"/>
      <c r="G183" s="535">
        <f t="shared" si="3"/>
        <v>2546.979999999985</v>
      </c>
      <c r="H183" s="536"/>
      <c r="I183" s="537"/>
      <c r="J183" s="538"/>
      <c r="K183" s="539"/>
      <c r="L183" s="538"/>
      <c r="M183" s="539"/>
      <c r="N183" s="538"/>
      <c r="O183" s="539"/>
      <c r="P183" s="538"/>
      <c r="Q183" s="539"/>
      <c r="R183" s="538"/>
      <c r="S183" s="539"/>
      <c r="T183" s="538"/>
    </row>
    <row r="184" spans="1:20" ht="12" customHeight="1" x14ac:dyDescent="0.3">
      <c r="A184" s="329" t="s">
        <v>286</v>
      </c>
      <c r="B184" s="330">
        <v>25</v>
      </c>
      <c r="C184" s="298">
        <v>46142</v>
      </c>
      <c r="D184" s="298" t="s">
        <v>204</v>
      </c>
      <c r="E184" s="331">
        <v>350</v>
      </c>
      <c r="F184" s="331"/>
      <c r="G184" s="333">
        <f t="shared" ref="G184:G185" si="4">G185-E184+F184</f>
        <v>8163.7999999999847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286</v>
      </c>
      <c r="B185" s="330">
        <v>26</v>
      </c>
      <c r="C185" s="298">
        <v>46142</v>
      </c>
      <c r="D185" s="298" t="s">
        <v>205</v>
      </c>
      <c r="E185" s="331">
        <v>320</v>
      </c>
      <c r="F185" s="331"/>
      <c r="G185" s="333">
        <f t="shared" si="4"/>
        <v>8513.7999999999847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286</v>
      </c>
      <c r="B186" s="330">
        <v>27</v>
      </c>
      <c r="C186" s="298">
        <v>46142</v>
      </c>
      <c r="D186" s="298" t="s">
        <v>206</v>
      </c>
      <c r="E186" s="331">
        <v>25</v>
      </c>
      <c r="F186" s="331"/>
      <c r="G186" s="333">
        <f t="shared" ref="G186:G437" si="5">G187-E186+F186</f>
        <v>8833.7999999999847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286</v>
      </c>
      <c r="B187" s="330">
        <v>28</v>
      </c>
      <c r="C187" s="298">
        <v>46142</v>
      </c>
      <c r="D187" s="298" t="s">
        <v>207</v>
      </c>
      <c r="E187" s="331">
        <v>25</v>
      </c>
      <c r="F187" s="331"/>
      <c r="G187" s="333">
        <f t="shared" si="5"/>
        <v>8858.7999999999847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286</v>
      </c>
      <c r="B188" s="330">
        <v>29</v>
      </c>
      <c r="C188" s="298">
        <v>46142</v>
      </c>
      <c r="D188" s="298" t="s">
        <v>208</v>
      </c>
      <c r="E188" s="331">
        <v>45</v>
      </c>
      <c r="F188" s="331"/>
      <c r="G188" s="333">
        <f t="shared" si="5"/>
        <v>8883.7999999999847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286</v>
      </c>
      <c r="B189" s="330">
        <v>30</v>
      </c>
      <c r="C189" s="298">
        <v>46142</v>
      </c>
      <c r="D189" s="298" t="s">
        <v>209</v>
      </c>
      <c r="E189" s="331">
        <v>400</v>
      </c>
      <c r="F189" s="331"/>
      <c r="G189" s="333">
        <f t="shared" si="5"/>
        <v>8928.7999999999847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286</v>
      </c>
      <c r="B190" s="330">
        <v>31</v>
      </c>
      <c r="C190" s="298">
        <v>46142</v>
      </c>
      <c r="D190" s="298" t="s">
        <v>210</v>
      </c>
      <c r="E190" s="331">
        <v>375</v>
      </c>
      <c r="F190" s="331"/>
      <c r="G190" s="333">
        <f t="shared" si="5"/>
        <v>9328.7999999999847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286</v>
      </c>
      <c r="B191" s="330">
        <v>32</v>
      </c>
      <c r="C191" s="298">
        <v>46142</v>
      </c>
      <c r="D191" s="298" t="s">
        <v>211</v>
      </c>
      <c r="E191" s="331">
        <v>100</v>
      </c>
      <c r="F191" s="331"/>
      <c r="G191" s="333">
        <f t="shared" si="5"/>
        <v>9703.7999999999847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286</v>
      </c>
      <c r="B192" s="330">
        <v>33</v>
      </c>
      <c r="C192" s="298">
        <v>46142</v>
      </c>
      <c r="D192" s="298" t="s">
        <v>212</v>
      </c>
      <c r="E192" s="331">
        <v>85</v>
      </c>
      <c r="F192" s="331"/>
      <c r="G192" s="333">
        <f t="shared" si="5"/>
        <v>9803.7999999999847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286</v>
      </c>
      <c r="B193" s="330">
        <v>34</v>
      </c>
      <c r="C193" s="298">
        <v>46142</v>
      </c>
      <c r="D193" s="298" t="s">
        <v>213</v>
      </c>
      <c r="E193" s="331">
        <v>230</v>
      </c>
      <c r="F193" s="331"/>
      <c r="G193" s="333">
        <f t="shared" si="5"/>
        <v>9888.7999999999847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286</v>
      </c>
      <c r="B194" s="330">
        <v>35</v>
      </c>
      <c r="C194" s="298">
        <v>46142</v>
      </c>
      <c r="D194" s="298" t="s">
        <v>214</v>
      </c>
      <c r="E194" s="331">
        <v>45</v>
      </c>
      <c r="F194" s="331"/>
      <c r="G194" s="333">
        <f t="shared" si="5"/>
        <v>10118.799999999985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287</v>
      </c>
      <c r="B195" s="330" t="s">
        <v>287</v>
      </c>
      <c r="C195" s="298">
        <v>46142</v>
      </c>
      <c r="D195" s="299" t="s">
        <v>288</v>
      </c>
      <c r="E195" s="331">
        <v>185.64</v>
      </c>
      <c r="F195" s="331">
        <v>185.64</v>
      </c>
      <c r="G195" s="333">
        <f t="shared" si="5"/>
        <v>10163.799999999985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289</v>
      </c>
      <c r="B196" s="330">
        <v>6</v>
      </c>
      <c r="C196" s="298">
        <v>46142</v>
      </c>
      <c r="D196" s="299" t="s">
        <v>290</v>
      </c>
      <c r="E196" s="331">
        <v>30</v>
      </c>
      <c r="F196" s="331"/>
      <c r="G196" s="333">
        <f t="shared" si="5"/>
        <v>10163.799999999985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291</v>
      </c>
      <c r="B197" s="330">
        <v>39</v>
      </c>
      <c r="C197" s="298">
        <v>46142</v>
      </c>
      <c r="D197" s="299" t="s">
        <v>292</v>
      </c>
      <c r="E197" s="331"/>
      <c r="F197" s="331">
        <v>2763.78</v>
      </c>
      <c r="G197" s="333">
        <f t="shared" si="5"/>
        <v>10193.799999999985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291</v>
      </c>
      <c r="B198" s="330">
        <v>38</v>
      </c>
      <c r="C198" s="298">
        <v>46142</v>
      </c>
      <c r="D198" s="299" t="s">
        <v>293</v>
      </c>
      <c r="E198" s="331"/>
      <c r="F198" s="331">
        <v>4597.82</v>
      </c>
      <c r="G198" s="333">
        <f t="shared" si="5"/>
        <v>7430.019999999985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294</v>
      </c>
      <c r="B199" s="330">
        <v>42</v>
      </c>
      <c r="C199" s="298">
        <v>46142</v>
      </c>
      <c r="D199" s="299" t="s">
        <v>200</v>
      </c>
      <c r="E199" s="331">
        <v>50.92</v>
      </c>
      <c r="F199" s="331"/>
      <c r="G199" s="333">
        <f t="shared" si="5"/>
        <v>2832.1999999999853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294</v>
      </c>
      <c r="B200" s="330">
        <v>43</v>
      </c>
      <c r="C200" s="298">
        <v>46142</v>
      </c>
      <c r="D200" s="299" t="s">
        <v>201</v>
      </c>
      <c r="E200" s="331">
        <v>50.92</v>
      </c>
      <c r="F200" s="331"/>
      <c r="G200" s="333">
        <f t="shared" si="5"/>
        <v>2883.1199999999853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289</v>
      </c>
      <c r="B201" s="330">
        <v>4</v>
      </c>
      <c r="C201" s="298">
        <v>46142</v>
      </c>
      <c r="D201" s="299" t="s">
        <v>295</v>
      </c>
      <c r="E201" s="331">
        <v>35.799999999999997</v>
      </c>
      <c r="F201" s="331"/>
      <c r="G201" s="333">
        <f t="shared" si="5"/>
        <v>2934.0399999999854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294</v>
      </c>
      <c r="B202" s="330">
        <v>10</v>
      </c>
      <c r="C202" s="298">
        <v>46142</v>
      </c>
      <c r="D202" s="299" t="s">
        <v>176</v>
      </c>
      <c r="E202" s="331">
        <v>17.899999999999999</v>
      </c>
      <c r="F202" s="331"/>
      <c r="G202" s="333">
        <f t="shared" si="5"/>
        <v>2969.8399999999856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289</v>
      </c>
      <c r="B203" s="330">
        <v>2</v>
      </c>
      <c r="C203" s="298">
        <v>46142</v>
      </c>
      <c r="D203" s="299" t="s">
        <v>296</v>
      </c>
      <c r="E203" s="331">
        <v>8.7200000000000006</v>
      </c>
      <c r="F203" s="331"/>
      <c r="G203" s="333">
        <f t="shared" si="5"/>
        <v>2987.7399999999857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2</v>
      </c>
      <c r="C204" s="298">
        <v>46142</v>
      </c>
      <c r="D204" s="299" t="s">
        <v>297</v>
      </c>
      <c r="E204" s="331">
        <v>100</v>
      </c>
      <c r="F204" s="331"/>
      <c r="G204" s="333">
        <f t="shared" si="5"/>
        <v>2996.4599999999855</v>
      </c>
      <c r="H204" s="334" t="s">
        <v>298</v>
      </c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289</v>
      </c>
      <c r="B205" s="330">
        <v>5</v>
      </c>
      <c r="C205" s="298">
        <v>46142</v>
      </c>
      <c r="D205" s="299" t="s">
        <v>297</v>
      </c>
      <c r="E205" s="331">
        <v>100</v>
      </c>
      <c r="F205" s="331"/>
      <c r="G205" s="333">
        <f t="shared" si="5"/>
        <v>3096.4599999999855</v>
      </c>
      <c r="H205" s="334" t="s">
        <v>298</v>
      </c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6</v>
      </c>
      <c r="C206" s="298">
        <v>46142</v>
      </c>
      <c r="D206" s="299" t="s">
        <v>297</v>
      </c>
      <c r="E206" s="331">
        <v>100</v>
      </c>
      <c r="F206" s="331"/>
      <c r="G206" s="333">
        <f t="shared" si="5"/>
        <v>3196.4599999999855</v>
      </c>
      <c r="H206" s="334" t="s">
        <v>298</v>
      </c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289</v>
      </c>
      <c r="B207" s="330">
        <v>8</v>
      </c>
      <c r="C207" s="298">
        <v>46142</v>
      </c>
      <c r="D207" s="299" t="s">
        <v>297</v>
      </c>
      <c r="E207" s="331">
        <v>100</v>
      </c>
      <c r="F207" s="331"/>
      <c r="G207" s="333">
        <f t="shared" si="5"/>
        <v>3296.4599999999855</v>
      </c>
      <c r="H207" s="334" t="s">
        <v>298</v>
      </c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291</v>
      </c>
      <c r="B208" s="330">
        <v>41</v>
      </c>
      <c r="C208" s="298">
        <v>46142</v>
      </c>
      <c r="D208" s="299" t="s">
        <v>299</v>
      </c>
      <c r="E208" s="331"/>
      <c r="F208" s="331">
        <v>250</v>
      </c>
      <c r="G208" s="333">
        <f t="shared" si="5"/>
        <v>3396.4599999999855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6</v>
      </c>
      <c r="C209" s="298">
        <v>46142</v>
      </c>
      <c r="D209" s="299" t="s">
        <v>300</v>
      </c>
      <c r="E209" s="331">
        <v>42.44</v>
      </c>
      <c r="F209" s="331"/>
      <c r="G209" s="333">
        <f t="shared" si="5"/>
        <v>3146.4599999999855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289</v>
      </c>
      <c r="B210" s="330">
        <v>6</v>
      </c>
      <c r="C210" s="298">
        <v>46142</v>
      </c>
      <c r="D210" s="299" t="s">
        <v>300</v>
      </c>
      <c r="E210" s="331">
        <v>24.05</v>
      </c>
      <c r="F210" s="331"/>
      <c r="G210" s="333">
        <f t="shared" si="5"/>
        <v>3188.8999999999855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289</v>
      </c>
      <c r="B211" s="330">
        <v>2</v>
      </c>
      <c r="C211" s="298">
        <v>46141</v>
      </c>
      <c r="D211" s="299" t="s">
        <v>301</v>
      </c>
      <c r="E211" s="331">
        <v>31.8</v>
      </c>
      <c r="F211" s="331"/>
      <c r="G211" s="333">
        <f t="shared" si="5"/>
        <v>3212.9499999999857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6</v>
      </c>
      <c r="C212" s="298">
        <v>46141</v>
      </c>
      <c r="D212" s="299" t="s">
        <v>302</v>
      </c>
      <c r="E212" s="331">
        <v>100</v>
      </c>
      <c r="F212" s="331"/>
      <c r="G212" s="333">
        <f t="shared" si="5"/>
        <v>3244.7499999999859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6</v>
      </c>
      <c r="C213" s="298">
        <v>46141</v>
      </c>
      <c r="D213" s="299" t="s">
        <v>303</v>
      </c>
      <c r="E213" s="331">
        <v>75</v>
      </c>
      <c r="F213" s="331"/>
      <c r="G213" s="333">
        <f t="shared" si="5"/>
        <v>3344.7499999999859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1</v>
      </c>
      <c r="C214" s="298">
        <v>46141</v>
      </c>
      <c r="D214" s="299" t="s">
        <v>304</v>
      </c>
      <c r="E214" s="331">
        <v>52.5</v>
      </c>
      <c r="F214" s="331"/>
      <c r="G214" s="333">
        <f t="shared" si="5"/>
        <v>3419.7499999999859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6</v>
      </c>
      <c r="C215" s="298">
        <v>46141</v>
      </c>
      <c r="D215" s="299" t="s">
        <v>305</v>
      </c>
      <c r="E215" s="331">
        <v>-256</v>
      </c>
      <c r="F215" s="331"/>
      <c r="G215" s="333">
        <f t="shared" si="5"/>
        <v>3472.2499999999859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6</v>
      </c>
      <c r="C216" s="298">
        <v>46140</v>
      </c>
      <c r="D216" s="299" t="s">
        <v>300</v>
      </c>
      <c r="E216" s="331">
        <v>20.38</v>
      </c>
      <c r="F216" s="331"/>
      <c r="G216" s="333">
        <f t="shared" si="5"/>
        <v>3216.2499999999859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2</v>
      </c>
      <c r="C217" s="298">
        <v>46140</v>
      </c>
      <c r="D217" s="299" t="s">
        <v>296</v>
      </c>
      <c r="E217" s="331">
        <v>15.41</v>
      </c>
      <c r="F217" s="331"/>
      <c r="G217" s="333">
        <f t="shared" si="5"/>
        <v>3236.629999999986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289</v>
      </c>
      <c r="B218" s="330">
        <v>4</v>
      </c>
      <c r="C218" s="298">
        <v>46140</v>
      </c>
      <c r="D218" s="299" t="s">
        <v>296</v>
      </c>
      <c r="E218" s="331">
        <v>33.840000000000003</v>
      </c>
      <c r="F218" s="331"/>
      <c r="G218" s="333">
        <f t="shared" si="5"/>
        <v>3252.0399999999859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289</v>
      </c>
      <c r="B219" s="330">
        <v>1</v>
      </c>
      <c r="C219" s="298">
        <v>46140</v>
      </c>
      <c r="D219" s="299" t="s">
        <v>306</v>
      </c>
      <c r="E219" s="331">
        <v>5.3</v>
      </c>
      <c r="F219" s="331"/>
      <c r="G219" s="333">
        <f t="shared" si="5"/>
        <v>3285.879999999986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289</v>
      </c>
      <c r="B220" s="330">
        <v>5</v>
      </c>
      <c r="C220" s="298">
        <v>46140</v>
      </c>
      <c r="D220" s="299" t="s">
        <v>307</v>
      </c>
      <c r="E220" s="331">
        <v>500</v>
      </c>
      <c r="F220" s="331"/>
      <c r="G220" s="333">
        <f t="shared" si="5"/>
        <v>3291.1799999999862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289</v>
      </c>
      <c r="B221" s="330">
        <v>8</v>
      </c>
      <c r="C221" s="298">
        <v>46140</v>
      </c>
      <c r="D221" s="299" t="s">
        <v>308</v>
      </c>
      <c r="E221" s="331">
        <v>47.99</v>
      </c>
      <c r="F221" s="331"/>
      <c r="G221" s="333">
        <f t="shared" si="5"/>
        <v>3791.1799999999862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289</v>
      </c>
      <c r="B222" s="330">
        <v>3</v>
      </c>
      <c r="C222" s="298">
        <v>46139</v>
      </c>
      <c r="D222" s="299" t="s">
        <v>309</v>
      </c>
      <c r="E222" s="331">
        <v>13.11</v>
      </c>
      <c r="F222" s="331"/>
      <c r="G222" s="333">
        <f t="shared" si="5"/>
        <v>3839.169999999986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289</v>
      </c>
      <c r="B223" s="330">
        <v>4</v>
      </c>
      <c r="C223" s="298">
        <v>46139</v>
      </c>
      <c r="D223" s="299" t="s">
        <v>310</v>
      </c>
      <c r="E223" s="331">
        <v>30.54</v>
      </c>
      <c r="F223" s="331"/>
      <c r="G223" s="333">
        <f t="shared" si="5"/>
        <v>3852.2799999999861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1</v>
      </c>
      <c r="C224" s="298">
        <v>46139</v>
      </c>
      <c r="D224" s="299" t="s">
        <v>311</v>
      </c>
      <c r="E224" s="331">
        <v>163.01</v>
      </c>
      <c r="F224" s="331"/>
      <c r="G224" s="333">
        <f t="shared" si="5"/>
        <v>3882.8199999999861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6</v>
      </c>
      <c r="C225" s="298">
        <v>46139</v>
      </c>
      <c r="D225" s="299" t="s">
        <v>312</v>
      </c>
      <c r="E225" s="331">
        <v>54.97</v>
      </c>
      <c r="F225" s="331"/>
      <c r="G225" s="333">
        <f t="shared" si="5"/>
        <v>4045.8299999999858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1</v>
      </c>
      <c r="C226" s="298">
        <v>46139</v>
      </c>
      <c r="D226" s="299" t="s">
        <v>306</v>
      </c>
      <c r="E226" s="331">
        <v>51.28</v>
      </c>
      <c r="F226" s="331"/>
      <c r="G226" s="333">
        <f t="shared" si="5"/>
        <v>4100.7999999999856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6</v>
      </c>
      <c r="C227" s="298">
        <v>46138</v>
      </c>
      <c r="D227" s="299" t="s">
        <v>312</v>
      </c>
      <c r="E227" s="331">
        <v>38.979999999999997</v>
      </c>
      <c r="F227" s="331"/>
      <c r="G227" s="333">
        <f t="shared" si="5"/>
        <v>4152.0799999999854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46138</v>
      </c>
      <c r="D228" s="299" t="s">
        <v>313</v>
      </c>
      <c r="E228" s="331">
        <v>39.83</v>
      </c>
      <c r="F228" s="331"/>
      <c r="G228" s="333">
        <f t="shared" si="5"/>
        <v>4191.0599999999849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8</v>
      </c>
      <c r="C229" s="298">
        <v>46138</v>
      </c>
      <c r="D229" s="299" t="s">
        <v>313</v>
      </c>
      <c r="E229" s="331">
        <v>51.24</v>
      </c>
      <c r="F229" s="331"/>
      <c r="G229" s="333">
        <f t="shared" si="5"/>
        <v>4230.8899999999849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294</v>
      </c>
      <c r="B230" s="330">
        <v>12</v>
      </c>
      <c r="C230" s="298">
        <v>46137</v>
      </c>
      <c r="D230" s="299" t="s">
        <v>314</v>
      </c>
      <c r="E230" s="331">
        <v>214.74</v>
      </c>
      <c r="F230" s="331"/>
      <c r="G230" s="333">
        <f t="shared" si="5"/>
        <v>4282.1299999999846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287</v>
      </c>
      <c r="B231" s="330" t="s">
        <v>287</v>
      </c>
      <c r="C231" s="298">
        <v>46136</v>
      </c>
      <c r="D231" s="299" t="s">
        <v>315</v>
      </c>
      <c r="E231" s="331">
        <v>127.68</v>
      </c>
      <c r="F231" s="331">
        <v>127.68</v>
      </c>
      <c r="G231" s="333">
        <f t="shared" si="5"/>
        <v>4496.8699999999844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8</v>
      </c>
      <c r="C232" s="298">
        <v>46135</v>
      </c>
      <c r="D232" s="299" t="s">
        <v>864</v>
      </c>
      <c r="E232" s="331">
        <v>65</v>
      </c>
      <c r="F232" s="331"/>
      <c r="G232" s="333">
        <f t="shared" si="5"/>
        <v>4496.8699999999844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291</v>
      </c>
      <c r="B233" s="330">
        <v>40</v>
      </c>
      <c r="C233" s="298">
        <v>46134</v>
      </c>
      <c r="D233" s="299" t="s">
        <v>316</v>
      </c>
      <c r="E233" s="331"/>
      <c r="F233" s="331">
        <v>838.69</v>
      </c>
      <c r="G233" s="333">
        <f t="shared" si="5"/>
        <v>4561.8699999999844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2</v>
      </c>
      <c r="C234" s="298">
        <v>46134</v>
      </c>
      <c r="D234" s="299" t="s">
        <v>317</v>
      </c>
      <c r="E234" s="331">
        <v>17.03</v>
      </c>
      <c r="F234" s="331"/>
      <c r="G234" s="333">
        <f t="shared" si="5"/>
        <v>3723.1799999999848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6</v>
      </c>
      <c r="C235" s="298">
        <v>46134</v>
      </c>
      <c r="D235" s="299" t="s">
        <v>312</v>
      </c>
      <c r="E235" s="331">
        <v>51.94</v>
      </c>
      <c r="F235" s="331"/>
      <c r="G235" s="333">
        <f t="shared" si="5"/>
        <v>3740.209999999985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1</v>
      </c>
      <c r="C236" s="298">
        <v>46134</v>
      </c>
      <c r="D236" s="299" t="s">
        <v>306</v>
      </c>
      <c r="E236" s="331">
        <v>226.7</v>
      </c>
      <c r="F236" s="331"/>
      <c r="G236" s="333">
        <f t="shared" si="5"/>
        <v>3792.1499999999851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2</v>
      </c>
      <c r="C237" s="298">
        <v>46133</v>
      </c>
      <c r="D237" s="299" t="s">
        <v>318</v>
      </c>
      <c r="E237" s="331">
        <v>70</v>
      </c>
      <c r="F237" s="331"/>
      <c r="G237" s="333">
        <f t="shared" si="5"/>
        <v>4018.8499999999849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8</v>
      </c>
      <c r="C238" s="298">
        <v>46133</v>
      </c>
      <c r="D238" s="299" t="s">
        <v>319</v>
      </c>
      <c r="E238" s="331">
        <v>14.26</v>
      </c>
      <c r="F238" s="331"/>
      <c r="G238" s="333">
        <f t="shared" si="5"/>
        <v>4088.8499999999849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289</v>
      </c>
      <c r="B239" s="330">
        <v>1</v>
      </c>
      <c r="C239" s="298">
        <v>46133</v>
      </c>
      <c r="D239" s="299" t="s">
        <v>320</v>
      </c>
      <c r="E239" s="331">
        <v>8.51</v>
      </c>
      <c r="F239" s="331"/>
      <c r="G239" s="333">
        <f t="shared" si="5"/>
        <v>4103.1099999999851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289</v>
      </c>
      <c r="B240" s="330">
        <v>5</v>
      </c>
      <c r="C240" s="298">
        <v>46133</v>
      </c>
      <c r="D240" s="299" t="s">
        <v>321</v>
      </c>
      <c r="E240" s="331">
        <v>20</v>
      </c>
      <c r="F240" s="331"/>
      <c r="G240" s="333">
        <f t="shared" si="5"/>
        <v>4111.6199999999853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294</v>
      </c>
      <c r="B241" s="330">
        <v>23</v>
      </c>
      <c r="C241" s="298">
        <v>46133</v>
      </c>
      <c r="D241" s="299" t="s">
        <v>67</v>
      </c>
      <c r="E241" s="331">
        <v>650.88</v>
      </c>
      <c r="F241" s="331"/>
      <c r="G241" s="333">
        <f t="shared" si="5"/>
        <v>4131.6199999999853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6</v>
      </c>
      <c r="C242" s="298">
        <v>46133</v>
      </c>
      <c r="D242" s="299" t="s">
        <v>322</v>
      </c>
      <c r="E242" s="331">
        <v>15</v>
      </c>
      <c r="F242" s="331"/>
      <c r="G242" s="333">
        <f t="shared" si="5"/>
        <v>4782.4999999999854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5</v>
      </c>
      <c r="C243" s="298">
        <v>46133</v>
      </c>
      <c r="D243" s="299" t="s">
        <v>322</v>
      </c>
      <c r="E243" s="331">
        <v>250</v>
      </c>
      <c r="F243" s="331"/>
      <c r="G243" s="333">
        <f t="shared" si="5"/>
        <v>4797.4999999999854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294</v>
      </c>
      <c r="B244" s="330">
        <v>22</v>
      </c>
      <c r="C244" s="298">
        <v>46132</v>
      </c>
      <c r="D244" s="299" t="s">
        <v>323</v>
      </c>
      <c r="E244" s="331">
        <v>20.22</v>
      </c>
      <c r="F244" s="331"/>
      <c r="G244" s="333">
        <f t="shared" si="5"/>
        <v>5047.4999999999854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289</v>
      </c>
      <c r="B245" s="330">
        <v>6</v>
      </c>
      <c r="C245" s="298">
        <v>46132</v>
      </c>
      <c r="D245" s="299" t="s">
        <v>403</v>
      </c>
      <c r="E245" s="331">
        <v>44</v>
      </c>
      <c r="F245" s="331"/>
      <c r="G245" s="333">
        <f t="shared" si="5"/>
        <v>5067.7199999999857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2</v>
      </c>
      <c r="C246" s="298">
        <v>46132</v>
      </c>
      <c r="D246" s="299" t="s">
        <v>324</v>
      </c>
      <c r="E246" s="331">
        <v>12.01</v>
      </c>
      <c r="F246" s="331"/>
      <c r="G246" s="333">
        <f t="shared" si="5"/>
        <v>5111.7199999999857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2</v>
      </c>
      <c r="C247" s="298">
        <v>46132</v>
      </c>
      <c r="D247" s="299" t="s">
        <v>296</v>
      </c>
      <c r="E247" s="331">
        <v>12.21</v>
      </c>
      <c r="F247" s="331"/>
      <c r="G247" s="333">
        <f t="shared" si="5"/>
        <v>5123.7299999999859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2</v>
      </c>
      <c r="C248" s="298">
        <v>46132</v>
      </c>
      <c r="D248" s="299" t="s">
        <v>325</v>
      </c>
      <c r="E248" s="331">
        <v>46.4</v>
      </c>
      <c r="F248" s="331"/>
      <c r="G248" s="333">
        <f t="shared" si="5"/>
        <v>5135.939999999986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2</v>
      </c>
      <c r="C249" s="298">
        <v>46131</v>
      </c>
      <c r="D249" s="299" t="s">
        <v>326</v>
      </c>
      <c r="E249" s="331">
        <v>31.7</v>
      </c>
      <c r="F249" s="331"/>
      <c r="G249" s="333">
        <f t="shared" si="5"/>
        <v>5182.3399999999856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8</v>
      </c>
      <c r="C250" s="298">
        <v>46131</v>
      </c>
      <c r="D250" s="299" t="s">
        <v>327</v>
      </c>
      <c r="E250" s="331">
        <v>11.11</v>
      </c>
      <c r="F250" s="331"/>
      <c r="G250" s="333">
        <f t="shared" si="5"/>
        <v>5214.0399999999854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1</v>
      </c>
      <c r="C251" s="298">
        <v>46131</v>
      </c>
      <c r="D251" s="299" t="s">
        <v>306</v>
      </c>
      <c r="E251" s="331">
        <v>79.16</v>
      </c>
      <c r="F251" s="331"/>
      <c r="G251" s="333">
        <f t="shared" si="5"/>
        <v>5225.1499999999851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294</v>
      </c>
      <c r="B252" s="330">
        <v>22</v>
      </c>
      <c r="C252" s="298">
        <v>46131</v>
      </c>
      <c r="D252" s="299" t="s">
        <v>328</v>
      </c>
      <c r="E252" s="331">
        <v>7.46</v>
      </c>
      <c r="F252" s="331"/>
      <c r="G252" s="333">
        <f t="shared" si="5"/>
        <v>5304.3099999999849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6</v>
      </c>
      <c r="C253" s="298">
        <v>46131</v>
      </c>
      <c r="D253" s="299" t="s">
        <v>300</v>
      </c>
      <c r="E253" s="331">
        <v>13.83</v>
      </c>
      <c r="F253" s="331"/>
      <c r="G253" s="333">
        <f t="shared" si="5"/>
        <v>5311.769999999985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289</v>
      </c>
      <c r="B254" s="330">
        <v>6</v>
      </c>
      <c r="C254" s="298">
        <v>46131</v>
      </c>
      <c r="D254" s="299" t="s">
        <v>300</v>
      </c>
      <c r="E254" s="331">
        <v>30</v>
      </c>
      <c r="F254" s="331"/>
      <c r="G254" s="333">
        <f t="shared" si="5"/>
        <v>5325.5999999999849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6</v>
      </c>
      <c r="C255" s="298">
        <v>46131</v>
      </c>
      <c r="D255" s="299" t="s">
        <v>300</v>
      </c>
      <c r="E255" s="331">
        <v>15.17</v>
      </c>
      <c r="F255" s="331"/>
      <c r="G255" s="333">
        <f t="shared" si="5"/>
        <v>5355.5999999999849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1</v>
      </c>
      <c r="C256" s="298">
        <v>46130</v>
      </c>
      <c r="D256" s="299" t="s">
        <v>329</v>
      </c>
      <c r="E256" s="331">
        <v>75.55</v>
      </c>
      <c r="F256" s="331"/>
      <c r="G256" s="333">
        <f t="shared" si="5"/>
        <v>5370.769999999985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2</v>
      </c>
      <c r="C257" s="298">
        <v>46130</v>
      </c>
      <c r="D257" s="299" t="s">
        <v>330</v>
      </c>
      <c r="E257" s="331">
        <v>26</v>
      </c>
      <c r="F257" s="331"/>
      <c r="G257" s="333">
        <f t="shared" si="5"/>
        <v>5446.3199999999852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1</v>
      </c>
      <c r="C258" s="298">
        <v>46130</v>
      </c>
      <c r="D258" s="299" t="s">
        <v>311</v>
      </c>
      <c r="E258" s="331">
        <v>25.28</v>
      </c>
      <c r="F258" s="331"/>
      <c r="G258" s="333">
        <f t="shared" si="5"/>
        <v>5472.3199999999852</v>
      </c>
      <c r="H258" s="334"/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3</v>
      </c>
      <c r="C259" s="298">
        <v>46130</v>
      </c>
      <c r="D259" s="299" t="s">
        <v>296</v>
      </c>
      <c r="E259" s="331">
        <v>7.76</v>
      </c>
      <c r="F259" s="331"/>
      <c r="G259" s="333">
        <f t="shared" si="5"/>
        <v>5497.5999999999849</v>
      </c>
      <c r="H259" s="334"/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294</v>
      </c>
      <c r="B260" s="330">
        <v>22</v>
      </c>
      <c r="C260" s="298">
        <v>46130</v>
      </c>
      <c r="D260" s="299" t="s">
        <v>401</v>
      </c>
      <c r="E260" s="331">
        <v>13.84</v>
      </c>
      <c r="F260" s="331"/>
      <c r="G260" s="333">
        <f t="shared" si="5"/>
        <v>5505.3599999999851</v>
      </c>
      <c r="H260" s="334"/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287</v>
      </c>
      <c r="B261" s="330" t="s">
        <v>287</v>
      </c>
      <c r="C261" s="298">
        <v>46130</v>
      </c>
      <c r="D261" s="299" t="s">
        <v>331</v>
      </c>
      <c r="E261" s="331">
        <v>578.57000000000005</v>
      </c>
      <c r="F261" s="331">
        <v>578.57000000000005</v>
      </c>
      <c r="G261" s="333">
        <f t="shared" si="5"/>
        <v>5519.1999999999853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2</v>
      </c>
      <c r="C262" s="298">
        <v>46129</v>
      </c>
      <c r="D262" s="299" t="s">
        <v>324</v>
      </c>
      <c r="E262" s="331">
        <v>12.84</v>
      </c>
      <c r="F262" s="331"/>
      <c r="G262" s="333">
        <f t="shared" si="5"/>
        <v>5519.1999999999853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46129</v>
      </c>
      <c r="D263" s="299" t="s">
        <v>332</v>
      </c>
      <c r="E263" s="331">
        <v>59.71</v>
      </c>
      <c r="F263" s="331"/>
      <c r="G263" s="333">
        <f t="shared" si="5"/>
        <v>5532.0399999999854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294</v>
      </c>
      <c r="B264" s="330">
        <v>21</v>
      </c>
      <c r="C264" s="298">
        <v>46129</v>
      </c>
      <c r="D264" s="299" t="s">
        <v>194</v>
      </c>
      <c r="E264" s="331">
        <v>75.599999999999994</v>
      </c>
      <c r="F264" s="331"/>
      <c r="G264" s="333">
        <f t="shared" si="5"/>
        <v>5591.7499999999854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294</v>
      </c>
      <c r="B265" s="330">
        <v>43</v>
      </c>
      <c r="C265" s="298">
        <v>46129</v>
      </c>
      <c r="D265" s="299" t="s">
        <v>333</v>
      </c>
      <c r="E265" s="331">
        <v>22.35</v>
      </c>
      <c r="F265" s="331"/>
      <c r="G265" s="333">
        <f t="shared" si="5"/>
        <v>5667.3499999999858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294</v>
      </c>
      <c r="B266" s="330">
        <v>42</v>
      </c>
      <c r="C266" s="298">
        <v>46129</v>
      </c>
      <c r="D266" s="299" t="s">
        <v>333</v>
      </c>
      <c r="E266" s="331">
        <v>37.25</v>
      </c>
      <c r="F266" s="331"/>
      <c r="G266" s="333">
        <f t="shared" si="5"/>
        <v>5689.6999999999862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46129</v>
      </c>
      <c r="D267" s="299" t="s">
        <v>319</v>
      </c>
      <c r="E267" s="331">
        <v>35.119999999999997</v>
      </c>
      <c r="F267" s="331"/>
      <c r="G267" s="333">
        <f t="shared" si="5"/>
        <v>5726.9499999999862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3</v>
      </c>
      <c r="C268" s="298">
        <v>46129</v>
      </c>
      <c r="D268" s="299" t="s">
        <v>296</v>
      </c>
      <c r="E268" s="331">
        <v>8.7200000000000006</v>
      </c>
      <c r="F268" s="331"/>
      <c r="G268" s="333">
        <f t="shared" si="5"/>
        <v>5762.0699999999861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46129</v>
      </c>
      <c r="D269" s="299" t="s">
        <v>334</v>
      </c>
      <c r="E269" s="331">
        <v>13.21</v>
      </c>
      <c r="F269" s="331"/>
      <c r="G269" s="333">
        <f t="shared" si="5"/>
        <v>5770.7899999999863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294</v>
      </c>
      <c r="B270" s="330">
        <v>17</v>
      </c>
      <c r="C270" s="298">
        <v>46129</v>
      </c>
      <c r="D270" s="299" t="s">
        <v>188</v>
      </c>
      <c r="E270" s="331">
        <v>42.65</v>
      </c>
      <c r="F270" s="331"/>
      <c r="G270" s="333">
        <f t="shared" si="5"/>
        <v>5783.9999999999864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335</v>
      </c>
      <c r="B271" s="330" t="s">
        <v>335</v>
      </c>
      <c r="C271" s="298">
        <v>46129</v>
      </c>
      <c r="D271" s="299" t="s">
        <v>336</v>
      </c>
      <c r="E271" s="331">
        <v>130.31</v>
      </c>
      <c r="F271" s="331"/>
      <c r="G271" s="333">
        <f t="shared" si="5"/>
        <v>5826.649999999986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294</v>
      </c>
      <c r="B272" s="330">
        <v>15</v>
      </c>
      <c r="C272" s="298">
        <v>46129</v>
      </c>
      <c r="D272" s="299" t="s">
        <v>185</v>
      </c>
      <c r="E272" s="331">
        <v>131.22999999999999</v>
      </c>
      <c r="F272" s="331"/>
      <c r="G272" s="333">
        <f t="shared" si="5"/>
        <v>5956.9599999999864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6</v>
      </c>
      <c r="C273" s="298">
        <v>46129</v>
      </c>
      <c r="D273" s="299" t="s">
        <v>337</v>
      </c>
      <c r="E273" s="331">
        <v>210</v>
      </c>
      <c r="F273" s="331"/>
      <c r="G273" s="333">
        <f t="shared" si="5"/>
        <v>6088.189999999986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294</v>
      </c>
      <c r="B274" s="330">
        <v>23</v>
      </c>
      <c r="C274" s="298">
        <v>46129</v>
      </c>
      <c r="D274" s="299" t="s">
        <v>63</v>
      </c>
      <c r="E274" s="331">
        <v>529.46</v>
      </c>
      <c r="F274" s="331"/>
      <c r="G274" s="333">
        <f t="shared" si="5"/>
        <v>6298.189999999986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7</v>
      </c>
      <c r="C275" s="298">
        <v>46129</v>
      </c>
      <c r="D275" s="299" t="s">
        <v>338</v>
      </c>
      <c r="E275" s="331">
        <v>32.78</v>
      </c>
      <c r="F275" s="331"/>
      <c r="G275" s="333">
        <f t="shared" si="5"/>
        <v>6827.649999999986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46128</v>
      </c>
      <c r="D276" s="299" t="s">
        <v>310</v>
      </c>
      <c r="E276" s="331">
        <v>44.41</v>
      </c>
      <c r="F276" s="331"/>
      <c r="G276" s="333">
        <f t="shared" si="5"/>
        <v>6860.4299999999857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294</v>
      </c>
      <c r="B277" s="330">
        <v>16</v>
      </c>
      <c r="C277" s="298">
        <v>46128</v>
      </c>
      <c r="D277" s="299" t="s">
        <v>339</v>
      </c>
      <c r="E277" s="331">
        <v>15</v>
      </c>
      <c r="F277" s="331"/>
      <c r="G277" s="333">
        <f t="shared" si="5"/>
        <v>6904.8399999999856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46128</v>
      </c>
      <c r="D278" s="299" t="s">
        <v>301</v>
      </c>
      <c r="E278" s="331">
        <v>41.95</v>
      </c>
      <c r="F278" s="331"/>
      <c r="G278" s="333">
        <f t="shared" si="5"/>
        <v>6919.8399999999856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289</v>
      </c>
      <c r="B279" s="330">
        <v>5</v>
      </c>
      <c r="C279" s="298">
        <v>46128</v>
      </c>
      <c r="D279" s="299" t="s">
        <v>340</v>
      </c>
      <c r="E279" s="331">
        <v>21.3</v>
      </c>
      <c r="F279" s="331"/>
      <c r="G279" s="333">
        <f t="shared" si="5"/>
        <v>6961.7899999999854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4</v>
      </c>
      <c r="C280" s="298">
        <v>46128</v>
      </c>
      <c r="D280" s="299" t="s">
        <v>296</v>
      </c>
      <c r="E280" s="331">
        <v>70.03</v>
      </c>
      <c r="F280" s="331"/>
      <c r="G280" s="333">
        <f t="shared" si="5"/>
        <v>6983.0899999999856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46128</v>
      </c>
      <c r="D281" s="299" t="s">
        <v>296</v>
      </c>
      <c r="E281" s="331">
        <v>11.48</v>
      </c>
      <c r="F281" s="331"/>
      <c r="G281" s="333">
        <f t="shared" si="5"/>
        <v>7053.1199999999853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6</v>
      </c>
      <c r="C282" s="298">
        <v>46128</v>
      </c>
      <c r="D282" s="299" t="s">
        <v>341</v>
      </c>
      <c r="E282" s="331">
        <v>26.61</v>
      </c>
      <c r="F282" s="331"/>
      <c r="G282" s="333">
        <f t="shared" si="5"/>
        <v>7064.5999999999849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289</v>
      </c>
      <c r="B283" s="330">
        <v>6</v>
      </c>
      <c r="C283" s="298">
        <v>46128</v>
      </c>
      <c r="D283" s="299" t="s">
        <v>342</v>
      </c>
      <c r="E283" s="331">
        <v>42.59</v>
      </c>
      <c r="F283" s="331"/>
      <c r="G283" s="333">
        <f t="shared" si="5"/>
        <v>7091.2099999999846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289</v>
      </c>
      <c r="B284" s="330">
        <v>6</v>
      </c>
      <c r="C284" s="298">
        <v>46128</v>
      </c>
      <c r="D284" s="299" t="s">
        <v>300</v>
      </c>
      <c r="E284" s="331">
        <v>20.58</v>
      </c>
      <c r="F284" s="331"/>
      <c r="G284" s="333">
        <f t="shared" si="5"/>
        <v>7133.7999999999847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294</v>
      </c>
      <c r="B285" s="330">
        <v>11</v>
      </c>
      <c r="C285" s="298">
        <v>46128</v>
      </c>
      <c r="D285" s="299" t="s">
        <v>178</v>
      </c>
      <c r="E285" s="331">
        <v>267.91000000000003</v>
      </c>
      <c r="F285" s="331"/>
      <c r="G285" s="333">
        <f t="shared" si="5"/>
        <v>7154.3799999999846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291</v>
      </c>
      <c r="B286" s="330">
        <v>41</v>
      </c>
      <c r="C286" s="298">
        <v>46128</v>
      </c>
      <c r="D286" s="299" t="s">
        <v>299</v>
      </c>
      <c r="E286" s="331"/>
      <c r="F286" s="331">
        <v>300</v>
      </c>
      <c r="G286" s="333">
        <f t="shared" si="5"/>
        <v>7422.2899999999845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291</v>
      </c>
      <c r="B287" s="330">
        <v>39</v>
      </c>
      <c r="C287" s="298">
        <v>46128</v>
      </c>
      <c r="D287" s="299" t="s">
        <v>292</v>
      </c>
      <c r="E287" s="331"/>
      <c r="F287" s="331">
        <v>2763.78</v>
      </c>
      <c r="G287" s="333">
        <f t="shared" si="5"/>
        <v>7122.2899999999845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287</v>
      </c>
      <c r="B288" s="330" t="s">
        <v>287</v>
      </c>
      <c r="C288" s="298">
        <v>46127</v>
      </c>
      <c r="D288" s="299" t="s">
        <v>343</v>
      </c>
      <c r="E288" s="331">
        <v>93.71</v>
      </c>
      <c r="F288" s="331">
        <v>93.71</v>
      </c>
      <c r="G288" s="333">
        <f t="shared" si="5"/>
        <v>4358.5099999999848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289</v>
      </c>
      <c r="B289" s="330">
        <v>6</v>
      </c>
      <c r="C289" s="298">
        <v>46127</v>
      </c>
      <c r="D289" s="299" t="s">
        <v>344</v>
      </c>
      <c r="E289" s="331">
        <v>27</v>
      </c>
      <c r="F289" s="331"/>
      <c r="G289" s="333">
        <f t="shared" si="5"/>
        <v>4358.5099999999848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291</v>
      </c>
      <c r="B290" s="330">
        <v>38</v>
      </c>
      <c r="C290" s="298">
        <v>46127</v>
      </c>
      <c r="D290" s="299" t="s">
        <v>293</v>
      </c>
      <c r="E290" s="331"/>
      <c r="F290" s="331">
        <v>4597.82</v>
      </c>
      <c r="G290" s="333">
        <f t="shared" si="5"/>
        <v>4385.5099999999848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2</v>
      </c>
      <c r="C291" s="298">
        <v>46127</v>
      </c>
      <c r="D291" s="299" t="s">
        <v>296</v>
      </c>
      <c r="E291" s="331">
        <v>14.67</v>
      </c>
      <c r="F291" s="331"/>
      <c r="G291" s="333">
        <f t="shared" si="5"/>
        <v>-212.31000000001481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2</v>
      </c>
      <c r="C292" s="298">
        <v>46127</v>
      </c>
      <c r="D292" s="299" t="s">
        <v>345</v>
      </c>
      <c r="E292" s="331">
        <v>102.2</v>
      </c>
      <c r="F292" s="331"/>
      <c r="G292" s="333">
        <f t="shared" si="5"/>
        <v>-197.64000000001482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289</v>
      </c>
      <c r="B293" s="330">
        <v>8</v>
      </c>
      <c r="C293" s="298">
        <v>46126</v>
      </c>
      <c r="D293" s="299" t="s">
        <v>319</v>
      </c>
      <c r="E293" s="331">
        <v>15.53</v>
      </c>
      <c r="F293" s="331"/>
      <c r="G293" s="333">
        <f t="shared" si="5"/>
        <v>-95.440000000014805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294</v>
      </c>
      <c r="B294" s="330">
        <v>24</v>
      </c>
      <c r="C294" s="298">
        <v>46126</v>
      </c>
      <c r="D294" s="299" t="s">
        <v>861</v>
      </c>
      <c r="E294" s="331">
        <v>105.33</v>
      </c>
      <c r="F294" s="331"/>
      <c r="G294" s="333">
        <f t="shared" si="5"/>
        <v>-79.910000000014804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289</v>
      </c>
      <c r="B295" s="330">
        <v>2</v>
      </c>
      <c r="C295" s="298">
        <v>46125</v>
      </c>
      <c r="D295" s="299" t="s">
        <v>346</v>
      </c>
      <c r="E295" s="331">
        <v>11.64</v>
      </c>
      <c r="F295" s="331"/>
      <c r="G295" s="333">
        <f t="shared" si="5"/>
        <v>25.419999999985201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289</v>
      </c>
      <c r="B296" s="330">
        <v>1</v>
      </c>
      <c r="C296" s="298">
        <v>46125</v>
      </c>
      <c r="D296" s="299" t="s">
        <v>306</v>
      </c>
      <c r="E296" s="331">
        <v>50.71</v>
      </c>
      <c r="F296" s="331"/>
      <c r="G296" s="333">
        <f t="shared" si="5"/>
        <v>37.059999999985202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2</v>
      </c>
      <c r="C297" s="298">
        <v>46125</v>
      </c>
      <c r="D297" s="299" t="s">
        <v>334</v>
      </c>
      <c r="E297" s="331">
        <v>11.06</v>
      </c>
      <c r="F297" s="331"/>
      <c r="G297" s="333">
        <f t="shared" si="5"/>
        <v>87.769999999985203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4</v>
      </c>
      <c r="C298" s="298">
        <v>46125</v>
      </c>
      <c r="D298" s="299" t="s">
        <v>295</v>
      </c>
      <c r="E298" s="331">
        <v>35.979999999999997</v>
      </c>
      <c r="F298" s="331"/>
      <c r="G298" s="333">
        <f t="shared" si="5"/>
        <v>98.829999999985205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8</v>
      </c>
      <c r="C299" s="298">
        <v>46125</v>
      </c>
      <c r="D299" s="299" t="s">
        <v>347</v>
      </c>
      <c r="E299" s="331">
        <v>7.83</v>
      </c>
      <c r="F299" s="331"/>
      <c r="G299" s="333">
        <f t="shared" si="5"/>
        <v>134.80999999998519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289</v>
      </c>
      <c r="B300" s="330">
        <v>3</v>
      </c>
      <c r="C300" s="298">
        <v>46125</v>
      </c>
      <c r="D300" s="299" t="s">
        <v>348</v>
      </c>
      <c r="E300" s="331">
        <v>4.1900000000000004</v>
      </c>
      <c r="F300" s="331"/>
      <c r="G300" s="333">
        <f t="shared" si="5"/>
        <v>142.63999999998521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289</v>
      </c>
      <c r="B301" s="330">
        <v>8</v>
      </c>
      <c r="C301" s="298">
        <v>46125</v>
      </c>
      <c r="D301" s="299" t="s">
        <v>349</v>
      </c>
      <c r="E301" s="331">
        <v>39.25</v>
      </c>
      <c r="F301" s="331"/>
      <c r="G301" s="333">
        <f t="shared" si="5"/>
        <v>146.8299999999852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287</v>
      </c>
      <c r="B302" s="330" t="s">
        <v>287</v>
      </c>
      <c r="C302" s="298">
        <v>46125</v>
      </c>
      <c r="D302" s="299" t="s">
        <v>350</v>
      </c>
      <c r="E302" s="331">
        <v>318.36</v>
      </c>
      <c r="F302" s="331">
        <v>318.36</v>
      </c>
      <c r="G302" s="333">
        <f t="shared" si="5"/>
        <v>186.0799999999852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294</v>
      </c>
      <c r="B303" s="330">
        <v>19</v>
      </c>
      <c r="C303" s="298">
        <v>46125</v>
      </c>
      <c r="D303" s="299" t="s">
        <v>191</v>
      </c>
      <c r="E303" s="331">
        <v>200</v>
      </c>
      <c r="F303" s="331"/>
      <c r="G303" s="333">
        <f t="shared" si="5"/>
        <v>186.0799999999852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1</v>
      </c>
      <c r="C304" s="298">
        <v>46124</v>
      </c>
      <c r="D304" s="299" t="s">
        <v>304</v>
      </c>
      <c r="E304" s="331">
        <v>136.05000000000001</v>
      </c>
      <c r="F304" s="331"/>
      <c r="G304" s="333">
        <f t="shared" si="5"/>
        <v>386.0799999999852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3</v>
      </c>
      <c r="C305" s="298">
        <v>46124</v>
      </c>
      <c r="D305" s="299" t="s">
        <v>348</v>
      </c>
      <c r="E305" s="331">
        <v>13.09</v>
      </c>
      <c r="F305" s="331"/>
      <c r="G305" s="333">
        <f t="shared" si="5"/>
        <v>522.12999999998522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8</v>
      </c>
      <c r="C306" s="298">
        <v>46124</v>
      </c>
      <c r="D306" s="299" t="s">
        <v>319</v>
      </c>
      <c r="E306" s="331">
        <v>24.47</v>
      </c>
      <c r="F306" s="331"/>
      <c r="G306" s="333">
        <f t="shared" si="5"/>
        <v>535.21999999998525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8</v>
      </c>
      <c r="C307" s="298">
        <v>46124</v>
      </c>
      <c r="D307" s="299" t="s">
        <v>319</v>
      </c>
      <c r="E307" s="331">
        <v>14.29</v>
      </c>
      <c r="F307" s="331"/>
      <c r="G307" s="333">
        <f t="shared" si="5"/>
        <v>559.68999999998528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294</v>
      </c>
      <c r="B308" s="330">
        <v>22</v>
      </c>
      <c r="C308" s="298">
        <v>46124</v>
      </c>
      <c r="D308" s="299" t="s">
        <v>835</v>
      </c>
      <c r="E308" s="331">
        <v>9.57</v>
      </c>
      <c r="F308" s="331"/>
      <c r="G308" s="333">
        <f t="shared" si="5"/>
        <v>573.97999999998524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3</v>
      </c>
      <c r="C309" s="298">
        <v>46124</v>
      </c>
      <c r="D309" s="299" t="s">
        <v>351</v>
      </c>
      <c r="E309" s="331">
        <v>25</v>
      </c>
      <c r="F309" s="331"/>
      <c r="G309" s="333">
        <f t="shared" si="5"/>
        <v>583.54999999998529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294</v>
      </c>
      <c r="B310" s="330">
        <v>22</v>
      </c>
      <c r="C310" s="298">
        <v>46123</v>
      </c>
      <c r="D310" s="299" t="s">
        <v>352</v>
      </c>
      <c r="E310" s="331">
        <v>19.16</v>
      </c>
      <c r="F310" s="331"/>
      <c r="G310" s="333">
        <f t="shared" si="5"/>
        <v>608.54999999998529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46123</v>
      </c>
      <c r="D311" s="299" t="s">
        <v>301</v>
      </c>
      <c r="E311" s="331">
        <v>20.91</v>
      </c>
      <c r="F311" s="331"/>
      <c r="G311" s="333">
        <f t="shared" si="5"/>
        <v>627.70999999998526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2</v>
      </c>
      <c r="C312" s="298">
        <v>46123</v>
      </c>
      <c r="D312" s="299" t="s">
        <v>296</v>
      </c>
      <c r="E312" s="331">
        <v>12.44</v>
      </c>
      <c r="F312" s="331"/>
      <c r="G312" s="333">
        <f t="shared" si="5"/>
        <v>648.61999999998523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289</v>
      </c>
      <c r="B313" s="330">
        <v>2</v>
      </c>
      <c r="C313" s="298">
        <v>46123</v>
      </c>
      <c r="D313" s="299" t="s">
        <v>353</v>
      </c>
      <c r="E313" s="331">
        <v>41.34</v>
      </c>
      <c r="F313" s="331"/>
      <c r="G313" s="333">
        <f t="shared" si="5"/>
        <v>661.05999999998528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6</v>
      </c>
      <c r="C314" s="298">
        <v>46122</v>
      </c>
      <c r="D314" s="299" t="s">
        <v>446</v>
      </c>
      <c r="E314" s="331">
        <v>-0.04</v>
      </c>
      <c r="F314" s="331"/>
      <c r="G314" s="333">
        <f t="shared" si="5"/>
        <v>702.39999999998531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5</v>
      </c>
      <c r="C315" s="298">
        <v>46122</v>
      </c>
      <c r="D315" s="299" t="s">
        <v>354</v>
      </c>
      <c r="E315" s="331">
        <v>372</v>
      </c>
      <c r="F315" s="331"/>
      <c r="G315" s="333">
        <f t="shared" si="5"/>
        <v>702.35999999998535</v>
      </c>
      <c r="H315" s="334" t="s">
        <v>298</v>
      </c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289</v>
      </c>
      <c r="B316" s="330">
        <v>2</v>
      </c>
      <c r="C316" s="298">
        <v>46122</v>
      </c>
      <c r="D316" s="299" t="s">
        <v>355</v>
      </c>
      <c r="E316" s="331">
        <v>15.22</v>
      </c>
      <c r="F316" s="331"/>
      <c r="G316" s="333">
        <f t="shared" si="5"/>
        <v>1074.3599999999853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3</v>
      </c>
      <c r="C317" s="298">
        <v>46122</v>
      </c>
      <c r="D317" s="299" t="s">
        <v>296</v>
      </c>
      <c r="E317" s="331">
        <v>9.5500000000000007</v>
      </c>
      <c r="F317" s="331"/>
      <c r="G317" s="333">
        <f t="shared" si="5"/>
        <v>1089.5799999999854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8</v>
      </c>
      <c r="C318" s="298">
        <v>46122</v>
      </c>
      <c r="D318" s="299" t="s">
        <v>356</v>
      </c>
      <c r="E318" s="331">
        <v>52.65</v>
      </c>
      <c r="F318" s="331"/>
      <c r="G318" s="333">
        <f t="shared" si="5"/>
        <v>1099.1299999999853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1</v>
      </c>
      <c r="C319" s="298">
        <v>46122</v>
      </c>
      <c r="D319" s="299" t="s">
        <v>311</v>
      </c>
      <c r="E319" s="331">
        <v>68.989999999999995</v>
      </c>
      <c r="F319" s="331"/>
      <c r="G319" s="333">
        <f t="shared" si="5"/>
        <v>1151.7799999999854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46122</v>
      </c>
      <c r="D320" s="299" t="s">
        <v>324</v>
      </c>
      <c r="E320" s="331">
        <v>17.37</v>
      </c>
      <c r="F320" s="331"/>
      <c r="G320" s="333">
        <f t="shared" si="5"/>
        <v>1220.7699999999854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289</v>
      </c>
      <c r="B321" s="330">
        <v>8</v>
      </c>
      <c r="C321" s="298">
        <v>46121</v>
      </c>
      <c r="D321" s="299" t="s">
        <v>357</v>
      </c>
      <c r="E321" s="331">
        <v>64.42</v>
      </c>
      <c r="F321" s="331"/>
      <c r="G321" s="333">
        <f t="shared" si="5"/>
        <v>1238.1399999999853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289</v>
      </c>
      <c r="B322" s="330">
        <v>2</v>
      </c>
      <c r="C322" s="298">
        <v>46121</v>
      </c>
      <c r="D322" s="299" t="s">
        <v>358</v>
      </c>
      <c r="E322" s="331">
        <v>9.4700000000000006</v>
      </c>
      <c r="F322" s="331"/>
      <c r="G322" s="333">
        <f t="shared" si="5"/>
        <v>1302.5599999999854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289</v>
      </c>
      <c r="B323" s="330">
        <v>5</v>
      </c>
      <c r="C323" s="298">
        <v>46121</v>
      </c>
      <c r="D323" s="299" t="s">
        <v>855</v>
      </c>
      <c r="E323" s="331">
        <v>10.68</v>
      </c>
      <c r="F323" s="331"/>
      <c r="G323" s="333">
        <f t="shared" si="5"/>
        <v>1312.0299999999854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7</v>
      </c>
      <c r="C324" s="298">
        <v>46121</v>
      </c>
      <c r="D324" s="299" t="s">
        <v>359</v>
      </c>
      <c r="E324" s="331">
        <v>68.010000000000005</v>
      </c>
      <c r="F324" s="331"/>
      <c r="G324" s="333">
        <f t="shared" si="5"/>
        <v>1322.7099999999855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4</v>
      </c>
      <c r="C325" s="298">
        <v>46121</v>
      </c>
      <c r="D325" s="299" t="s">
        <v>310</v>
      </c>
      <c r="E325" s="331">
        <v>40.85</v>
      </c>
      <c r="F325" s="331"/>
      <c r="G325" s="333">
        <f t="shared" si="5"/>
        <v>1390.7199999999855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6</v>
      </c>
      <c r="C326" s="298">
        <v>46121</v>
      </c>
      <c r="D326" s="299" t="s">
        <v>360</v>
      </c>
      <c r="E326" s="331">
        <v>25</v>
      </c>
      <c r="F326" s="331"/>
      <c r="G326" s="333">
        <f t="shared" si="5"/>
        <v>1431.5699999999854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294</v>
      </c>
      <c r="B327" s="330">
        <v>18</v>
      </c>
      <c r="C327" s="298">
        <v>46120</v>
      </c>
      <c r="D327" s="299" t="s">
        <v>361</v>
      </c>
      <c r="E327" s="331">
        <v>400</v>
      </c>
      <c r="F327" s="331"/>
      <c r="G327" s="333">
        <f t="shared" si="5"/>
        <v>1456.5699999999854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335</v>
      </c>
      <c r="B328" s="330" t="s">
        <v>335</v>
      </c>
      <c r="C328" s="298">
        <v>46120</v>
      </c>
      <c r="D328" s="299" t="s">
        <v>447</v>
      </c>
      <c r="E328" s="331">
        <v>44.96</v>
      </c>
      <c r="F328" s="331"/>
      <c r="G328" s="333">
        <f t="shared" si="5"/>
        <v>1856.5699999999854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294</v>
      </c>
      <c r="B329" s="330">
        <v>13</v>
      </c>
      <c r="C329" s="298">
        <v>46120</v>
      </c>
      <c r="D329" s="299" t="s">
        <v>182</v>
      </c>
      <c r="E329" s="331">
        <v>104.98</v>
      </c>
      <c r="F329" s="331"/>
      <c r="G329" s="333">
        <f t="shared" si="5"/>
        <v>1901.5299999999854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289</v>
      </c>
      <c r="B330" s="330">
        <v>2</v>
      </c>
      <c r="C330" s="298">
        <v>46120</v>
      </c>
      <c r="D330" s="299" t="s">
        <v>296</v>
      </c>
      <c r="E330" s="331">
        <v>13.8</v>
      </c>
      <c r="F330" s="331"/>
      <c r="G330" s="333">
        <f t="shared" si="5"/>
        <v>2006.5099999999854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4</v>
      </c>
      <c r="C331" s="298">
        <v>46120</v>
      </c>
      <c r="D331" s="299" t="s">
        <v>295</v>
      </c>
      <c r="E331" s="331">
        <v>37.92</v>
      </c>
      <c r="F331" s="331"/>
      <c r="G331" s="333">
        <f t="shared" si="5"/>
        <v>2020.3099999999854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6</v>
      </c>
      <c r="C332" s="298">
        <v>46120</v>
      </c>
      <c r="D332" s="299" t="s">
        <v>300</v>
      </c>
      <c r="E332" s="331">
        <v>56.68</v>
      </c>
      <c r="F332" s="331"/>
      <c r="G332" s="333">
        <f t="shared" si="5"/>
        <v>2058.2299999999855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6</v>
      </c>
      <c r="C333" s="298">
        <v>46120</v>
      </c>
      <c r="D333" s="299" t="s">
        <v>362</v>
      </c>
      <c r="E333" s="331">
        <v>29.26</v>
      </c>
      <c r="F333" s="331"/>
      <c r="G333" s="333">
        <f t="shared" si="5"/>
        <v>2114.9099999999853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294</v>
      </c>
      <c r="B334" s="330">
        <v>9</v>
      </c>
      <c r="C334" s="298">
        <v>46119</v>
      </c>
      <c r="D334" s="299" t="s">
        <v>58</v>
      </c>
      <c r="E334" s="331">
        <v>1281.53</v>
      </c>
      <c r="F334" s="331"/>
      <c r="G334" s="333">
        <f t="shared" si="5"/>
        <v>2144.1699999999855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289</v>
      </c>
      <c r="B335" s="330">
        <v>4</v>
      </c>
      <c r="C335" s="298">
        <v>46119</v>
      </c>
      <c r="D335" s="299" t="s">
        <v>363</v>
      </c>
      <c r="E335" s="331">
        <v>25.84</v>
      </c>
      <c r="F335" s="331"/>
      <c r="G335" s="333">
        <f t="shared" si="5"/>
        <v>3425.6999999999853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289</v>
      </c>
      <c r="B336" s="330">
        <v>8</v>
      </c>
      <c r="C336" s="298">
        <v>46119</v>
      </c>
      <c r="D336" s="299" t="s">
        <v>319</v>
      </c>
      <c r="E336" s="331">
        <v>12.05</v>
      </c>
      <c r="F336" s="331"/>
      <c r="G336" s="333">
        <f t="shared" si="5"/>
        <v>3451.5399999999854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4</v>
      </c>
      <c r="C337" s="298">
        <v>46119</v>
      </c>
      <c r="D337" s="299" t="s">
        <v>334</v>
      </c>
      <c r="E337" s="331">
        <v>82.04</v>
      </c>
      <c r="F337" s="331"/>
      <c r="G337" s="333">
        <f t="shared" si="5"/>
        <v>3463.5899999999856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2</v>
      </c>
      <c r="C338" s="298">
        <v>46119</v>
      </c>
      <c r="D338" s="299" t="s">
        <v>364</v>
      </c>
      <c r="E338" s="331">
        <v>22.92</v>
      </c>
      <c r="F338" s="331"/>
      <c r="G338" s="333">
        <f t="shared" si="5"/>
        <v>3545.6299999999856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5</v>
      </c>
      <c r="C339" s="298">
        <v>46118</v>
      </c>
      <c r="D339" s="299" t="s">
        <v>365</v>
      </c>
      <c r="E339" s="331">
        <v>400</v>
      </c>
      <c r="F339" s="331"/>
      <c r="G339" s="333">
        <f t="shared" si="5"/>
        <v>3568.5499999999856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294</v>
      </c>
      <c r="B340" s="330">
        <v>14</v>
      </c>
      <c r="C340" s="298">
        <v>46118</v>
      </c>
      <c r="D340" s="299" t="s">
        <v>366</v>
      </c>
      <c r="E340" s="331">
        <v>66.67</v>
      </c>
      <c r="F340" s="331"/>
      <c r="G340" s="333">
        <f t="shared" si="5"/>
        <v>3968.5499999999856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294</v>
      </c>
      <c r="B341" s="330">
        <v>14</v>
      </c>
      <c r="C341" s="298">
        <v>46118</v>
      </c>
      <c r="D341" s="299" t="s">
        <v>367</v>
      </c>
      <c r="E341" s="331">
        <v>70.25</v>
      </c>
      <c r="F341" s="331"/>
      <c r="G341" s="333">
        <f t="shared" si="5"/>
        <v>4035.2199999999857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1</v>
      </c>
      <c r="C342" s="298">
        <v>46117</v>
      </c>
      <c r="D342" s="299" t="s">
        <v>368</v>
      </c>
      <c r="E342" s="331">
        <v>25.6</v>
      </c>
      <c r="F342" s="331"/>
      <c r="G342" s="333">
        <f t="shared" si="5"/>
        <v>4105.4699999999857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8</v>
      </c>
      <c r="C343" s="298">
        <v>46117</v>
      </c>
      <c r="D343" s="299" t="s">
        <v>319</v>
      </c>
      <c r="E343" s="331">
        <v>8.56</v>
      </c>
      <c r="F343" s="331"/>
      <c r="G343" s="333">
        <f t="shared" si="5"/>
        <v>4131.0699999999861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6</v>
      </c>
      <c r="C344" s="298">
        <v>46117</v>
      </c>
      <c r="D344" s="299" t="s">
        <v>369</v>
      </c>
      <c r="E344" s="331">
        <v>301.67</v>
      </c>
      <c r="F344" s="331"/>
      <c r="G344" s="333">
        <f t="shared" si="5"/>
        <v>4139.6299999999865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1</v>
      </c>
      <c r="C345" s="298">
        <v>46116</v>
      </c>
      <c r="D345" s="299" t="s">
        <v>306</v>
      </c>
      <c r="E345" s="331">
        <v>176.85</v>
      </c>
      <c r="F345" s="331"/>
      <c r="G345" s="333">
        <f t="shared" si="5"/>
        <v>4441.2999999999865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1</v>
      </c>
      <c r="C346" s="298">
        <v>46116</v>
      </c>
      <c r="D346" s="299" t="s">
        <v>311</v>
      </c>
      <c r="E346" s="331">
        <v>139.34</v>
      </c>
      <c r="F346" s="331"/>
      <c r="G346" s="333">
        <f t="shared" si="5"/>
        <v>4618.1499999999869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294</v>
      </c>
      <c r="B347" s="330">
        <v>17</v>
      </c>
      <c r="C347" s="298">
        <v>46116</v>
      </c>
      <c r="D347" s="299" t="s">
        <v>370</v>
      </c>
      <c r="E347" s="331">
        <v>99</v>
      </c>
      <c r="F347" s="331"/>
      <c r="G347" s="333">
        <f t="shared" si="5"/>
        <v>4757.489999999987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2</v>
      </c>
      <c r="C348" s="298">
        <v>46116</v>
      </c>
      <c r="D348" s="299" t="s">
        <v>371</v>
      </c>
      <c r="E348" s="331">
        <v>34</v>
      </c>
      <c r="F348" s="331"/>
      <c r="G348" s="333">
        <f t="shared" si="5"/>
        <v>4856.489999999987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3</v>
      </c>
      <c r="C349" s="298">
        <v>46116</v>
      </c>
      <c r="D349" s="299" t="s">
        <v>348</v>
      </c>
      <c r="E349" s="331">
        <v>10.24</v>
      </c>
      <c r="F349" s="331"/>
      <c r="G349" s="333">
        <f t="shared" si="5"/>
        <v>4890.489999999987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289</v>
      </c>
      <c r="B350" s="330">
        <v>7</v>
      </c>
      <c r="C350" s="298">
        <v>46115</v>
      </c>
      <c r="D350" s="299" t="s">
        <v>372</v>
      </c>
      <c r="E350" s="331">
        <v>100</v>
      </c>
      <c r="F350" s="331"/>
      <c r="G350" s="333">
        <f t="shared" si="5"/>
        <v>4900.7299999999868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289</v>
      </c>
      <c r="B351" s="330">
        <v>6</v>
      </c>
      <c r="C351" s="298">
        <v>46115</v>
      </c>
      <c r="D351" s="299" t="s">
        <v>300</v>
      </c>
      <c r="E351" s="331">
        <v>7.68</v>
      </c>
      <c r="F351" s="331"/>
      <c r="G351" s="333">
        <f t="shared" si="5"/>
        <v>5000.7299999999868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289</v>
      </c>
      <c r="B352" s="330">
        <v>2</v>
      </c>
      <c r="C352" s="298">
        <v>46115</v>
      </c>
      <c r="D352" s="299" t="s">
        <v>296</v>
      </c>
      <c r="E352" s="331">
        <v>8.7200000000000006</v>
      </c>
      <c r="F352" s="331"/>
      <c r="G352" s="333">
        <f t="shared" si="5"/>
        <v>5008.4099999999871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289</v>
      </c>
      <c r="B353" s="330">
        <v>8</v>
      </c>
      <c r="C353" s="298">
        <v>46114</v>
      </c>
      <c r="D353" s="299" t="s">
        <v>373</v>
      </c>
      <c r="E353" s="331">
        <v>81.739999999999995</v>
      </c>
      <c r="F353" s="331"/>
      <c r="G353" s="333">
        <f t="shared" si="5"/>
        <v>5017.1299999999874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284</v>
      </c>
      <c r="B354" s="330">
        <v>36</v>
      </c>
      <c r="C354" s="298">
        <v>46114</v>
      </c>
      <c r="D354" s="299" t="s">
        <v>374</v>
      </c>
      <c r="E354" s="331">
        <v>50</v>
      </c>
      <c r="F354" s="331"/>
      <c r="G354" s="333">
        <f t="shared" si="5"/>
        <v>5098.8699999999872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294</v>
      </c>
      <c r="B355" s="330">
        <v>22</v>
      </c>
      <c r="C355" s="298">
        <v>46114</v>
      </c>
      <c r="D355" s="299" t="s">
        <v>375</v>
      </c>
      <c r="E355" s="331">
        <v>6.37</v>
      </c>
      <c r="F355" s="331"/>
      <c r="G355" s="333">
        <f t="shared" si="5"/>
        <v>5148.8699999999872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46114</v>
      </c>
      <c r="D356" s="299" t="s">
        <v>326</v>
      </c>
      <c r="E356" s="331">
        <v>55.22</v>
      </c>
      <c r="F356" s="331"/>
      <c r="G356" s="333">
        <f t="shared" si="5"/>
        <v>5155.239999999987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289</v>
      </c>
      <c r="B357" s="330">
        <v>8</v>
      </c>
      <c r="C357" s="298">
        <v>46114</v>
      </c>
      <c r="D357" s="299" t="s">
        <v>319</v>
      </c>
      <c r="E357" s="331">
        <v>8.5</v>
      </c>
      <c r="F357" s="331"/>
      <c r="G357" s="333">
        <f t="shared" si="5"/>
        <v>5210.4599999999873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4</v>
      </c>
      <c r="C358" s="298">
        <v>46114</v>
      </c>
      <c r="D358" s="299" t="s">
        <v>334</v>
      </c>
      <c r="E358" s="331">
        <v>38.99</v>
      </c>
      <c r="F358" s="331"/>
      <c r="G358" s="333">
        <f t="shared" si="5"/>
        <v>5218.9599999999873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291</v>
      </c>
      <c r="B359" s="330">
        <v>39</v>
      </c>
      <c r="C359" s="298">
        <v>46113</v>
      </c>
      <c r="D359" s="299" t="s">
        <v>292</v>
      </c>
      <c r="E359" s="331"/>
      <c r="F359" s="331">
        <v>2763.78</v>
      </c>
      <c r="G359" s="333">
        <f t="shared" si="5"/>
        <v>5257.9499999999871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289</v>
      </c>
      <c r="B360" s="330">
        <v>4</v>
      </c>
      <c r="C360" s="298">
        <v>46113</v>
      </c>
      <c r="D360" s="299" t="s">
        <v>296</v>
      </c>
      <c r="E360" s="331">
        <v>36.090000000000003</v>
      </c>
      <c r="F360" s="331"/>
      <c r="G360" s="333">
        <f t="shared" si="5"/>
        <v>2494.1699999999869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289</v>
      </c>
      <c r="B361" s="330">
        <v>4</v>
      </c>
      <c r="C361" s="298">
        <v>46113</v>
      </c>
      <c r="D361" s="299" t="s">
        <v>310</v>
      </c>
      <c r="E361" s="331">
        <v>80</v>
      </c>
      <c r="F361" s="331"/>
      <c r="G361" s="333">
        <f t="shared" si="5"/>
        <v>2530.259999999987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289</v>
      </c>
      <c r="B362" s="330">
        <v>7</v>
      </c>
      <c r="C362" s="298">
        <v>46113</v>
      </c>
      <c r="D362" s="299" t="s">
        <v>320</v>
      </c>
      <c r="E362" s="331">
        <v>47.84</v>
      </c>
      <c r="F362" s="331"/>
      <c r="G362" s="333">
        <f t="shared" si="5"/>
        <v>2610.259999999987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7</v>
      </c>
      <c r="C363" s="298">
        <v>46113</v>
      </c>
      <c r="D363" s="299" t="s">
        <v>320</v>
      </c>
      <c r="E363" s="331">
        <v>21.25</v>
      </c>
      <c r="F363" s="331"/>
      <c r="G363" s="333">
        <f t="shared" si="5"/>
        <v>2658.0999999999872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2</v>
      </c>
      <c r="C364" s="298">
        <v>46113</v>
      </c>
      <c r="D364" s="299" t="s">
        <v>376</v>
      </c>
      <c r="E364" s="331">
        <v>42.9</v>
      </c>
      <c r="F364" s="331"/>
      <c r="G364" s="333">
        <f t="shared" si="5"/>
        <v>2679.3499999999872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284</v>
      </c>
      <c r="B365" s="330">
        <v>37</v>
      </c>
      <c r="C365" s="298">
        <v>46112</v>
      </c>
      <c r="D365" s="299" t="s">
        <v>377</v>
      </c>
      <c r="E365" s="331">
        <v>4309.58</v>
      </c>
      <c r="F365" s="331"/>
      <c r="G365" s="333">
        <f t="shared" si="5"/>
        <v>2722.2499999999873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286</v>
      </c>
      <c r="B366" s="330">
        <v>25</v>
      </c>
      <c r="C366" s="298">
        <v>46112</v>
      </c>
      <c r="D366" s="298" t="s">
        <v>204</v>
      </c>
      <c r="E366" s="331">
        <v>350</v>
      </c>
      <c r="F366" s="331"/>
      <c r="G366" s="333">
        <f t="shared" si="5"/>
        <v>7031.8299999999872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286</v>
      </c>
      <c r="B367" s="330">
        <v>26</v>
      </c>
      <c r="C367" s="298">
        <v>46112</v>
      </c>
      <c r="D367" s="298" t="s">
        <v>205</v>
      </c>
      <c r="E367" s="331">
        <v>320</v>
      </c>
      <c r="F367" s="331"/>
      <c r="G367" s="333">
        <f t="shared" si="5"/>
        <v>7381.8299999999872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286</v>
      </c>
      <c r="B368" s="330">
        <v>27</v>
      </c>
      <c r="C368" s="298">
        <v>46112</v>
      </c>
      <c r="D368" s="298" t="s">
        <v>206</v>
      </c>
      <c r="E368" s="331">
        <v>25</v>
      </c>
      <c r="F368" s="331"/>
      <c r="G368" s="333">
        <f t="shared" si="5"/>
        <v>7701.8299999999872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286</v>
      </c>
      <c r="B369" s="330">
        <v>28</v>
      </c>
      <c r="C369" s="298">
        <v>46112</v>
      </c>
      <c r="D369" s="298" t="s">
        <v>207</v>
      </c>
      <c r="E369" s="331">
        <v>25</v>
      </c>
      <c r="F369" s="331"/>
      <c r="G369" s="333">
        <f t="shared" si="5"/>
        <v>7726.8299999999872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286</v>
      </c>
      <c r="B370" s="330">
        <v>29</v>
      </c>
      <c r="C370" s="298">
        <v>46112</v>
      </c>
      <c r="D370" s="298" t="s">
        <v>208</v>
      </c>
      <c r="E370" s="331">
        <v>45</v>
      </c>
      <c r="F370" s="331"/>
      <c r="G370" s="333">
        <f t="shared" si="5"/>
        <v>7751.8299999999872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286</v>
      </c>
      <c r="B371" s="330">
        <v>30</v>
      </c>
      <c r="C371" s="298">
        <v>46112</v>
      </c>
      <c r="D371" s="298" t="s">
        <v>209</v>
      </c>
      <c r="E371" s="331">
        <v>400</v>
      </c>
      <c r="F371" s="331"/>
      <c r="G371" s="333">
        <f t="shared" si="5"/>
        <v>7796.8299999999872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286</v>
      </c>
      <c r="B372" s="330">
        <v>31</v>
      </c>
      <c r="C372" s="298">
        <v>46112</v>
      </c>
      <c r="D372" s="298" t="s">
        <v>210</v>
      </c>
      <c r="E372" s="331">
        <v>375</v>
      </c>
      <c r="F372" s="331"/>
      <c r="G372" s="333">
        <f t="shared" si="5"/>
        <v>8196.8299999999872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286</v>
      </c>
      <c r="B373" s="330">
        <v>32</v>
      </c>
      <c r="C373" s="298">
        <v>46112</v>
      </c>
      <c r="D373" s="298" t="s">
        <v>211</v>
      </c>
      <c r="E373" s="331">
        <v>100</v>
      </c>
      <c r="F373" s="331"/>
      <c r="G373" s="333">
        <f t="shared" si="5"/>
        <v>8571.8299999999872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286</v>
      </c>
      <c r="B374" s="330">
        <v>33</v>
      </c>
      <c r="C374" s="298">
        <v>46112</v>
      </c>
      <c r="D374" s="298" t="s">
        <v>212</v>
      </c>
      <c r="E374" s="331">
        <v>85</v>
      </c>
      <c r="F374" s="331"/>
      <c r="G374" s="333">
        <f t="shared" si="5"/>
        <v>8671.8299999999872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286</v>
      </c>
      <c r="B375" s="330">
        <v>34</v>
      </c>
      <c r="C375" s="298">
        <v>46112</v>
      </c>
      <c r="D375" s="298" t="s">
        <v>213</v>
      </c>
      <c r="E375" s="331">
        <v>230</v>
      </c>
      <c r="F375" s="331"/>
      <c r="G375" s="333">
        <f t="shared" si="5"/>
        <v>8756.8299999999872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286</v>
      </c>
      <c r="B376" s="330">
        <v>35</v>
      </c>
      <c r="C376" s="298">
        <v>46112</v>
      </c>
      <c r="D376" s="298" t="s">
        <v>214</v>
      </c>
      <c r="E376" s="331">
        <v>45</v>
      </c>
      <c r="F376" s="331"/>
      <c r="G376" s="333">
        <f t="shared" si="5"/>
        <v>8986.8299999999872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6</v>
      </c>
      <c r="C377" s="298">
        <v>46112</v>
      </c>
      <c r="D377" s="298" t="s">
        <v>378</v>
      </c>
      <c r="E377" s="331">
        <v>40</v>
      </c>
      <c r="F377" s="331"/>
      <c r="G377" s="333">
        <f t="shared" si="5"/>
        <v>9031.8299999999872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294</v>
      </c>
      <c r="B378" s="330">
        <v>42</v>
      </c>
      <c r="C378" s="298">
        <v>46112</v>
      </c>
      <c r="D378" s="298" t="s">
        <v>200</v>
      </c>
      <c r="E378" s="331">
        <v>59</v>
      </c>
      <c r="F378" s="331"/>
      <c r="G378" s="333">
        <f t="shared" si="5"/>
        <v>9071.8299999999872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294</v>
      </c>
      <c r="B379" s="330">
        <v>43</v>
      </c>
      <c r="C379" s="298">
        <v>46112</v>
      </c>
      <c r="D379" s="298" t="s">
        <v>201</v>
      </c>
      <c r="E379" s="331">
        <v>42.84</v>
      </c>
      <c r="F379" s="331"/>
      <c r="G379" s="333">
        <f t="shared" si="5"/>
        <v>9130.8299999999872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6</v>
      </c>
      <c r="C380" s="298">
        <v>46112</v>
      </c>
      <c r="D380" s="298" t="s">
        <v>300</v>
      </c>
      <c r="E380" s="331">
        <v>57.21</v>
      </c>
      <c r="F380" s="331"/>
      <c r="G380" s="333">
        <f t="shared" si="5"/>
        <v>9173.6699999999873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8</v>
      </c>
      <c r="C381" s="298">
        <v>46112</v>
      </c>
      <c r="D381" s="298" t="s">
        <v>296</v>
      </c>
      <c r="E381" s="331">
        <v>11.18</v>
      </c>
      <c r="F381" s="331"/>
      <c r="G381" s="333">
        <f t="shared" si="5"/>
        <v>9230.8799999999865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294</v>
      </c>
      <c r="B382" s="330">
        <v>10</v>
      </c>
      <c r="C382" s="298">
        <v>46112</v>
      </c>
      <c r="D382" s="298" t="s">
        <v>176</v>
      </c>
      <c r="E382" s="331">
        <v>17.899999999999999</v>
      </c>
      <c r="F382" s="331"/>
      <c r="G382" s="333">
        <f t="shared" si="5"/>
        <v>9242.0599999999868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289</v>
      </c>
      <c r="B383" s="330">
        <v>2</v>
      </c>
      <c r="C383" s="298">
        <v>46111</v>
      </c>
      <c r="D383" s="298" t="s">
        <v>334</v>
      </c>
      <c r="E383" s="331">
        <v>23.83</v>
      </c>
      <c r="F383" s="331"/>
      <c r="G383" s="333">
        <f t="shared" si="5"/>
        <v>9259.9599999999864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291</v>
      </c>
      <c r="B384" s="330">
        <v>38</v>
      </c>
      <c r="C384" s="298">
        <v>46111</v>
      </c>
      <c r="D384" s="299" t="s">
        <v>293</v>
      </c>
      <c r="E384" s="331"/>
      <c r="F384" s="331">
        <v>4278.1400000000003</v>
      </c>
      <c r="G384" s="333">
        <f t="shared" si="5"/>
        <v>9283.7899999999863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3</v>
      </c>
      <c r="C385" s="298">
        <v>46111</v>
      </c>
      <c r="D385" s="299" t="s">
        <v>351</v>
      </c>
      <c r="E385" s="331">
        <v>30</v>
      </c>
      <c r="F385" s="331"/>
      <c r="G385" s="333">
        <f t="shared" si="5"/>
        <v>5005.649999999986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289</v>
      </c>
      <c r="B386" s="330">
        <v>6</v>
      </c>
      <c r="C386" s="298">
        <v>46111</v>
      </c>
      <c r="D386" s="299" t="s">
        <v>300</v>
      </c>
      <c r="E386" s="331">
        <v>15.96</v>
      </c>
      <c r="F386" s="331"/>
      <c r="G386" s="333">
        <f t="shared" si="5"/>
        <v>5035.649999999986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289</v>
      </c>
      <c r="B387" s="330">
        <v>3</v>
      </c>
      <c r="C387" s="298">
        <v>46111</v>
      </c>
      <c r="D387" s="299" t="s">
        <v>379</v>
      </c>
      <c r="E387" s="331">
        <v>18.96</v>
      </c>
      <c r="F387" s="331"/>
      <c r="G387" s="333">
        <f t="shared" si="5"/>
        <v>5051.609999999986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289</v>
      </c>
      <c r="B388" s="330">
        <v>1</v>
      </c>
      <c r="C388" s="298">
        <v>46110</v>
      </c>
      <c r="D388" s="299" t="s">
        <v>311</v>
      </c>
      <c r="E388" s="331">
        <v>144.22</v>
      </c>
      <c r="F388" s="331"/>
      <c r="G388" s="333">
        <f t="shared" si="5"/>
        <v>5070.5699999999861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7</v>
      </c>
      <c r="C389" s="298">
        <v>46110</v>
      </c>
      <c r="D389" s="299" t="s">
        <v>380</v>
      </c>
      <c r="E389" s="331">
        <v>181.04</v>
      </c>
      <c r="F389" s="331"/>
      <c r="G389" s="333">
        <f t="shared" si="5"/>
        <v>5214.7899999999863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6</v>
      </c>
      <c r="C390" s="298">
        <v>46110</v>
      </c>
      <c r="D390" s="299" t="s">
        <v>381</v>
      </c>
      <c r="E390" s="331">
        <v>196.9</v>
      </c>
      <c r="F390" s="331"/>
      <c r="G390" s="333">
        <f t="shared" si="5"/>
        <v>5395.8299999999863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3</v>
      </c>
      <c r="C391" s="298">
        <v>46110</v>
      </c>
      <c r="D391" s="299" t="s">
        <v>382</v>
      </c>
      <c r="E391" s="331">
        <v>7.5</v>
      </c>
      <c r="F391" s="331"/>
      <c r="G391" s="333">
        <f t="shared" si="5"/>
        <v>5592.7299999999859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8</v>
      </c>
      <c r="C392" s="298">
        <v>46109</v>
      </c>
      <c r="D392" s="299" t="s">
        <v>319</v>
      </c>
      <c r="E392" s="331">
        <v>11.7</v>
      </c>
      <c r="F392" s="331"/>
      <c r="G392" s="333">
        <f t="shared" si="5"/>
        <v>5600.2299999999859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46109</v>
      </c>
      <c r="D393" s="299" t="s">
        <v>308</v>
      </c>
      <c r="E393" s="331">
        <v>210.76</v>
      </c>
      <c r="F393" s="331"/>
      <c r="G393" s="333">
        <f t="shared" si="5"/>
        <v>5611.9299999999857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289</v>
      </c>
      <c r="B394" s="330">
        <v>4</v>
      </c>
      <c r="C394" s="298">
        <v>46109</v>
      </c>
      <c r="D394" s="299" t="s">
        <v>310</v>
      </c>
      <c r="E394" s="331">
        <v>46.9</v>
      </c>
      <c r="F394" s="331"/>
      <c r="G394" s="333">
        <f t="shared" si="5"/>
        <v>5822.689999999986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1</v>
      </c>
      <c r="C395" s="298">
        <v>46109</v>
      </c>
      <c r="D395" s="299" t="s">
        <v>329</v>
      </c>
      <c r="E395" s="331">
        <v>179.1</v>
      </c>
      <c r="F395" s="331"/>
      <c r="G395" s="333">
        <f t="shared" si="5"/>
        <v>5869.5899999999856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8</v>
      </c>
      <c r="C396" s="298">
        <v>46109</v>
      </c>
      <c r="D396" s="299" t="s">
        <v>308</v>
      </c>
      <c r="E396" s="331">
        <v>31.97</v>
      </c>
      <c r="F396" s="331"/>
      <c r="G396" s="333">
        <f t="shared" si="5"/>
        <v>6048.689999999986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8</v>
      </c>
      <c r="C397" s="298">
        <v>46109</v>
      </c>
      <c r="D397" s="299" t="s">
        <v>308</v>
      </c>
      <c r="E397" s="331">
        <v>12.19</v>
      </c>
      <c r="F397" s="331"/>
      <c r="G397" s="333">
        <f t="shared" si="5"/>
        <v>6080.6599999999862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291</v>
      </c>
      <c r="B398" s="330">
        <v>41</v>
      </c>
      <c r="C398" s="298">
        <v>46108</v>
      </c>
      <c r="D398" s="299" t="s">
        <v>383</v>
      </c>
      <c r="E398" s="331"/>
      <c r="F398" s="331">
        <v>400</v>
      </c>
      <c r="G398" s="333">
        <f t="shared" si="5"/>
        <v>6092.8499999999858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289</v>
      </c>
      <c r="B399" s="330">
        <v>2</v>
      </c>
      <c r="C399" s="298">
        <v>46108</v>
      </c>
      <c r="D399" s="299" t="s">
        <v>301</v>
      </c>
      <c r="E399" s="331">
        <v>19.5</v>
      </c>
      <c r="F399" s="331"/>
      <c r="G399" s="333">
        <f t="shared" si="5"/>
        <v>5692.8499999999858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2</v>
      </c>
      <c r="C400" s="298">
        <v>46108</v>
      </c>
      <c r="D400" s="299" t="s">
        <v>296</v>
      </c>
      <c r="E400" s="331">
        <v>11.48</v>
      </c>
      <c r="F400" s="331"/>
      <c r="G400" s="333">
        <f t="shared" si="5"/>
        <v>5712.3499999999858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8</v>
      </c>
      <c r="C401" s="298">
        <v>46108</v>
      </c>
      <c r="D401" s="299" t="s">
        <v>334</v>
      </c>
      <c r="E401" s="331">
        <v>11.46</v>
      </c>
      <c r="F401" s="331"/>
      <c r="G401" s="333">
        <f t="shared" si="5"/>
        <v>5723.8299999999854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4</v>
      </c>
      <c r="C402" s="298">
        <v>46108</v>
      </c>
      <c r="D402" s="299" t="s">
        <v>334</v>
      </c>
      <c r="E402" s="331">
        <v>38.21</v>
      </c>
      <c r="F402" s="331"/>
      <c r="G402" s="333">
        <f t="shared" si="5"/>
        <v>5735.2899999999854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2</v>
      </c>
      <c r="C403" s="298">
        <v>46108</v>
      </c>
      <c r="D403" s="299" t="s">
        <v>384</v>
      </c>
      <c r="E403" s="331">
        <v>69.95</v>
      </c>
      <c r="F403" s="331"/>
      <c r="G403" s="333">
        <f t="shared" si="5"/>
        <v>5773.4999999999854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289</v>
      </c>
      <c r="B404" s="330">
        <v>3</v>
      </c>
      <c r="C404" s="298">
        <v>46108</v>
      </c>
      <c r="D404" s="299" t="s">
        <v>348</v>
      </c>
      <c r="E404" s="331">
        <v>10.78</v>
      </c>
      <c r="F404" s="331"/>
      <c r="G404" s="333">
        <f t="shared" si="5"/>
        <v>5843.4499999999853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6</v>
      </c>
      <c r="C405" s="298">
        <v>46108</v>
      </c>
      <c r="D405" s="299" t="s">
        <v>300</v>
      </c>
      <c r="E405" s="331">
        <v>15.84</v>
      </c>
      <c r="F405" s="331"/>
      <c r="G405" s="333">
        <f t="shared" si="5"/>
        <v>5854.229999999985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8</v>
      </c>
      <c r="C406" s="298">
        <v>46108</v>
      </c>
      <c r="D406" s="299" t="s">
        <v>385</v>
      </c>
      <c r="E406" s="331">
        <v>22.48</v>
      </c>
      <c r="F406" s="331"/>
      <c r="G406" s="333">
        <f t="shared" si="5"/>
        <v>5870.0699999999852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ht="12" customHeight="1" x14ac:dyDescent="0.3">
      <c r="A407" s="329" t="s">
        <v>289</v>
      </c>
      <c r="B407" s="330">
        <v>2</v>
      </c>
      <c r="C407" s="298">
        <v>46107</v>
      </c>
      <c r="D407" s="299" t="s">
        <v>358</v>
      </c>
      <c r="E407" s="331">
        <v>11.17</v>
      </c>
      <c r="F407" s="331"/>
      <c r="G407" s="333">
        <f t="shared" si="5"/>
        <v>5892.5499999999847</v>
      </c>
      <c r="H407" s="334"/>
      <c r="I407" s="335"/>
      <c r="J407" s="336"/>
      <c r="K407" s="301"/>
      <c r="L407" s="336"/>
      <c r="M407" s="301"/>
      <c r="N407" s="336"/>
      <c r="O407" s="301"/>
      <c r="P407" s="336"/>
      <c r="Q407" s="301"/>
      <c r="R407" s="336"/>
      <c r="S407" s="301"/>
      <c r="T407" s="336"/>
    </row>
    <row r="408" spans="1:20" ht="12" customHeight="1" x14ac:dyDescent="0.3">
      <c r="A408" s="329" t="s">
        <v>289</v>
      </c>
      <c r="B408" s="330">
        <v>2</v>
      </c>
      <c r="C408" s="298">
        <v>46107</v>
      </c>
      <c r="D408" s="299" t="s">
        <v>386</v>
      </c>
      <c r="E408" s="331">
        <v>14.38</v>
      </c>
      <c r="F408" s="331"/>
      <c r="G408" s="333">
        <f t="shared" si="5"/>
        <v>5903.7199999999848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289</v>
      </c>
      <c r="B409" s="330">
        <v>8</v>
      </c>
      <c r="C409" s="298">
        <v>46107</v>
      </c>
      <c r="D409" s="299" t="s">
        <v>387</v>
      </c>
      <c r="E409" s="331">
        <v>45</v>
      </c>
      <c r="F409" s="331"/>
      <c r="G409" s="333">
        <f t="shared" si="5"/>
        <v>5918.0999999999849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289</v>
      </c>
      <c r="B410" s="330">
        <v>2</v>
      </c>
      <c r="C410" s="298">
        <v>46107</v>
      </c>
      <c r="D410" s="299" t="s">
        <v>324</v>
      </c>
      <c r="E410" s="331">
        <v>9.0299999999999994</v>
      </c>
      <c r="F410" s="331"/>
      <c r="G410" s="333">
        <f t="shared" si="5"/>
        <v>5963.0999999999849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289</v>
      </c>
      <c r="B411" s="330">
        <v>2</v>
      </c>
      <c r="C411" s="298">
        <v>46107</v>
      </c>
      <c r="D411" s="299" t="s">
        <v>301</v>
      </c>
      <c r="E411" s="331">
        <v>30</v>
      </c>
      <c r="F411" s="331"/>
      <c r="G411" s="333">
        <f t="shared" si="5"/>
        <v>5972.1299999999846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289</v>
      </c>
      <c r="B412" s="330">
        <v>6</v>
      </c>
      <c r="C412" s="298">
        <v>46106</v>
      </c>
      <c r="D412" s="299" t="s">
        <v>388</v>
      </c>
      <c r="E412" s="331">
        <v>12</v>
      </c>
      <c r="F412" s="331"/>
      <c r="G412" s="333">
        <f t="shared" si="5"/>
        <v>6002.1299999999846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289</v>
      </c>
      <c r="B413" s="330">
        <v>6</v>
      </c>
      <c r="C413" s="298">
        <v>46106</v>
      </c>
      <c r="D413" s="299" t="s">
        <v>389</v>
      </c>
      <c r="E413" s="331">
        <v>20</v>
      </c>
      <c r="F413" s="331"/>
      <c r="G413" s="333">
        <f t="shared" si="5"/>
        <v>6014.1299999999846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289</v>
      </c>
      <c r="B414" s="330">
        <v>2</v>
      </c>
      <c r="C414" s="298">
        <v>46106</v>
      </c>
      <c r="D414" s="299" t="s">
        <v>296</v>
      </c>
      <c r="E414" s="331">
        <v>21.05</v>
      </c>
      <c r="F414" s="331"/>
      <c r="G414" s="333">
        <f t="shared" si="5"/>
        <v>6034.1299999999846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289</v>
      </c>
      <c r="B415" s="330">
        <v>4</v>
      </c>
      <c r="C415" s="298">
        <v>46106</v>
      </c>
      <c r="D415" s="299" t="s">
        <v>296</v>
      </c>
      <c r="E415" s="331">
        <v>38.58</v>
      </c>
      <c r="F415" s="331"/>
      <c r="G415" s="333">
        <f t="shared" si="5"/>
        <v>6055.1799999999848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294</v>
      </c>
      <c r="B416" s="330">
        <v>12</v>
      </c>
      <c r="C416" s="298">
        <v>46106</v>
      </c>
      <c r="D416" s="299" t="s">
        <v>314</v>
      </c>
      <c r="E416" s="331">
        <v>204.47</v>
      </c>
      <c r="F416" s="331"/>
      <c r="G416" s="333">
        <f t="shared" si="5"/>
        <v>6093.7599999999848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294</v>
      </c>
      <c r="B417" s="330">
        <v>24</v>
      </c>
      <c r="C417" s="298">
        <v>46105</v>
      </c>
      <c r="D417" s="299" t="s">
        <v>861</v>
      </c>
      <c r="E417" s="331">
        <v>86.58</v>
      </c>
      <c r="F417" s="331"/>
      <c r="G417" s="333">
        <f t="shared" si="5"/>
        <v>6298.229999999985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289</v>
      </c>
      <c r="B418" s="330">
        <v>6</v>
      </c>
      <c r="C418" s="298">
        <v>46105</v>
      </c>
      <c r="D418" s="299" t="s">
        <v>389</v>
      </c>
      <c r="E418" s="331">
        <v>20</v>
      </c>
      <c r="F418" s="331"/>
      <c r="G418" s="333">
        <f t="shared" si="5"/>
        <v>6384.8099999999849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289</v>
      </c>
      <c r="B419" s="330">
        <v>2</v>
      </c>
      <c r="C419" s="298">
        <v>46105</v>
      </c>
      <c r="D419" s="299" t="s">
        <v>390</v>
      </c>
      <c r="E419" s="331">
        <v>15.29</v>
      </c>
      <c r="F419" s="331"/>
      <c r="G419" s="333">
        <f t="shared" si="5"/>
        <v>6404.8099999999849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8</v>
      </c>
      <c r="C420" s="298">
        <v>46105</v>
      </c>
      <c r="D420" s="299" t="s">
        <v>308</v>
      </c>
      <c r="E420" s="331">
        <v>47.99</v>
      </c>
      <c r="F420" s="331"/>
      <c r="G420" s="333">
        <f t="shared" si="5"/>
        <v>6420.0999999999849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294</v>
      </c>
      <c r="B421" s="330">
        <v>23</v>
      </c>
      <c r="C421" s="298">
        <v>46104</v>
      </c>
      <c r="D421" s="299" t="s">
        <v>67</v>
      </c>
      <c r="E421" s="331">
        <v>650.88</v>
      </c>
      <c r="F421" s="331"/>
      <c r="G421" s="333">
        <f t="shared" si="5"/>
        <v>6468.0899999999847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289</v>
      </c>
      <c r="B422" s="330">
        <v>2</v>
      </c>
      <c r="C422" s="298">
        <v>46104</v>
      </c>
      <c r="D422" s="299" t="s">
        <v>391</v>
      </c>
      <c r="E422" s="331">
        <v>46</v>
      </c>
      <c r="F422" s="331"/>
      <c r="G422" s="333">
        <f t="shared" si="5"/>
        <v>7118.9699999999848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289</v>
      </c>
      <c r="B423" s="330">
        <v>2</v>
      </c>
      <c r="C423" s="298">
        <v>46103</v>
      </c>
      <c r="D423" s="299" t="s">
        <v>392</v>
      </c>
      <c r="E423" s="331">
        <v>24.81</v>
      </c>
      <c r="F423" s="331"/>
      <c r="G423" s="333">
        <f t="shared" si="5"/>
        <v>7164.9699999999848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289</v>
      </c>
      <c r="B424" s="330">
        <v>4</v>
      </c>
      <c r="C424" s="298">
        <v>46103</v>
      </c>
      <c r="D424" s="299" t="s">
        <v>296</v>
      </c>
      <c r="E424" s="331">
        <v>28.77</v>
      </c>
      <c r="F424" s="331"/>
      <c r="G424" s="333">
        <f t="shared" si="5"/>
        <v>7189.7799999999852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8</v>
      </c>
      <c r="C425" s="298">
        <v>46103</v>
      </c>
      <c r="D425" s="299" t="s">
        <v>296</v>
      </c>
      <c r="E425" s="331">
        <v>11.9</v>
      </c>
      <c r="F425" s="331"/>
      <c r="G425" s="333">
        <f t="shared" si="5"/>
        <v>7218.5499999999856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289</v>
      </c>
      <c r="B426" s="330">
        <v>1</v>
      </c>
      <c r="C426" s="298">
        <v>46103</v>
      </c>
      <c r="D426" s="299" t="s">
        <v>300</v>
      </c>
      <c r="E426" s="331">
        <v>42.59</v>
      </c>
      <c r="F426" s="331"/>
      <c r="G426" s="333">
        <f t="shared" si="5"/>
        <v>7230.4499999999853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6</v>
      </c>
      <c r="C427" s="298">
        <v>46103</v>
      </c>
      <c r="D427" s="299" t="s">
        <v>300</v>
      </c>
      <c r="E427" s="331">
        <v>17.579999999999998</v>
      </c>
      <c r="F427" s="331"/>
      <c r="G427" s="333">
        <f t="shared" si="5"/>
        <v>7273.0399999999854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1</v>
      </c>
      <c r="C428" s="298">
        <v>46103</v>
      </c>
      <c r="D428" s="299" t="s">
        <v>300</v>
      </c>
      <c r="E428" s="331">
        <v>11.99</v>
      </c>
      <c r="F428" s="331"/>
      <c r="G428" s="333">
        <f t="shared" si="5"/>
        <v>7290.6199999999853</v>
      </c>
      <c r="H428" s="334"/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1</v>
      </c>
      <c r="C429" s="298">
        <v>46103</v>
      </c>
      <c r="D429" s="299" t="s">
        <v>311</v>
      </c>
      <c r="E429" s="331">
        <v>81.31</v>
      </c>
      <c r="F429" s="331"/>
      <c r="G429" s="333">
        <f t="shared" si="5"/>
        <v>7302.6099999999851</v>
      </c>
      <c r="H429" s="334"/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1</v>
      </c>
      <c r="C430" s="298">
        <v>46103</v>
      </c>
      <c r="D430" s="299" t="s">
        <v>393</v>
      </c>
      <c r="E430" s="331">
        <v>38.44</v>
      </c>
      <c r="F430" s="331"/>
      <c r="G430" s="333">
        <f t="shared" si="5"/>
        <v>7383.9199999999855</v>
      </c>
      <c r="H430" s="334"/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2</v>
      </c>
      <c r="C431" s="298">
        <v>46103</v>
      </c>
      <c r="D431" s="299" t="s">
        <v>394</v>
      </c>
      <c r="E431" s="331">
        <v>35.700000000000003</v>
      </c>
      <c r="F431" s="331"/>
      <c r="G431" s="333">
        <f t="shared" si="5"/>
        <v>7422.3599999999851</v>
      </c>
      <c r="H431" s="334"/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289</v>
      </c>
      <c r="B432" s="330">
        <v>6</v>
      </c>
      <c r="C432" s="298">
        <v>46102</v>
      </c>
      <c r="D432" s="299" t="s">
        <v>300</v>
      </c>
      <c r="E432" s="331">
        <v>10.64</v>
      </c>
      <c r="F432" s="331"/>
      <c r="G432" s="333">
        <f t="shared" si="5"/>
        <v>7458.0599999999849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1</v>
      </c>
      <c r="C433" s="298">
        <v>46102</v>
      </c>
      <c r="D433" s="299" t="s">
        <v>300</v>
      </c>
      <c r="E433" s="331">
        <v>28.69</v>
      </c>
      <c r="F433" s="331"/>
      <c r="G433" s="333">
        <f t="shared" si="5"/>
        <v>7468.6999999999853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3</v>
      </c>
      <c r="C434" s="298">
        <v>46102</v>
      </c>
      <c r="D434" s="299" t="s">
        <v>348</v>
      </c>
      <c r="E434" s="331">
        <v>11.59</v>
      </c>
      <c r="F434" s="331"/>
      <c r="G434" s="333">
        <f t="shared" si="5"/>
        <v>7497.3899999999849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291</v>
      </c>
      <c r="B435" s="330">
        <v>41</v>
      </c>
      <c r="C435" s="298">
        <v>46102</v>
      </c>
      <c r="D435" s="299" t="s">
        <v>383</v>
      </c>
      <c r="E435" s="331"/>
      <c r="F435" s="331">
        <v>400</v>
      </c>
      <c r="G435" s="333">
        <f t="shared" si="5"/>
        <v>7508.979999999985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5</v>
      </c>
      <c r="C436" s="298">
        <v>46102</v>
      </c>
      <c r="D436" s="299" t="s">
        <v>395</v>
      </c>
      <c r="E436" s="331">
        <v>170</v>
      </c>
      <c r="F436" s="331"/>
      <c r="G436" s="333">
        <f t="shared" si="5"/>
        <v>7108.979999999985</v>
      </c>
      <c r="H436" s="334" t="s">
        <v>298</v>
      </c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5</v>
      </c>
      <c r="C437" s="298">
        <v>46102</v>
      </c>
      <c r="D437" s="299" t="s">
        <v>354</v>
      </c>
      <c r="E437" s="331">
        <v>70</v>
      </c>
      <c r="F437" s="331"/>
      <c r="G437" s="333">
        <f t="shared" si="5"/>
        <v>7278.979999999985</v>
      </c>
      <c r="H437" s="334" t="s">
        <v>298</v>
      </c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5</v>
      </c>
      <c r="C438" s="298">
        <v>46102</v>
      </c>
      <c r="D438" s="299" t="s">
        <v>396</v>
      </c>
      <c r="E438" s="331">
        <v>40</v>
      </c>
      <c r="F438" s="331"/>
      <c r="G438" s="333">
        <f t="shared" ref="G438:G692" si="6">G439-E438+F438</f>
        <v>7348.979999999985</v>
      </c>
      <c r="H438" s="334" t="s">
        <v>298</v>
      </c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3</v>
      </c>
      <c r="C439" s="298">
        <v>46102</v>
      </c>
      <c r="D439" s="299" t="s">
        <v>348</v>
      </c>
      <c r="E439" s="331">
        <v>25</v>
      </c>
      <c r="F439" s="331"/>
      <c r="G439" s="333">
        <f t="shared" si="6"/>
        <v>7388.979999999985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1</v>
      </c>
      <c r="C440" s="298">
        <v>46102</v>
      </c>
      <c r="D440" s="299" t="s">
        <v>304</v>
      </c>
      <c r="E440" s="331">
        <v>65.19</v>
      </c>
      <c r="F440" s="331"/>
      <c r="G440" s="333">
        <f t="shared" si="6"/>
        <v>7413.979999999985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4</v>
      </c>
      <c r="C441" s="298">
        <v>46102</v>
      </c>
      <c r="D441" s="299" t="s">
        <v>310</v>
      </c>
      <c r="E441" s="331">
        <v>37.450000000000003</v>
      </c>
      <c r="F441" s="331"/>
      <c r="G441" s="333">
        <f t="shared" si="6"/>
        <v>7479.1699999999846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8</v>
      </c>
      <c r="C442" s="298">
        <v>46101</v>
      </c>
      <c r="D442" s="299" t="s">
        <v>356</v>
      </c>
      <c r="E442" s="331">
        <v>65.099999999999994</v>
      </c>
      <c r="F442" s="331"/>
      <c r="G442" s="333">
        <f t="shared" si="6"/>
        <v>7516.6199999999844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294</v>
      </c>
      <c r="B443" s="330">
        <v>22</v>
      </c>
      <c r="C443" s="298">
        <v>46101</v>
      </c>
      <c r="D443" s="299" t="s">
        <v>323</v>
      </c>
      <c r="E443" s="331">
        <v>20.22</v>
      </c>
      <c r="F443" s="331"/>
      <c r="G443" s="333">
        <f t="shared" si="6"/>
        <v>7581.7199999999848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6</v>
      </c>
      <c r="C444" s="298">
        <v>46101</v>
      </c>
      <c r="D444" s="299" t="s">
        <v>433</v>
      </c>
      <c r="E444" s="331">
        <v>-73</v>
      </c>
      <c r="F444" s="331"/>
      <c r="G444" s="333">
        <f t="shared" si="6"/>
        <v>7601.939999999985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6</v>
      </c>
      <c r="C445" s="298">
        <v>46101</v>
      </c>
      <c r="D445" s="299" t="s">
        <v>300</v>
      </c>
      <c r="E445" s="331">
        <v>34.68</v>
      </c>
      <c r="F445" s="331"/>
      <c r="G445" s="333">
        <f t="shared" si="6"/>
        <v>7528.939999999985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6</v>
      </c>
      <c r="C446" s="298">
        <v>46101</v>
      </c>
      <c r="D446" s="299" t="s">
        <v>397</v>
      </c>
      <c r="E446" s="331">
        <v>10.63</v>
      </c>
      <c r="F446" s="331"/>
      <c r="G446" s="333">
        <f t="shared" si="6"/>
        <v>7563.6199999999853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5</v>
      </c>
      <c r="C447" s="298">
        <v>46101</v>
      </c>
      <c r="D447" s="299" t="s">
        <v>398</v>
      </c>
      <c r="E447" s="331">
        <v>106.49</v>
      </c>
      <c r="F447" s="331"/>
      <c r="G447" s="333">
        <f t="shared" si="6"/>
        <v>7574.2499999999854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8</v>
      </c>
      <c r="C448" s="298">
        <v>46100</v>
      </c>
      <c r="D448" s="299" t="s">
        <v>357</v>
      </c>
      <c r="E448" s="331">
        <v>16.739999999999998</v>
      </c>
      <c r="F448" s="331"/>
      <c r="G448" s="333">
        <f t="shared" si="6"/>
        <v>7680.7399999999852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8</v>
      </c>
      <c r="C449" s="298">
        <v>46100</v>
      </c>
      <c r="D449" s="299" t="s">
        <v>399</v>
      </c>
      <c r="E449" s="331">
        <v>108.54</v>
      </c>
      <c r="F449" s="331"/>
      <c r="G449" s="333">
        <f t="shared" si="6"/>
        <v>7697.479999999985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294</v>
      </c>
      <c r="B450" s="330">
        <v>22</v>
      </c>
      <c r="C450" s="298">
        <v>46100</v>
      </c>
      <c r="D450" s="299" t="s">
        <v>835</v>
      </c>
      <c r="E450" s="331">
        <v>12.77</v>
      </c>
      <c r="F450" s="331"/>
      <c r="G450" s="333">
        <f t="shared" si="6"/>
        <v>7806.019999999985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8</v>
      </c>
      <c r="C451" s="298">
        <v>46100</v>
      </c>
      <c r="D451" s="299" t="s">
        <v>334</v>
      </c>
      <c r="E451" s="331">
        <v>28.33</v>
      </c>
      <c r="F451" s="331"/>
      <c r="G451" s="333">
        <f t="shared" si="6"/>
        <v>7818.7899999999854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46100</v>
      </c>
      <c r="D452" s="299" t="s">
        <v>358</v>
      </c>
      <c r="E452" s="331">
        <v>17.45</v>
      </c>
      <c r="F452" s="331"/>
      <c r="G452" s="333">
        <f t="shared" si="6"/>
        <v>7847.1199999999853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294</v>
      </c>
      <c r="B453" s="330">
        <v>22</v>
      </c>
      <c r="C453" s="298">
        <v>46100</v>
      </c>
      <c r="D453" s="299" t="s">
        <v>328</v>
      </c>
      <c r="E453" s="331">
        <v>7.46</v>
      </c>
      <c r="F453" s="331"/>
      <c r="G453" s="333">
        <f t="shared" si="6"/>
        <v>7864.5699999999852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335</v>
      </c>
      <c r="B454" s="330" t="s">
        <v>335</v>
      </c>
      <c r="C454" s="298">
        <v>46100</v>
      </c>
      <c r="D454" s="299" t="s">
        <v>336</v>
      </c>
      <c r="E454" s="331">
        <v>172.29</v>
      </c>
      <c r="F454" s="331"/>
      <c r="G454" s="333">
        <f t="shared" si="6"/>
        <v>7872.0299999999852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294</v>
      </c>
      <c r="B455" s="330">
        <v>15</v>
      </c>
      <c r="C455" s="298">
        <v>46100</v>
      </c>
      <c r="D455" s="299" t="s">
        <v>185</v>
      </c>
      <c r="E455" s="331">
        <v>175.09</v>
      </c>
      <c r="F455" s="331"/>
      <c r="G455" s="333">
        <f t="shared" si="6"/>
        <v>8044.3199999999852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291</v>
      </c>
      <c r="B456" s="330">
        <v>39</v>
      </c>
      <c r="C456" s="298">
        <v>46100</v>
      </c>
      <c r="D456" s="299" t="s">
        <v>292</v>
      </c>
      <c r="E456" s="331"/>
      <c r="F456" s="331">
        <v>2763.78</v>
      </c>
      <c r="G456" s="333">
        <f t="shared" si="6"/>
        <v>8219.4099999999853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289</v>
      </c>
      <c r="B457" s="330">
        <v>2</v>
      </c>
      <c r="C457" s="298">
        <v>46099</v>
      </c>
      <c r="D457" s="299" t="s">
        <v>400</v>
      </c>
      <c r="E457" s="331">
        <v>47.46</v>
      </c>
      <c r="F457" s="331"/>
      <c r="G457" s="333">
        <f t="shared" si="6"/>
        <v>5455.6299999999856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8</v>
      </c>
      <c r="C458" s="298">
        <v>46099</v>
      </c>
      <c r="D458" s="299" t="s">
        <v>400</v>
      </c>
      <c r="E458" s="331">
        <v>15.01</v>
      </c>
      <c r="F458" s="331"/>
      <c r="G458" s="333">
        <f t="shared" si="6"/>
        <v>5503.0899999999856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291</v>
      </c>
      <c r="B459" s="330">
        <v>40</v>
      </c>
      <c r="C459" s="298">
        <v>46099</v>
      </c>
      <c r="D459" s="299" t="s">
        <v>316</v>
      </c>
      <c r="E459" s="331"/>
      <c r="F459" s="331">
        <v>838.67</v>
      </c>
      <c r="G459" s="333">
        <f t="shared" si="6"/>
        <v>5518.0999999999858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2</v>
      </c>
      <c r="C460" s="298">
        <v>46099</v>
      </c>
      <c r="D460" s="299" t="s">
        <v>296</v>
      </c>
      <c r="E460" s="331">
        <v>14.67</v>
      </c>
      <c r="F460" s="331"/>
      <c r="G460" s="333">
        <f t="shared" si="6"/>
        <v>4679.4299999999857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4</v>
      </c>
      <c r="C461" s="298">
        <v>46099</v>
      </c>
      <c r="D461" s="299" t="s">
        <v>296</v>
      </c>
      <c r="E461" s="331">
        <v>40.22</v>
      </c>
      <c r="F461" s="331"/>
      <c r="G461" s="333">
        <f t="shared" si="6"/>
        <v>4694.0999999999858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8</v>
      </c>
      <c r="C462" s="298">
        <v>46099</v>
      </c>
      <c r="D462" s="299" t="s">
        <v>295</v>
      </c>
      <c r="E462" s="331">
        <v>3.49</v>
      </c>
      <c r="F462" s="331"/>
      <c r="G462" s="333">
        <f t="shared" si="6"/>
        <v>4734.3199999999861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294</v>
      </c>
      <c r="B463" s="330">
        <v>22</v>
      </c>
      <c r="C463" s="298">
        <v>46099</v>
      </c>
      <c r="D463" s="299" t="s">
        <v>401</v>
      </c>
      <c r="E463" s="331">
        <v>13.84</v>
      </c>
      <c r="F463" s="331"/>
      <c r="G463" s="333">
        <f t="shared" si="6"/>
        <v>4737.8099999999858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294</v>
      </c>
      <c r="B464" s="330">
        <v>17</v>
      </c>
      <c r="C464" s="298">
        <v>46098</v>
      </c>
      <c r="D464" s="299" t="s">
        <v>188</v>
      </c>
      <c r="E464" s="331">
        <v>42.65</v>
      </c>
      <c r="F464" s="331"/>
      <c r="G464" s="333">
        <f t="shared" si="6"/>
        <v>4751.649999999986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294</v>
      </c>
      <c r="B465" s="330">
        <v>23</v>
      </c>
      <c r="C465" s="298">
        <v>46098</v>
      </c>
      <c r="D465" s="299" t="s">
        <v>402</v>
      </c>
      <c r="E465" s="331">
        <v>529.46</v>
      </c>
      <c r="F465" s="331"/>
      <c r="G465" s="333">
        <f t="shared" si="6"/>
        <v>4794.2999999999856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294</v>
      </c>
      <c r="B466" s="330">
        <v>43</v>
      </c>
      <c r="C466" s="298">
        <v>46098</v>
      </c>
      <c r="D466" s="299" t="s">
        <v>333</v>
      </c>
      <c r="E466" s="331">
        <v>22.35</v>
      </c>
      <c r="F466" s="331"/>
      <c r="G466" s="333">
        <f t="shared" si="6"/>
        <v>5323.7599999999857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294</v>
      </c>
      <c r="B467" s="330">
        <v>42</v>
      </c>
      <c r="C467" s="298">
        <v>46098</v>
      </c>
      <c r="D467" s="299" t="s">
        <v>333</v>
      </c>
      <c r="E467" s="331">
        <v>37.25</v>
      </c>
      <c r="F467" s="331"/>
      <c r="G467" s="333">
        <f t="shared" si="6"/>
        <v>5346.109999999986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289</v>
      </c>
      <c r="B468" s="330">
        <v>8</v>
      </c>
      <c r="C468" s="298">
        <v>46098</v>
      </c>
      <c r="D468" s="299" t="s">
        <v>319</v>
      </c>
      <c r="E468" s="331">
        <v>3.99</v>
      </c>
      <c r="F468" s="331"/>
      <c r="G468" s="333">
        <f t="shared" si="6"/>
        <v>5383.359999999986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8</v>
      </c>
      <c r="C469" s="298">
        <v>46098</v>
      </c>
      <c r="D469" s="299" t="s">
        <v>319</v>
      </c>
      <c r="E469" s="331">
        <v>24.47</v>
      </c>
      <c r="F469" s="331"/>
      <c r="G469" s="333">
        <f t="shared" si="6"/>
        <v>5387.3499999999858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294</v>
      </c>
      <c r="B470" s="330">
        <v>21</v>
      </c>
      <c r="C470" s="298">
        <v>46098</v>
      </c>
      <c r="D470" s="299" t="s">
        <v>194</v>
      </c>
      <c r="E470" s="331">
        <v>75.599999999999994</v>
      </c>
      <c r="F470" s="331"/>
      <c r="G470" s="333">
        <f t="shared" si="6"/>
        <v>5411.8199999999861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5</v>
      </c>
      <c r="C471" s="298">
        <v>46097</v>
      </c>
      <c r="D471" s="299" t="s">
        <v>340</v>
      </c>
      <c r="E471" s="331">
        <v>21.3</v>
      </c>
      <c r="F471" s="331"/>
      <c r="G471" s="333">
        <f t="shared" si="6"/>
        <v>5487.4199999999864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294</v>
      </c>
      <c r="B472" s="330">
        <v>11</v>
      </c>
      <c r="C472" s="298">
        <v>46097</v>
      </c>
      <c r="D472" s="299" t="s">
        <v>178</v>
      </c>
      <c r="E472" s="331">
        <v>267.91000000000003</v>
      </c>
      <c r="F472" s="331"/>
      <c r="G472" s="333">
        <f t="shared" si="6"/>
        <v>5508.7199999999866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287</v>
      </c>
      <c r="B473" s="330" t="s">
        <v>287</v>
      </c>
      <c r="C473" s="298">
        <v>46097</v>
      </c>
      <c r="D473" s="299" t="s">
        <v>403</v>
      </c>
      <c r="E473" s="331"/>
      <c r="F473" s="331">
        <v>80</v>
      </c>
      <c r="G473" s="333">
        <f t="shared" si="6"/>
        <v>5776.6299999999865</v>
      </c>
      <c r="H473" s="334" t="s">
        <v>298</v>
      </c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287</v>
      </c>
      <c r="B474" s="330" t="s">
        <v>287</v>
      </c>
      <c r="C474" s="298">
        <v>46097</v>
      </c>
      <c r="D474" s="299" t="s">
        <v>302</v>
      </c>
      <c r="E474" s="331">
        <v>80</v>
      </c>
      <c r="F474" s="331"/>
      <c r="G474" s="333">
        <f t="shared" si="6"/>
        <v>5696.6299999999865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4</v>
      </c>
      <c r="C475" s="298">
        <v>46097</v>
      </c>
      <c r="D475" s="299" t="s">
        <v>310</v>
      </c>
      <c r="E475" s="331">
        <v>42.47</v>
      </c>
      <c r="F475" s="331"/>
      <c r="G475" s="333">
        <f t="shared" si="6"/>
        <v>5776.6299999999865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289</v>
      </c>
      <c r="B476" s="330">
        <v>2</v>
      </c>
      <c r="C476" s="298">
        <v>46097</v>
      </c>
      <c r="D476" s="299" t="s">
        <v>296</v>
      </c>
      <c r="E476" s="331">
        <v>11.18</v>
      </c>
      <c r="F476" s="331"/>
      <c r="G476" s="333">
        <f t="shared" si="6"/>
        <v>5819.0999999999867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2</v>
      </c>
      <c r="C477" s="298">
        <v>46096</v>
      </c>
      <c r="D477" s="299" t="s">
        <v>404</v>
      </c>
      <c r="E477" s="331">
        <v>38.67</v>
      </c>
      <c r="F477" s="331"/>
      <c r="G477" s="333">
        <f t="shared" si="6"/>
        <v>5830.279999999987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3</v>
      </c>
      <c r="C478" s="298">
        <v>46096</v>
      </c>
      <c r="D478" s="299" t="s">
        <v>348</v>
      </c>
      <c r="E478" s="331">
        <v>7.11</v>
      </c>
      <c r="F478" s="331"/>
      <c r="G478" s="333">
        <f t="shared" si="6"/>
        <v>5868.9499999999871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1</v>
      </c>
      <c r="C479" s="298">
        <v>46096</v>
      </c>
      <c r="D479" s="299" t="s">
        <v>304</v>
      </c>
      <c r="E479" s="331">
        <v>126.64</v>
      </c>
      <c r="F479" s="331"/>
      <c r="G479" s="333">
        <f t="shared" si="6"/>
        <v>5876.0599999999868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1</v>
      </c>
      <c r="C480" s="298">
        <v>46096</v>
      </c>
      <c r="D480" s="299" t="s">
        <v>311</v>
      </c>
      <c r="E480" s="331">
        <v>125.2</v>
      </c>
      <c r="F480" s="331"/>
      <c r="G480" s="333">
        <f t="shared" si="6"/>
        <v>6002.6999999999871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1</v>
      </c>
      <c r="C481" s="298">
        <v>46096</v>
      </c>
      <c r="D481" s="299" t="s">
        <v>306</v>
      </c>
      <c r="E481" s="331">
        <v>37.159999999999997</v>
      </c>
      <c r="F481" s="331"/>
      <c r="G481" s="333">
        <f t="shared" si="6"/>
        <v>6127.8999999999869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294</v>
      </c>
      <c r="B482" s="330">
        <v>16</v>
      </c>
      <c r="C482" s="298">
        <v>46096</v>
      </c>
      <c r="D482" s="299" t="s">
        <v>405</v>
      </c>
      <c r="E482" s="331">
        <v>713.06</v>
      </c>
      <c r="F482" s="331"/>
      <c r="G482" s="333">
        <f t="shared" si="6"/>
        <v>6165.0599999999868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5</v>
      </c>
      <c r="C483" s="298">
        <v>46095</v>
      </c>
      <c r="D483" s="299" t="s">
        <v>406</v>
      </c>
      <c r="E483" s="331">
        <v>24</v>
      </c>
      <c r="F483" s="331"/>
      <c r="G483" s="333">
        <f t="shared" si="6"/>
        <v>6878.1199999999862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289</v>
      </c>
      <c r="B484" s="330">
        <v>3</v>
      </c>
      <c r="C484" s="298">
        <v>46095</v>
      </c>
      <c r="D484" s="299" t="s">
        <v>348</v>
      </c>
      <c r="E484" s="331">
        <v>14.58</v>
      </c>
      <c r="F484" s="331"/>
      <c r="G484" s="333">
        <f t="shared" si="6"/>
        <v>6902.1199999999862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291</v>
      </c>
      <c r="B485" s="330">
        <v>41</v>
      </c>
      <c r="C485" s="298">
        <v>46094</v>
      </c>
      <c r="D485" s="299" t="s">
        <v>407</v>
      </c>
      <c r="E485" s="331"/>
      <c r="F485" s="331">
        <v>300</v>
      </c>
      <c r="G485" s="333">
        <f t="shared" si="6"/>
        <v>6916.6999999999862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1</v>
      </c>
      <c r="C486" s="298">
        <v>46094</v>
      </c>
      <c r="D486" s="299" t="s">
        <v>311</v>
      </c>
      <c r="E486" s="331">
        <v>17.71</v>
      </c>
      <c r="F486" s="331"/>
      <c r="G486" s="333">
        <f t="shared" si="6"/>
        <v>6616.6999999999862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4</v>
      </c>
      <c r="C487" s="298">
        <v>46094</v>
      </c>
      <c r="D487" s="299" t="s">
        <v>296</v>
      </c>
      <c r="E487" s="331">
        <v>31.56</v>
      </c>
      <c r="F487" s="331"/>
      <c r="G487" s="333">
        <f t="shared" si="6"/>
        <v>6634.4099999999862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289</v>
      </c>
      <c r="B488" s="330">
        <v>2</v>
      </c>
      <c r="C488" s="298">
        <v>46094</v>
      </c>
      <c r="D488" s="299" t="s">
        <v>296</v>
      </c>
      <c r="E488" s="331">
        <v>34.79</v>
      </c>
      <c r="F488" s="331"/>
      <c r="G488" s="333">
        <f t="shared" si="6"/>
        <v>6665.9699999999866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289</v>
      </c>
      <c r="B489" s="330">
        <v>2</v>
      </c>
      <c r="C489" s="298">
        <v>46094</v>
      </c>
      <c r="D489" s="299" t="s">
        <v>408</v>
      </c>
      <c r="E489" s="331">
        <v>23.9</v>
      </c>
      <c r="F489" s="331"/>
      <c r="G489" s="333">
        <f t="shared" si="6"/>
        <v>6700.7599999999866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289</v>
      </c>
      <c r="B490" s="330">
        <v>3</v>
      </c>
      <c r="C490" s="298">
        <v>46094</v>
      </c>
      <c r="D490" s="299" t="s">
        <v>348</v>
      </c>
      <c r="E490" s="331">
        <v>7.26</v>
      </c>
      <c r="F490" s="331"/>
      <c r="G490" s="333">
        <f t="shared" si="6"/>
        <v>6724.6599999999862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5</v>
      </c>
      <c r="C491" s="298">
        <v>46094</v>
      </c>
      <c r="D491" s="299" t="s">
        <v>354</v>
      </c>
      <c r="E491" s="331">
        <v>85</v>
      </c>
      <c r="F491" s="331"/>
      <c r="G491" s="333">
        <f t="shared" si="6"/>
        <v>6731.9199999999864</v>
      </c>
      <c r="H491" s="334" t="s">
        <v>298</v>
      </c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8</v>
      </c>
      <c r="C492" s="298">
        <v>46093</v>
      </c>
      <c r="D492" s="299" t="s">
        <v>409</v>
      </c>
      <c r="E492" s="331">
        <v>51.22</v>
      </c>
      <c r="F492" s="331"/>
      <c r="G492" s="333">
        <f t="shared" si="6"/>
        <v>6816.9199999999864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46093</v>
      </c>
      <c r="D493" s="299" t="s">
        <v>410</v>
      </c>
      <c r="E493" s="331">
        <v>57.43</v>
      </c>
      <c r="F493" s="331"/>
      <c r="G493" s="333">
        <f t="shared" si="6"/>
        <v>6868.1399999999867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289</v>
      </c>
      <c r="B494" s="330">
        <v>2</v>
      </c>
      <c r="C494" s="298">
        <v>46093</v>
      </c>
      <c r="D494" s="299" t="s">
        <v>358</v>
      </c>
      <c r="E494" s="331">
        <v>17.45</v>
      </c>
      <c r="F494" s="331"/>
      <c r="G494" s="333">
        <f t="shared" si="6"/>
        <v>6925.569999999987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289</v>
      </c>
      <c r="B495" s="330">
        <v>8</v>
      </c>
      <c r="C495" s="298">
        <v>46093</v>
      </c>
      <c r="D495" s="299" t="s">
        <v>319</v>
      </c>
      <c r="E495" s="331">
        <v>7.92</v>
      </c>
      <c r="F495" s="331"/>
      <c r="G495" s="333">
        <f t="shared" si="6"/>
        <v>6943.0199999999868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291</v>
      </c>
      <c r="B496" s="330">
        <v>38</v>
      </c>
      <c r="C496" s="298">
        <v>46093</v>
      </c>
      <c r="D496" s="299" t="s">
        <v>293</v>
      </c>
      <c r="E496" s="331"/>
      <c r="F496" s="331">
        <v>4726.92</v>
      </c>
      <c r="G496" s="333">
        <f t="shared" si="6"/>
        <v>6950.9399999999869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2</v>
      </c>
      <c r="C497" s="298">
        <v>46093</v>
      </c>
      <c r="D497" s="299" t="s">
        <v>386</v>
      </c>
      <c r="E497" s="331">
        <v>15</v>
      </c>
      <c r="F497" s="331"/>
      <c r="G497" s="333">
        <f t="shared" si="6"/>
        <v>2224.0199999999868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289</v>
      </c>
      <c r="B498" s="330">
        <v>6</v>
      </c>
      <c r="C498" s="298">
        <v>46093</v>
      </c>
      <c r="D498" s="299" t="s">
        <v>411</v>
      </c>
      <c r="E498" s="331">
        <v>12</v>
      </c>
      <c r="F498" s="331"/>
      <c r="G498" s="333">
        <f t="shared" si="6"/>
        <v>2239.0199999999868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294</v>
      </c>
      <c r="B499" s="330">
        <v>19</v>
      </c>
      <c r="C499" s="298">
        <v>46093</v>
      </c>
      <c r="D499" s="299" t="s">
        <v>191</v>
      </c>
      <c r="E499" s="331">
        <v>200</v>
      </c>
      <c r="F499" s="331"/>
      <c r="G499" s="333">
        <f t="shared" si="6"/>
        <v>2251.0199999999868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6</v>
      </c>
      <c r="C500" s="298">
        <v>46092</v>
      </c>
      <c r="D500" s="299" t="s">
        <v>412</v>
      </c>
      <c r="E500" s="331">
        <v>-10.050000000000001</v>
      </c>
      <c r="F500" s="331"/>
      <c r="G500" s="333">
        <f t="shared" si="6"/>
        <v>2451.0199999999868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289</v>
      </c>
      <c r="B501" s="330">
        <v>6</v>
      </c>
      <c r="C501" s="298">
        <v>46092</v>
      </c>
      <c r="D501" s="299" t="s">
        <v>413</v>
      </c>
      <c r="E501" s="331">
        <v>25</v>
      </c>
      <c r="F501" s="331"/>
      <c r="G501" s="333">
        <f t="shared" si="6"/>
        <v>2440.9699999999866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46092</v>
      </c>
      <c r="D502" s="299" t="s">
        <v>301</v>
      </c>
      <c r="E502" s="331">
        <v>-9</v>
      </c>
      <c r="F502" s="331"/>
      <c r="G502" s="333">
        <f t="shared" si="6"/>
        <v>2465.9699999999866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291</v>
      </c>
      <c r="B503" s="330">
        <v>41</v>
      </c>
      <c r="C503" s="298">
        <v>46092</v>
      </c>
      <c r="D503" s="299" t="s">
        <v>407</v>
      </c>
      <c r="E503" s="331"/>
      <c r="F503" s="331">
        <v>500</v>
      </c>
      <c r="G503" s="333">
        <f t="shared" si="6"/>
        <v>2456.9699999999866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2</v>
      </c>
      <c r="C504" s="298">
        <v>46092</v>
      </c>
      <c r="D504" s="299" t="s">
        <v>296</v>
      </c>
      <c r="E504" s="331">
        <v>16.170000000000002</v>
      </c>
      <c r="F504" s="331"/>
      <c r="G504" s="333">
        <f t="shared" si="6"/>
        <v>1956.9699999999864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294</v>
      </c>
      <c r="B505" s="330">
        <v>22</v>
      </c>
      <c r="C505" s="298">
        <v>46092</v>
      </c>
      <c r="D505" s="299" t="s">
        <v>352</v>
      </c>
      <c r="E505" s="331">
        <v>19.16</v>
      </c>
      <c r="F505" s="331"/>
      <c r="G505" s="333">
        <f t="shared" si="6"/>
        <v>1973.1399999999865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335</v>
      </c>
      <c r="B506" s="330" t="s">
        <v>335</v>
      </c>
      <c r="C506" s="298">
        <v>46091</v>
      </c>
      <c r="D506" s="299" t="s">
        <v>447</v>
      </c>
      <c r="E506" s="331">
        <v>47.28</v>
      </c>
      <c r="F506" s="331"/>
      <c r="G506" s="333">
        <f t="shared" si="6"/>
        <v>1992.2999999999865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294</v>
      </c>
      <c r="B507" s="330">
        <v>13</v>
      </c>
      <c r="C507" s="298">
        <v>46091</v>
      </c>
      <c r="D507" s="299" t="s">
        <v>182</v>
      </c>
      <c r="E507" s="331">
        <v>134.93</v>
      </c>
      <c r="F507" s="331"/>
      <c r="G507" s="333">
        <f t="shared" si="6"/>
        <v>2039.5799999999865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8</v>
      </c>
      <c r="C508" s="298">
        <v>46091</v>
      </c>
      <c r="D508" s="299" t="s">
        <v>295</v>
      </c>
      <c r="E508" s="331">
        <v>7.44</v>
      </c>
      <c r="F508" s="331"/>
      <c r="G508" s="333">
        <f t="shared" si="6"/>
        <v>2174.5099999999866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289</v>
      </c>
      <c r="B509" s="330">
        <v>4</v>
      </c>
      <c r="C509" s="298">
        <v>46091</v>
      </c>
      <c r="D509" s="299" t="s">
        <v>295</v>
      </c>
      <c r="E509" s="331">
        <v>29.53</v>
      </c>
      <c r="F509" s="331"/>
      <c r="G509" s="333">
        <f t="shared" si="6"/>
        <v>2181.9499999999866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289</v>
      </c>
      <c r="B510" s="330">
        <v>4</v>
      </c>
      <c r="C510" s="298">
        <v>46091</v>
      </c>
      <c r="D510" s="299" t="s">
        <v>310</v>
      </c>
      <c r="E510" s="331">
        <v>34.119999999999997</v>
      </c>
      <c r="F510" s="331"/>
      <c r="G510" s="333">
        <f t="shared" si="6"/>
        <v>2211.4799999999868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289</v>
      </c>
      <c r="B511" s="330">
        <v>2</v>
      </c>
      <c r="C511" s="298">
        <v>46091</v>
      </c>
      <c r="D511" s="299" t="s">
        <v>414</v>
      </c>
      <c r="E511" s="331">
        <v>18.57</v>
      </c>
      <c r="F511" s="331"/>
      <c r="G511" s="333">
        <f t="shared" si="6"/>
        <v>2245.5999999999867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294</v>
      </c>
      <c r="B512" s="330">
        <v>16</v>
      </c>
      <c r="C512" s="298">
        <v>46091</v>
      </c>
      <c r="D512" s="299" t="s">
        <v>415</v>
      </c>
      <c r="E512" s="331">
        <v>107</v>
      </c>
      <c r="F512" s="331"/>
      <c r="G512" s="333">
        <f t="shared" si="6"/>
        <v>2264.1699999999869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294</v>
      </c>
      <c r="B513" s="330">
        <v>18</v>
      </c>
      <c r="C513" s="298">
        <v>46090</v>
      </c>
      <c r="D513" s="299" t="s">
        <v>361</v>
      </c>
      <c r="E513" s="331">
        <v>400</v>
      </c>
      <c r="F513" s="331"/>
      <c r="G513" s="333">
        <f t="shared" si="6"/>
        <v>2371.1699999999869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289</v>
      </c>
      <c r="B514" s="330">
        <v>4</v>
      </c>
      <c r="C514" s="298">
        <v>46090</v>
      </c>
      <c r="D514" s="299" t="s">
        <v>296</v>
      </c>
      <c r="E514" s="331">
        <v>24.69</v>
      </c>
      <c r="F514" s="331"/>
      <c r="G514" s="333">
        <f t="shared" si="6"/>
        <v>2771.1699999999869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3</v>
      </c>
      <c r="C515" s="298">
        <v>46090</v>
      </c>
      <c r="D515" s="299" t="s">
        <v>416</v>
      </c>
      <c r="E515" s="331">
        <v>4.59</v>
      </c>
      <c r="F515" s="331"/>
      <c r="G515" s="333">
        <f t="shared" si="6"/>
        <v>2795.8599999999869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294</v>
      </c>
      <c r="B516" s="330">
        <v>9</v>
      </c>
      <c r="C516" s="298">
        <v>46090</v>
      </c>
      <c r="D516" s="299" t="s">
        <v>58</v>
      </c>
      <c r="E516" s="331">
        <v>1281.53</v>
      </c>
      <c r="F516" s="331"/>
      <c r="G516" s="333">
        <f t="shared" si="6"/>
        <v>2800.4499999999871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7</v>
      </c>
      <c r="C517" s="298">
        <v>46090</v>
      </c>
      <c r="D517" s="299" t="s">
        <v>338</v>
      </c>
      <c r="E517" s="331">
        <v>40.61</v>
      </c>
      <c r="F517" s="331"/>
      <c r="G517" s="333">
        <f t="shared" si="6"/>
        <v>4081.9799999999873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287</v>
      </c>
      <c r="B518" s="330" t="s">
        <v>287</v>
      </c>
      <c r="C518" s="298">
        <v>46090</v>
      </c>
      <c r="D518" s="299" t="s">
        <v>417</v>
      </c>
      <c r="E518" s="331">
        <v>380</v>
      </c>
      <c r="F518" s="331">
        <v>380</v>
      </c>
      <c r="G518" s="333">
        <f t="shared" si="6"/>
        <v>4122.5899999999874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2</v>
      </c>
      <c r="C519" s="298">
        <v>46090</v>
      </c>
      <c r="D519" s="299" t="s">
        <v>418</v>
      </c>
      <c r="E519" s="331">
        <v>15</v>
      </c>
      <c r="F519" s="331"/>
      <c r="G519" s="333">
        <f t="shared" si="6"/>
        <v>4122.5899999999874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2</v>
      </c>
      <c r="C520" s="298">
        <v>46090</v>
      </c>
      <c r="D520" s="299" t="s">
        <v>386</v>
      </c>
      <c r="E520" s="331">
        <v>15</v>
      </c>
      <c r="F520" s="331"/>
      <c r="G520" s="333">
        <f t="shared" si="6"/>
        <v>4137.5899999999874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6</v>
      </c>
      <c r="C521" s="298">
        <v>46090</v>
      </c>
      <c r="D521" s="299" t="s">
        <v>300</v>
      </c>
      <c r="E521" s="331">
        <v>70.66</v>
      </c>
      <c r="F521" s="331"/>
      <c r="G521" s="333">
        <f t="shared" si="6"/>
        <v>4152.5899999999874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1</v>
      </c>
      <c r="C522" s="298">
        <v>46089</v>
      </c>
      <c r="D522" s="299" t="s">
        <v>311</v>
      </c>
      <c r="E522" s="331">
        <v>109.77</v>
      </c>
      <c r="F522" s="331"/>
      <c r="G522" s="333">
        <f t="shared" si="6"/>
        <v>4223.2499999999873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6</v>
      </c>
      <c r="C523" s="298">
        <v>46089</v>
      </c>
      <c r="D523" s="299" t="s">
        <v>306</v>
      </c>
      <c r="E523" s="331">
        <v>9.3800000000000008</v>
      </c>
      <c r="F523" s="331"/>
      <c r="G523" s="333">
        <f t="shared" si="6"/>
        <v>4333.0199999999877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3</v>
      </c>
      <c r="C524" s="298">
        <v>46089</v>
      </c>
      <c r="D524" s="299" t="s">
        <v>419</v>
      </c>
      <c r="E524" s="331">
        <v>3.85</v>
      </c>
      <c r="F524" s="331"/>
      <c r="G524" s="333">
        <f t="shared" si="6"/>
        <v>4342.3999999999878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2</v>
      </c>
      <c r="C525" s="298">
        <v>46089</v>
      </c>
      <c r="D525" s="299" t="s">
        <v>404</v>
      </c>
      <c r="E525" s="331">
        <v>88.54</v>
      </c>
      <c r="F525" s="331"/>
      <c r="G525" s="333">
        <f t="shared" si="6"/>
        <v>4346.2499999999882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289</v>
      </c>
      <c r="B526" s="330">
        <v>2</v>
      </c>
      <c r="C526" s="298">
        <v>46089</v>
      </c>
      <c r="D526" s="299" t="s">
        <v>358</v>
      </c>
      <c r="E526" s="331">
        <v>8.3800000000000008</v>
      </c>
      <c r="F526" s="331"/>
      <c r="G526" s="333">
        <f t="shared" si="6"/>
        <v>4434.7899999999881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289</v>
      </c>
      <c r="B527" s="330">
        <v>2</v>
      </c>
      <c r="C527" s="298">
        <v>46089</v>
      </c>
      <c r="D527" s="299" t="s">
        <v>301</v>
      </c>
      <c r="E527" s="331">
        <v>39.549999999999997</v>
      </c>
      <c r="F527" s="331"/>
      <c r="G527" s="333">
        <f t="shared" si="6"/>
        <v>4443.1699999999882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4</v>
      </c>
      <c r="C528" s="298">
        <v>46089</v>
      </c>
      <c r="D528" s="299" t="s">
        <v>420</v>
      </c>
      <c r="E528" s="331">
        <v>31.68</v>
      </c>
      <c r="F528" s="331"/>
      <c r="G528" s="333">
        <f t="shared" si="6"/>
        <v>4482.7199999999884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8</v>
      </c>
      <c r="C529" s="298">
        <v>46088</v>
      </c>
      <c r="D529" s="299" t="s">
        <v>308</v>
      </c>
      <c r="E529" s="331">
        <v>24.65</v>
      </c>
      <c r="F529" s="331"/>
      <c r="G529" s="333">
        <f t="shared" si="6"/>
        <v>4514.3999999999887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2</v>
      </c>
      <c r="C530" s="298">
        <v>46088</v>
      </c>
      <c r="D530" s="299" t="s">
        <v>346</v>
      </c>
      <c r="E530" s="331">
        <v>11.04</v>
      </c>
      <c r="F530" s="331"/>
      <c r="G530" s="333">
        <f t="shared" si="6"/>
        <v>4539.0499999999884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8</v>
      </c>
      <c r="C531" s="298">
        <v>46088</v>
      </c>
      <c r="D531" s="299" t="s">
        <v>319</v>
      </c>
      <c r="E531" s="331">
        <v>11.5</v>
      </c>
      <c r="F531" s="331"/>
      <c r="G531" s="333">
        <f t="shared" si="6"/>
        <v>4550.0899999999883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289</v>
      </c>
      <c r="B532" s="330">
        <v>8</v>
      </c>
      <c r="C532" s="298">
        <v>46088</v>
      </c>
      <c r="D532" s="299" t="s">
        <v>296</v>
      </c>
      <c r="E532" s="331">
        <v>12.44</v>
      </c>
      <c r="F532" s="331"/>
      <c r="G532" s="333">
        <f t="shared" si="6"/>
        <v>4561.5899999999883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4</v>
      </c>
      <c r="C533" s="298">
        <v>46088</v>
      </c>
      <c r="D533" s="299" t="s">
        <v>296</v>
      </c>
      <c r="E533" s="331">
        <v>23.62</v>
      </c>
      <c r="F533" s="331"/>
      <c r="G533" s="333">
        <f t="shared" si="6"/>
        <v>4574.0299999999879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289</v>
      </c>
      <c r="B534" s="330">
        <v>2</v>
      </c>
      <c r="C534" s="298">
        <v>46088</v>
      </c>
      <c r="D534" s="299" t="s">
        <v>301</v>
      </c>
      <c r="E534" s="331">
        <v>36.049999999999997</v>
      </c>
      <c r="F534" s="331"/>
      <c r="G534" s="333">
        <f t="shared" si="6"/>
        <v>4597.6499999999878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294</v>
      </c>
      <c r="B535" s="330">
        <v>14</v>
      </c>
      <c r="C535" s="298">
        <v>46087</v>
      </c>
      <c r="D535" s="299" t="s">
        <v>366</v>
      </c>
      <c r="E535" s="331">
        <v>66.67</v>
      </c>
      <c r="F535" s="331"/>
      <c r="G535" s="333">
        <f t="shared" si="6"/>
        <v>4633.699999999988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46087</v>
      </c>
      <c r="D536" s="299" t="s">
        <v>296</v>
      </c>
      <c r="E536" s="331">
        <v>17.850000000000001</v>
      </c>
      <c r="F536" s="331"/>
      <c r="G536" s="333">
        <f t="shared" si="6"/>
        <v>4700.3699999999881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1</v>
      </c>
      <c r="C537" s="298">
        <v>46087</v>
      </c>
      <c r="D537" s="299" t="s">
        <v>304</v>
      </c>
      <c r="E537" s="331">
        <v>112.13</v>
      </c>
      <c r="F537" s="331"/>
      <c r="G537" s="333">
        <f t="shared" si="6"/>
        <v>4718.2199999999884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3</v>
      </c>
      <c r="C538" s="298">
        <v>46087</v>
      </c>
      <c r="D538" s="299" t="s">
        <v>324</v>
      </c>
      <c r="E538" s="331">
        <v>7.31</v>
      </c>
      <c r="F538" s="331"/>
      <c r="G538" s="333">
        <f t="shared" si="6"/>
        <v>4830.3499999999885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291</v>
      </c>
      <c r="B539" s="330">
        <v>39</v>
      </c>
      <c r="C539" s="298">
        <v>46086</v>
      </c>
      <c r="D539" s="299" t="s">
        <v>292</v>
      </c>
      <c r="E539" s="331"/>
      <c r="F539" s="331">
        <v>2763.78</v>
      </c>
      <c r="G539" s="333">
        <f t="shared" si="6"/>
        <v>4837.6599999999889</v>
      </c>
      <c r="H539" s="334"/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4</v>
      </c>
      <c r="C540" s="298">
        <v>46086</v>
      </c>
      <c r="D540" s="299" t="s">
        <v>295</v>
      </c>
      <c r="E540" s="331">
        <v>31.52</v>
      </c>
      <c r="F540" s="331"/>
      <c r="G540" s="333">
        <f t="shared" si="6"/>
        <v>2073.8799999999892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2</v>
      </c>
      <c r="C541" s="298">
        <v>46086</v>
      </c>
      <c r="D541" s="299" t="s">
        <v>358</v>
      </c>
      <c r="E541" s="331">
        <v>14.86</v>
      </c>
      <c r="F541" s="331"/>
      <c r="G541" s="333">
        <f t="shared" si="6"/>
        <v>2105.3999999999892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46086</v>
      </c>
      <c r="D542" s="299" t="s">
        <v>409</v>
      </c>
      <c r="E542" s="331">
        <v>44.99</v>
      </c>
      <c r="F542" s="331"/>
      <c r="G542" s="333">
        <f t="shared" si="6"/>
        <v>2120.2599999999893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2</v>
      </c>
      <c r="C543" s="298">
        <v>46085</v>
      </c>
      <c r="D543" s="299" t="s">
        <v>421</v>
      </c>
      <c r="E543" s="331">
        <v>15</v>
      </c>
      <c r="F543" s="331"/>
      <c r="G543" s="333">
        <f t="shared" si="6"/>
        <v>2165.2499999999891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46085</v>
      </c>
      <c r="D544" s="299" t="s">
        <v>296</v>
      </c>
      <c r="E544" s="331">
        <v>10.84</v>
      </c>
      <c r="F544" s="331"/>
      <c r="G544" s="333">
        <f t="shared" si="6"/>
        <v>2180.2499999999891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294</v>
      </c>
      <c r="B545" s="330">
        <v>14</v>
      </c>
      <c r="C545" s="298">
        <v>46085</v>
      </c>
      <c r="D545" s="299" t="s">
        <v>367</v>
      </c>
      <c r="E545" s="331">
        <v>68.739999999999995</v>
      </c>
      <c r="F545" s="331"/>
      <c r="G545" s="333">
        <f t="shared" si="6"/>
        <v>2191.0899999999892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4</v>
      </c>
      <c r="C546" s="298">
        <v>46085</v>
      </c>
      <c r="D546" s="299" t="s">
        <v>310</v>
      </c>
      <c r="E546" s="331">
        <v>30.67</v>
      </c>
      <c r="F546" s="331"/>
      <c r="G546" s="333">
        <f t="shared" si="6"/>
        <v>2259.829999999989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294</v>
      </c>
      <c r="B547" s="330">
        <v>17</v>
      </c>
      <c r="C547" s="298">
        <v>46085</v>
      </c>
      <c r="D547" s="299" t="s">
        <v>370</v>
      </c>
      <c r="E547" s="331">
        <v>99</v>
      </c>
      <c r="F547" s="331"/>
      <c r="G547" s="333">
        <f t="shared" si="6"/>
        <v>2290.4999999999891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294</v>
      </c>
      <c r="B548" s="330">
        <v>21</v>
      </c>
      <c r="C548" s="298">
        <v>46084</v>
      </c>
      <c r="D548" s="299" t="s">
        <v>194</v>
      </c>
      <c r="E548" s="331">
        <v>40.72</v>
      </c>
      <c r="F548" s="331"/>
      <c r="G548" s="333">
        <f t="shared" si="6"/>
        <v>2389.4999999999891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284</v>
      </c>
      <c r="B549" s="330">
        <v>36</v>
      </c>
      <c r="C549" s="298">
        <v>46084</v>
      </c>
      <c r="D549" s="299" t="s">
        <v>374</v>
      </c>
      <c r="E549" s="331">
        <v>50</v>
      </c>
      <c r="F549" s="331"/>
      <c r="G549" s="333">
        <f t="shared" si="6"/>
        <v>2430.2199999999889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2</v>
      </c>
      <c r="C550" s="298">
        <v>46084</v>
      </c>
      <c r="D550" s="299" t="s">
        <v>296</v>
      </c>
      <c r="E550" s="331">
        <v>14.67</v>
      </c>
      <c r="F550" s="331"/>
      <c r="G550" s="333">
        <f t="shared" si="6"/>
        <v>2480.2199999999889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289</v>
      </c>
      <c r="B551" s="330">
        <v>4</v>
      </c>
      <c r="C551" s="298">
        <v>46084</v>
      </c>
      <c r="D551" s="299" t="s">
        <v>296</v>
      </c>
      <c r="E551" s="331">
        <v>27.42</v>
      </c>
      <c r="F551" s="331"/>
      <c r="G551" s="333">
        <f t="shared" si="6"/>
        <v>2494.889999999989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289</v>
      </c>
      <c r="B552" s="330">
        <v>6</v>
      </c>
      <c r="C552" s="298">
        <v>46084</v>
      </c>
      <c r="D552" s="299" t="s">
        <v>422</v>
      </c>
      <c r="E552" s="331">
        <v>106.27</v>
      </c>
      <c r="F552" s="331"/>
      <c r="G552" s="333">
        <f t="shared" si="6"/>
        <v>2522.309999999989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289</v>
      </c>
      <c r="B553" s="330">
        <v>6</v>
      </c>
      <c r="C553" s="298">
        <v>46084</v>
      </c>
      <c r="D553" s="299" t="s">
        <v>422</v>
      </c>
      <c r="E553" s="331">
        <v>-107</v>
      </c>
      <c r="F553" s="331"/>
      <c r="G553" s="333">
        <f t="shared" si="6"/>
        <v>2628.579999999989</v>
      </c>
      <c r="H553" s="334" t="s">
        <v>298</v>
      </c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46083</v>
      </c>
      <c r="D554" s="299" t="s">
        <v>301</v>
      </c>
      <c r="E554" s="331">
        <v>20</v>
      </c>
      <c r="F554" s="331"/>
      <c r="G554" s="333">
        <f t="shared" si="6"/>
        <v>2521.579999999989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287</v>
      </c>
      <c r="B555" s="330" t="s">
        <v>287</v>
      </c>
      <c r="C555" s="298">
        <v>46083</v>
      </c>
      <c r="D555" s="299" t="s">
        <v>288</v>
      </c>
      <c r="E555" s="331">
        <v>185.64</v>
      </c>
      <c r="F555" s="331">
        <v>185.64</v>
      </c>
      <c r="G555" s="333">
        <f t="shared" si="6"/>
        <v>2541.579999999989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2</v>
      </c>
      <c r="C556" s="298">
        <v>46083</v>
      </c>
      <c r="D556" s="299" t="s">
        <v>424</v>
      </c>
      <c r="E556" s="331">
        <v>70.12</v>
      </c>
      <c r="F556" s="331"/>
      <c r="G556" s="333">
        <f t="shared" si="6"/>
        <v>2541.579999999989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294</v>
      </c>
      <c r="B557" s="330">
        <v>17</v>
      </c>
      <c r="C557" s="298">
        <v>46083</v>
      </c>
      <c r="D557" s="299" t="s">
        <v>188</v>
      </c>
      <c r="E557" s="331">
        <v>41.44</v>
      </c>
      <c r="F557" s="331"/>
      <c r="G557" s="333">
        <f t="shared" si="6"/>
        <v>2611.6999999999889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289</v>
      </c>
      <c r="B558" s="330">
        <v>8</v>
      </c>
      <c r="C558" s="298">
        <v>46083</v>
      </c>
      <c r="D558" s="299" t="s">
        <v>296</v>
      </c>
      <c r="E558" s="331">
        <v>8.7200000000000006</v>
      </c>
      <c r="F558" s="331"/>
      <c r="G558" s="333">
        <f t="shared" si="6"/>
        <v>2653.139999999989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294</v>
      </c>
      <c r="B559" s="330">
        <v>22</v>
      </c>
      <c r="C559" s="298">
        <v>46082</v>
      </c>
      <c r="D559" s="299" t="s">
        <v>375</v>
      </c>
      <c r="E559" s="331">
        <v>6.37</v>
      </c>
      <c r="F559" s="331"/>
      <c r="G559" s="333">
        <f t="shared" si="6"/>
        <v>2661.8599999999888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2</v>
      </c>
      <c r="C560" s="298">
        <v>46082</v>
      </c>
      <c r="D560" s="299" t="s">
        <v>296</v>
      </c>
      <c r="E560" s="331">
        <v>9.8699999999999992</v>
      </c>
      <c r="F560" s="331"/>
      <c r="G560" s="333">
        <f t="shared" si="6"/>
        <v>2668.2299999999886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1</v>
      </c>
      <c r="C561" s="298">
        <v>46082</v>
      </c>
      <c r="D561" s="299" t="s">
        <v>311</v>
      </c>
      <c r="E561" s="331">
        <v>119.55</v>
      </c>
      <c r="F561" s="331"/>
      <c r="G561" s="333">
        <f t="shared" si="6"/>
        <v>2678.0999999999885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3</v>
      </c>
      <c r="C562" s="298">
        <v>46082</v>
      </c>
      <c r="D562" s="299" t="s">
        <v>348</v>
      </c>
      <c r="E562" s="331">
        <v>25</v>
      </c>
      <c r="F562" s="331"/>
      <c r="G562" s="333">
        <f t="shared" si="6"/>
        <v>2797.6499999999887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1</v>
      </c>
      <c r="C563" s="298">
        <v>46082</v>
      </c>
      <c r="D563" s="299" t="s">
        <v>304</v>
      </c>
      <c r="E563" s="331">
        <v>119.17</v>
      </c>
      <c r="F563" s="331"/>
      <c r="G563" s="333">
        <f t="shared" si="6"/>
        <v>2822.6499999999887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284</v>
      </c>
      <c r="B564" s="330">
        <v>37</v>
      </c>
      <c r="C564" s="298">
        <v>46081</v>
      </c>
      <c r="D564" s="299" t="s">
        <v>425</v>
      </c>
      <c r="E564" s="331">
        <v>3764.91</v>
      </c>
      <c r="F564" s="331"/>
      <c r="G564" s="333">
        <f t="shared" si="6"/>
        <v>2941.8199999999888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286</v>
      </c>
      <c r="B565" s="330">
        <v>25</v>
      </c>
      <c r="C565" s="298">
        <v>46081</v>
      </c>
      <c r="D565" s="298" t="s">
        <v>204</v>
      </c>
      <c r="E565" s="331">
        <v>350</v>
      </c>
      <c r="F565" s="331"/>
      <c r="G565" s="333">
        <f t="shared" si="6"/>
        <v>6706.7299999999886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286</v>
      </c>
      <c r="B566" s="330">
        <v>26</v>
      </c>
      <c r="C566" s="298">
        <v>46081</v>
      </c>
      <c r="D566" s="298" t="s">
        <v>205</v>
      </c>
      <c r="E566" s="331">
        <v>320</v>
      </c>
      <c r="F566" s="331"/>
      <c r="G566" s="333">
        <f t="shared" si="6"/>
        <v>7056.7299999999886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286</v>
      </c>
      <c r="B567" s="330">
        <v>27</v>
      </c>
      <c r="C567" s="298">
        <v>46081</v>
      </c>
      <c r="D567" s="298" t="s">
        <v>206</v>
      </c>
      <c r="E567" s="331">
        <v>25</v>
      </c>
      <c r="F567" s="331"/>
      <c r="G567" s="333">
        <f t="shared" si="6"/>
        <v>7376.7299999999886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286</v>
      </c>
      <c r="B568" s="330">
        <v>28</v>
      </c>
      <c r="C568" s="298">
        <v>46081</v>
      </c>
      <c r="D568" s="298" t="s">
        <v>207</v>
      </c>
      <c r="E568" s="331">
        <v>25</v>
      </c>
      <c r="F568" s="331"/>
      <c r="G568" s="333">
        <f t="shared" si="6"/>
        <v>7401.7299999999886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286</v>
      </c>
      <c r="B569" s="330">
        <v>29</v>
      </c>
      <c r="C569" s="298">
        <v>46081</v>
      </c>
      <c r="D569" s="298" t="s">
        <v>208</v>
      </c>
      <c r="E569" s="331">
        <v>45</v>
      </c>
      <c r="F569" s="331"/>
      <c r="G569" s="333">
        <f t="shared" si="6"/>
        <v>7426.7299999999886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286</v>
      </c>
      <c r="B570" s="330">
        <v>30</v>
      </c>
      <c r="C570" s="298">
        <v>46081</v>
      </c>
      <c r="D570" s="298" t="s">
        <v>209</v>
      </c>
      <c r="E570" s="331">
        <v>400</v>
      </c>
      <c r="F570" s="331"/>
      <c r="G570" s="333">
        <f t="shared" si="6"/>
        <v>7471.7299999999886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286</v>
      </c>
      <c r="B571" s="330">
        <v>31</v>
      </c>
      <c r="C571" s="298">
        <v>46081</v>
      </c>
      <c r="D571" s="298" t="s">
        <v>210</v>
      </c>
      <c r="E571" s="331">
        <v>375</v>
      </c>
      <c r="F571" s="331"/>
      <c r="G571" s="333">
        <f t="shared" si="6"/>
        <v>7871.7299999999886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286</v>
      </c>
      <c r="B572" s="330">
        <v>32</v>
      </c>
      <c r="C572" s="298">
        <v>46081</v>
      </c>
      <c r="D572" s="298" t="s">
        <v>211</v>
      </c>
      <c r="E572" s="331">
        <v>100</v>
      </c>
      <c r="F572" s="331"/>
      <c r="G572" s="333">
        <f t="shared" si="6"/>
        <v>8246.7299999999886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286</v>
      </c>
      <c r="B573" s="330">
        <v>33</v>
      </c>
      <c r="C573" s="298">
        <v>46081</v>
      </c>
      <c r="D573" s="298" t="s">
        <v>212</v>
      </c>
      <c r="E573" s="331">
        <v>85</v>
      </c>
      <c r="F573" s="331"/>
      <c r="G573" s="333">
        <f t="shared" si="6"/>
        <v>8346.7299999999886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286</v>
      </c>
      <c r="B574" s="330">
        <v>34</v>
      </c>
      <c r="C574" s="298">
        <v>46081</v>
      </c>
      <c r="D574" s="298" t="s">
        <v>213</v>
      </c>
      <c r="E574" s="331">
        <v>230</v>
      </c>
      <c r="F574" s="331"/>
      <c r="G574" s="333">
        <f t="shared" si="6"/>
        <v>8431.7299999999886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286</v>
      </c>
      <c r="B575" s="330">
        <v>35</v>
      </c>
      <c r="C575" s="298">
        <v>46081</v>
      </c>
      <c r="D575" s="298" t="s">
        <v>214</v>
      </c>
      <c r="E575" s="331">
        <v>45</v>
      </c>
      <c r="F575" s="331"/>
      <c r="G575" s="333">
        <f t="shared" si="6"/>
        <v>8661.7299999999886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294</v>
      </c>
      <c r="B576" s="330">
        <v>42</v>
      </c>
      <c r="C576" s="298">
        <v>46081</v>
      </c>
      <c r="D576" s="298" t="s">
        <v>200</v>
      </c>
      <c r="E576" s="331">
        <v>51.19</v>
      </c>
      <c r="F576" s="331"/>
      <c r="G576" s="333">
        <f t="shared" si="6"/>
        <v>8706.7299999999886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294</v>
      </c>
      <c r="B577" s="330">
        <v>43</v>
      </c>
      <c r="C577" s="298">
        <v>46081</v>
      </c>
      <c r="D577" s="298" t="s">
        <v>201</v>
      </c>
      <c r="E577" s="331">
        <v>37.17</v>
      </c>
      <c r="F577" s="331"/>
      <c r="G577" s="333">
        <f t="shared" si="6"/>
        <v>8757.9199999999892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294</v>
      </c>
      <c r="B578" s="330">
        <v>10</v>
      </c>
      <c r="C578" s="298">
        <v>46081</v>
      </c>
      <c r="D578" s="298" t="s">
        <v>176</v>
      </c>
      <c r="E578" s="331">
        <v>17.899999999999999</v>
      </c>
      <c r="F578" s="331"/>
      <c r="G578" s="333">
        <f t="shared" si="6"/>
        <v>8795.0899999999892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289</v>
      </c>
      <c r="B579" s="330">
        <v>2</v>
      </c>
      <c r="C579" s="298">
        <v>46080</v>
      </c>
      <c r="D579" s="298" t="s">
        <v>358</v>
      </c>
      <c r="E579" s="331">
        <v>11.17</v>
      </c>
      <c r="F579" s="331"/>
      <c r="G579" s="333">
        <f t="shared" si="6"/>
        <v>8812.9899999999889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46080</v>
      </c>
      <c r="D580" s="299" t="s">
        <v>426</v>
      </c>
      <c r="E580" s="331">
        <v>25</v>
      </c>
      <c r="F580" s="331"/>
      <c r="G580" s="333">
        <f t="shared" si="6"/>
        <v>8824.1599999999889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2</v>
      </c>
      <c r="C581" s="298">
        <v>46080</v>
      </c>
      <c r="D581" s="299" t="s">
        <v>358</v>
      </c>
      <c r="E581" s="331">
        <v>22.84</v>
      </c>
      <c r="F581" s="331"/>
      <c r="G581" s="333">
        <f t="shared" si="6"/>
        <v>8849.1599999999889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6</v>
      </c>
      <c r="C582" s="298">
        <v>46080</v>
      </c>
      <c r="D582" s="299" t="s">
        <v>427</v>
      </c>
      <c r="E582" s="331">
        <v>-88</v>
      </c>
      <c r="F582" s="331"/>
      <c r="G582" s="333">
        <f t="shared" si="6"/>
        <v>8871.9999999999891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291</v>
      </c>
      <c r="B583" s="330">
        <v>38</v>
      </c>
      <c r="C583" s="298">
        <v>46080</v>
      </c>
      <c r="D583" s="299" t="s">
        <v>293</v>
      </c>
      <c r="E583" s="331"/>
      <c r="F583" s="331">
        <v>4278.1499999999996</v>
      </c>
      <c r="G583" s="333">
        <f t="shared" si="6"/>
        <v>8783.9999999999891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6</v>
      </c>
      <c r="C584" s="298">
        <v>46080</v>
      </c>
      <c r="D584" s="299" t="s">
        <v>428</v>
      </c>
      <c r="E584" s="331">
        <v>25.93</v>
      </c>
      <c r="F584" s="331"/>
      <c r="G584" s="333">
        <f t="shared" si="6"/>
        <v>4505.8499999999904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4</v>
      </c>
      <c r="C585" s="298">
        <v>46079</v>
      </c>
      <c r="D585" s="299" t="s">
        <v>310</v>
      </c>
      <c r="E585" s="331">
        <v>29.84</v>
      </c>
      <c r="F585" s="331"/>
      <c r="G585" s="333">
        <f t="shared" si="6"/>
        <v>4531.7799999999907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5</v>
      </c>
      <c r="C586" s="298">
        <v>46079</v>
      </c>
      <c r="D586" s="299" t="s">
        <v>429</v>
      </c>
      <c r="E586" s="331">
        <v>103.25</v>
      </c>
      <c r="F586" s="331"/>
      <c r="G586" s="333">
        <f t="shared" si="6"/>
        <v>4561.6199999999908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8</v>
      </c>
      <c r="C587" s="298">
        <v>46079</v>
      </c>
      <c r="D587" s="299" t="s">
        <v>357</v>
      </c>
      <c r="E587" s="331">
        <v>26.02</v>
      </c>
      <c r="F587" s="331"/>
      <c r="G587" s="333">
        <f t="shared" si="6"/>
        <v>4664.8699999999908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294</v>
      </c>
      <c r="B588" s="330">
        <v>24</v>
      </c>
      <c r="C588" s="298">
        <v>46079</v>
      </c>
      <c r="D588" s="299" t="s">
        <v>861</v>
      </c>
      <c r="E588" s="331">
        <v>84.83</v>
      </c>
      <c r="F588" s="331"/>
      <c r="G588" s="333">
        <f t="shared" si="6"/>
        <v>4690.8899999999912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289</v>
      </c>
      <c r="B589" s="330">
        <v>2</v>
      </c>
      <c r="C589" s="298">
        <v>46079</v>
      </c>
      <c r="D589" s="299" t="s">
        <v>296</v>
      </c>
      <c r="E589" s="331">
        <v>17.87</v>
      </c>
      <c r="F589" s="331"/>
      <c r="G589" s="333">
        <f t="shared" si="6"/>
        <v>4775.7199999999912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289</v>
      </c>
      <c r="B590" s="330">
        <v>5</v>
      </c>
      <c r="C590" s="298">
        <v>46079</v>
      </c>
      <c r="D590" s="299" t="s">
        <v>430</v>
      </c>
      <c r="E590" s="331">
        <v>123.64</v>
      </c>
      <c r="F590" s="331"/>
      <c r="G590" s="333">
        <f t="shared" si="6"/>
        <v>4793.5899999999911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289</v>
      </c>
      <c r="B591" s="330">
        <v>8</v>
      </c>
      <c r="C591" s="298">
        <v>46078</v>
      </c>
      <c r="D591" s="299" t="s">
        <v>319</v>
      </c>
      <c r="E591" s="331">
        <v>18.5</v>
      </c>
      <c r="F591" s="331"/>
      <c r="G591" s="333">
        <f t="shared" si="6"/>
        <v>4917.2299999999914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289</v>
      </c>
      <c r="B592" s="330">
        <v>4</v>
      </c>
      <c r="C592" s="298">
        <v>46078</v>
      </c>
      <c r="D592" s="299" t="s">
        <v>296</v>
      </c>
      <c r="E592" s="331">
        <v>50.96</v>
      </c>
      <c r="F592" s="331"/>
      <c r="G592" s="333">
        <f t="shared" si="6"/>
        <v>4935.7299999999914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289</v>
      </c>
      <c r="B593" s="330">
        <v>8</v>
      </c>
      <c r="C593" s="298">
        <v>46078</v>
      </c>
      <c r="D593" s="299" t="s">
        <v>296</v>
      </c>
      <c r="E593" s="331">
        <v>11.28</v>
      </c>
      <c r="F593" s="331"/>
      <c r="G593" s="333">
        <f t="shared" si="6"/>
        <v>4986.6899999999914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294</v>
      </c>
      <c r="B594" s="330">
        <v>12</v>
      </c>
      <c r="C594" s="298">
        <v>46078</v>
      </c>
      <c r="D594" s="299" t="s">
        <v>314</v>
      </c>
      <c r="E594" s="331">
        <v>204.47</v>
      </c>
      <c r="F594" s="331"/>
      <c r="G594" s="333">
        <f t="shared" si="6"/>
        <v>4997.9699999999912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289</v>
      </c>
      <c r="B595" s="330">
        <v>8</v>
      </c>
      <c r="C595" s="298">
        <v>46078</v>
      </c>
      <c r="D595" s="299" t="s">
        <v>308</v>
      </c>
      <c r="E595" s="331">
        <v>47.99</v>
      </c>
      <c r="F595" s="331"/>
      <c r="G595" s="333">
        <f t="shared" si="6"/>
        <v>5202.4399999999914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289</v>
      </c>
      <c r="B596" s="330">
        <v>1</v>
      </c>
      <c r="C596" s="298">
        <v>46078</v>
      </c>
      <c r="D596" s="299" t="s">
        <v>304</v>
      </c>
      <c r="E596" s="331">
        <v>19.09</v>
      </c>
      <c r="F596" s="331"/>
      <c r="G596" s="333">
        <f t="shared" si="6"/>
        <v>5250.4299999999912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294</v>
      </c>
      <c r="B597" s="330">
        <v>23</v>
      </c>
      <c r="C597" s="298">
        <v>46076</v>
      </c>
      <c r="D597" s="299" t="s">
        <v>67</v>
      </c>
      <c r="E597" s="331">
        <v>650.88</v>
      </c>
      <c r="F597" s="331"/>
      <c r="G597" s="333">
        <f t="shared" si="6"/>
        <v>5269.5199999999913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289</v>
      </c>
      <c r="B598" s="330">
        <v>6</v>
      </c>
      <c r="C598" s="298">
        <v>46076</v>
      </c>
      <c r="D598" s="299" t="s">
        <v>351</v>
      </c>
      <c r="E598" s="331">
        <v>35</v>
      </c>
      <c r="F598" s="331"/>
      <c r="G598" s="333">
        <f t="shared" si="6"/>
        <v>5920.3999999999915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289</v>
      </c>
      <c r="B599" s="330">
        <v>1</v>
      </c>
      <c r="C599" s="298">
        <v>46076</v>
      </c>
      <c r="D599" s="299" t="s">
        <v>306</v>
      </c>
      <c r="E599" s="331">
        <v>128.97999999999999</v>
      </c>
      <c r="F599" s="331"/>
      <c r="G599" s="333">
        <f t="shared" si="6"/>
        <v>5955.3999999999915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289</v>
      </c>
      <c r="B600" s="330">
        <v>1</v>
      </c>
      <c r="C600" s="298">
        <v>46076</v>
      </c>
      <c r="D600" s="299" t="s">
        <v>320</v>
      </c>
      <c r="E600" s="331">
        <v>52.55</v>
      </c>
      <c r="F600" s="331"/>
      <c r="G600" s="333">
        <f t="shared" si="6"/>
        <v>6084.379999999991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3</v>
      </c>
      <c r="C601" s="298">
        <v>46075</v>
      </c>
      <c r="D601" s="299" t="s">
        <v>348</v>
      </c>
      <c r="E601" s="331">
        <v>13.76</v>
      </c>
      <c r="F601" s="331"/>
      <c r="G601" s="333">
        <f t="shared" si="6"/>
        <v>6136.9299999999912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289</v>
      </c>
      <c r="B602" s="330">
        <v>1</v>
      </c>
      <c r="C602" s="298">
        <v>46075</v>
      </c>
      <c r="D602" s="299" t="s">
        <v>311</v>
      </c>
      <c r="E602" s="331">
        <v>187.64</v>
      </c>
      <c r="F602" s="331"/>
      <c r="G602" s="333">
        <f t="shared" si="6"/>
        <v>6150.6899999999914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289</v>
      </c>
      <c r="B603" s="330">
        <v>1</v>
      </c>
      <c r="C603" s="298">
        <v>46074</v>
      </c>
      <c r="D603" s="299" t="s">
        <v>393</v>
      </c>
      <c r="E603" s="331">
        <v>75.78</v>
      </c>
      <c r="F603" s="331"/>
      <c r="G603" s="333">
        <f t="shared" si="6"/>
        <v>6338.3299999999917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2</v>
      </c>
      <c r="C604" s="298">
        <v>46074</v>
      </c>
      <c r="D604" s="299" t="s">
        <v>392</v>
      </c>
      <c r="E604" s="331">
        <v>27.41</v>
      </c>
      <c r="F604" s="331"/>
      <c r="G604" s="333">
        <f t="shared" si="6"/>
        <v>6414.1099999999915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4</v>
      </c>
      <c r="C605" s="298">
        <v>46074</v>
      </c>
      <c r="D605" s="299" t="s">
        <v>431</v>
      </c>
      <c r="E605" s="331">
        <v>32.049999999999997</v>
      </c>
      <c r="F605" s="331"/>
      <c r="G605" s="333">
        <f t="shared" si="6"/>
        <v>6441.5199999999913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289</v>
      </c>
      <c r="B606" s="330">
        <v>2</v>
      </c>
      <c r="C606" s="298">
        <v>46074</v>
      </c>
      <c r="D606" s="299" t="s">
        <v>358</v>
      </c>
      <c r="E606" s="331">
        <v>9.4700000000000006</v>
      </c>
      <c r="F606" s="331"/>
      <c r="G606" s="333">
        <f t="shared" si="6"/>
        <v>6473.5699999999915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46073</v>
      </c>
      <c r="D607" s="299" t="s">
        <v>296</v>
      </c>
      <c r="E607" s="331">
        <v>14.47</v>
      </c>
      <c r="F607" s="331"/>
      <c r="G607" s="333">
        <f t="shared" si="6"/>
        <v>6483.0399999999918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289</v>
      </c>
      <c r="B608" s="330">
        <v>3</v>
      </c>
      <c r="C608" s="298">
        <v>46073</v>
      </c>
      <c r="D608" s="299" t="s">
        <v>355</v>
      </c>
      <c r="E608" s="331">
        <v>11.97</v>
      </c>
      <c r="F608" s="331"/>
      <c r="G608" s="333">
        <f t="shared" si="6"/>
        <v>6497.509999999992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4</v>
      </c>
      <c r="C609" s="298">
        <v>46073</v>
      </c>
      <c r="D609" s="299" t="s">
        <v>355</v>
      </c>
      <c r="E609" s="331">
        <v>59.88</v>
      </c>
      <c r="F609" s="331"/>
      <c r="G609" s="333">
        <f t="shared" si="6"/>
        <v>6509.4799999999923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2</v>
      </c>
      <c r="C610" s="298">
        <v>46073</v>
      </c>
      <c r="D610" s="299" t="s">
        <v>418</v>
      </c>
      <c r="E610" s="331">
        <v>19.57</v>
      </c>
      <c r="F610" s="331"/>
      <c r="G610" s="333">
        <f t="shared" si="6"/>
        <v>6569.3599999999924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294</v>
      </c>
      <c r="B611" s="330">
        <v>22</v>
      </c>
      <c r="C611" s="298">
        <v>46073</v>
      </c>
      <c r="D611" s="299" t="s">
        <v>323</v>
      </c>
      <c r="E611" s="331">
        <v>20.22</v>
      </c>
      <c r="F611" s="331"/>
      <c r="G611" s="333">
        <f t="shared" si="6"/>
        <v>6588.9299999999921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2</v>
      </c>
      <c r="C612" s="298">
        <v>46073</v>
      </c>
      <c r="D612" s="299" t="s">
        <v>358</v>
      </c>
      <c r="E612" s="331">
        <v>5.3</v>
      </c>
      <c r="F612" s="331"/>
      <c r="G612" s="333">
        <f t="shared" si="6"/>
        <v>6609.1499999999924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3</v>
      </c>
      <c r="C613" s="298">
        <v>46073</v>
      </c>
      <c r="D613" s="299" t="s">
        <v>324</v>
      </c>
      <c r="E613" s="331">
        <v>8.1300000000000008</v>
      </c>
      <c r="F613" s="331"/>
      <c r="G613" s="333">
        <f t="shared" si="6"/>
        <v>6614.4499999999925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4</v>
      </c>
      <c r="C614" s="298">
        <v>46073</v>
      </c>
      <c r="D614" s="299" t="s">
        <v>310</v>
      </c>
      <c r="E614" s="331">
        <v>32.43</v>
      </c>
      <c r="F614" s="331"/>
      <c r="G614" s="333">
        <f t="shared" si="6"/>
        <v>6622.5799999999927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8</v>
      </c>
      <c r="C615" s="298">
        <v>46073</v>
      </c>
      <c r="D615" s="299" t="s">
        <v>432</v>
      </c>
      <c r="E615" s="331">
        <v>98.65</v>
      </c>
      <c r="F615" s="331"/>
      <c r="G615" s="333">
        <f t="shared" si="6"/>
        <v>6655.0099999999929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6</v>
      </c>
      <c r="C616" s="298">
        <v>46072</v>
      </c>
      <c r="D616" s="299" t="s">
        <v>300</v>
      </c>
      <c r="E616" s="331">
        <v>30.87</v>
      </c>
      <c r="F616" s="331"/>
      <c r="G616" s="333">
        <f t="shared" si="6"/>
        <v>6753.6599999999926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6</v>
      </c>
      <c r="C617" s="298">
        <v>46072</v>
      </c>
      <c r="D617" s="299" t="s">
        <v>300</v>
      </c>
      <c r="E617" s="331">
        <v>15.96</v>
      </c>
      <c r="F617" s="331"/>
      <c r="G617" s="333">
        <f t="shared" si="6"/>
        <v>6784.5299999999925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2</v>
      </c>
      <c r="C618" s="298">
        <v>46072</v>
      </c>
      <c r="D618" s="299" t="s">
        <v>296</v>
      </c>
      <c r="E618" s="331">
        <v>17.36</v>
      </c>
      <c r="F618" s="331"/>
      <c r="G618" s="333">
        <f t="shared" si="6"/>
        <v>6800.4899999999925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294</v>
      </c>
      <c r="B619" s="330">
        <v>22</v>
      </c>
      <c r="C619" s="298">
        <v>46072</v>
      </c>
      <c r="D619" s="299" t="s">
        <v>328</v>
      </c>
      <c r="E619" s="331">
        <v>7.46</v>
      </c>
      <c r="F619" s="331"/>
      <c r="G619" s="333">
        <f t="shared" si="6"/>
        <v>6817.8499999999922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291</v>
      </c>
      <c r="B620" s="330">
        <v>39</v>
      </c>
      <c r="C620" s="298">
        <v>46072</v>
      </c>
      <c r="D620" s="299" t="s">
        <v>292</v>
      </c>
      <c r="E620" s="331"/>
      <c r="F620" s="331">
        <v>2763.77</v>
      </c>
      <c r="G620" s="333">
        <f t="shared" si="6"/>
        <v>6825.3099999999922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335</v>
      </c>
      <c r="B621" s="330" t="s">
        <v>335</v>
      </c>
      <c r="C621" s="298">
        <v>46071</v>
      </c>
      <c r="D621" s="299" t="s">
        <v>336</v>
      </c>
      <c r="E621" s="331">
        <v>182.55</v>
      </c>
      <c r="F621" s="331"/>
      <c r="G621" s="333">
        <f t="shared" si="6"/>
        <v>4061.5399999999927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294</v>
      </c>
      <c r="B622" s="330">
        <v>15</v>
      </c>
      <c r="C622" s="298">
        <v>46071</v>
      </c>
      <c r="D622" s="299" t="s">
        <v>185</v>
      </c>
      <c r="E622" s="331">
        <v>188.16</v>
      </c>
      <c r="F622" s="331"/>
      <c r="G622" s="333">
        <f t="shared" si="6"/>
        <v>4244.0899999999929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291</v>
      </c>
      <c r="B623" s="330">
        <v>40</v>
      </c>
      <c r="C623" s="298">
        <v>46071</v>
      </c>
      <c r="D623" s="299" t="s">
        <v>316</v>
      </c>
      <c r="E623" s="331"/>
      <c r="F623" s="331">
        <v>1281.58</v>
      </c>
      <c r="G623" s="333">
        <f t="shared" si="6"/>
        <v>4432.2499999999927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6</v>
      </c>
      <c r="C624" s="298">
        <v>46071</v>
      </c>
      <c r="D624" s="299" t="s">
        <v>433</v>
      </c>
      <c r="E624" s="331">
        <v>-146</v>
      </c>
      <c r="F624" s="331"/>
      <c r="G624" s="333">
        <f t="shared" si="6"/>
        <v>3150.6699999999933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2</v>
      </c>
      <c r="C625" s="298">
        <v>46071</v>
      </c>
      <c r="D625" s="299" t="s">
        <v>434</v>
      </c>
      <c r="E625" s="331">
        <v>-13</v>
      </c>
      <c r="F625" s="331"/>
      <c r="G625" s="333">
        <f t="shared" si="6"/>
        <v>3004.6699999999933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335</v>
      </c>
      <c r="B626" s="330" t="s">
        <v>335</v>
      </c>
      <c r="C626" s="298">
        <v>46071</v>
      </c>
      <c r="D626" s="299" t="s">
        <v>460</v>
      </c>
      <c r="E626" s="331"/>
      <c r="F626" s="331">
        <v>191</v>
      </c>
      <c r="G626" s="333">
        <f t="shared" si="6"/>
        <v>2991.6699999999933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6</v>
      </c>
      <c r="C627" s="298">
        <v>46071</v>
      </c>
      <c r="D627" s="299" t="s">
        <v>300</v>
      </c>
      <c r="E627" s="331">
        <v>43.63</v>
      </c>
      <c r="F627" s="331"/>
      <c r="G627" s="333">
        <f t="shared" si="6"/>
        <v>2800.6699999999933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6</v>
      </c>
      <c r="C628" s="298">
        <v>46071</v>
      </c>
      <c r="D628" s="299" t="s">
        <v>300</v>
      </c>
      <c r="E628" s="331">
        <v>10.64</v>
      </c>
      <c r="F628" s="331"/>
      <c r="G628" s="333">
        <f t="shared" si="6"/>
        <v>2844.2999999999934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8</v>
      </c>
      <c r="C629" s="298">
        <v>46071</v>
      </c>
      <c r="D629" s="299" t="s">
        <v>296</v>
      </c>
      <c r="E629" s="331">
        <v>14.87</v>
      </c>
      <c r="F629" s="331"/>
      <c r="G629" s="333">
        <f t="shared" si="6"/>
        <v>2854.9399999999932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2</v>
      </c>
      <c r="C630" s="298">
        <v>46071</v>
      </c>
      <c r="D630" s="299" t="s">
        <v>295</v>
      </c>
      <c r="E630" s="331">
        <v>12.99</v>
      </c>
      <c r="F630" s="331"/>
      <c r="G630" s="333">
        <f t="shared" si="6"/>
        <v>2869.8099999999931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4</v>
      </c>
      <c r="C631" s="298">
        <v>46071</v>
      </c>
      <c r="D631" s="299" t="s">
        <v>295</v>
      </c>
      <c r="E631" s="331">
        <v>29.47</v>
      </c>
      <c r="F631" s="331"/>
      <c r="G631" s="333">
        <f t="shared" si="6"/>
        <v>2882.7999999999929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294</v>
      </c>
      <c r="B632" s="330">
        <v>22</v>
      </c>
      <c r="C632" s="298">
        <v>46071</v>
      </c>
      <c r="D632" s="299" t="s">
        <v>401</v>
      </c>
      <c r="E632" s="331">
        <v>13.84</v>
      </c>
      <c r="F632" s="331"/>
      <c r="G632" s="333">
        <f t="shared" si="6"/>
        <v>2912.2699999999927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2</v>
      </c>
      <c r="C633" s="298">
        <v>46071</v>
      </c>
      <c r="D633" s="299" t="s">
        <v>435</v>
      </c>
      <c r="E633" s="331">
        <v>64.569999999999993</v>
      </c>
      <c r="F633" s="331"/>
      <c r="G633" s="333">
        <f t="shared" si="6"/>
        <v>2926.1099999999929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294</v>
      </c>
      <c r="B634" s="330">
        <v>21</v>
      </c>
      <c r="C634" s="298">
        <v>46070</v>
      </c>
      <c r="D634" s="299" t="s">
        <v>194</v>
      </c>
      <c r="E634" s="331">
        <v>81</v>
      </c>
      <c r="F634" s="331"/>
      <c r="G634" s="333">
        <f t="shared" si="6"/>
        <v>2990.679999999993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2</v>
      </c>
      <c r="C635" s="298">
        <v>46070</v>
      </c>
      <c r="D635" s="299" t="s">
        <v>384</v>
      </c>
      <c r="E635" s="331">
        <v>81.41</v>
      </c>
      <c r="F635" s="331"/>
      <c r="G635" s="333">
        <f t="shared" si="6"/>
        <v>3071.679999999993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46070</v>
      </c>
      <c r="D636" s="299" t="s">
        <v>300</v>
      </c>
      <c r="E636" s="331">
        <v>113.74</v>
      </c>
      <c r="F636" s="331"/>
      <c r="G636" s="333">
        <f t="shared" si="6"/>
        <v>3153.0899999999929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294</v>
      </c>
      <c r="B637" s="330">
        <v>43</v>
      </c>
      <c r="C637" s="298">
        <v>46070</v>
      </c>
      <c r="D637" s="299" t="s">
        <v>333</v>
      </c>
      <c r="E637" s="331">
        <v>29.8</v>
      </c>
      <c r="F637" s="331"/>
      <c r="G637" s="333">
        <f t="shared" si="6"/>
        <v>3266.8299999999927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294</v>
      </c>
      <c r="B638" s="330">
        <v>42</v>
      </c>
      <c r="C638" s="298">
        <v>46070</v>
      </c>
      <c r="D638" s="299" t="s">
        <v>333</v>
      </c>
      <c r="E638" s="331">
        <v>37.25</v>
      </c>
      <c r="F638" s="331"/>
      <c r="G638" s="333">
        <f t="shared" si="6"/>
        <v>3296.6299999999928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2</v>
      </c>
      <c r="C639" s="298">
        <v>46070</v>
      </c>
      <c r="D639" s="299" t="s">
        <v>424</v>
      </c>
      <c r="E639" s="331">
        <v>7.97</v>
      </c>
      <c r="F639" s="331"/>
      <c r="G639" s="333">
        <f t="shared" si="6"/>
        <v>3333.8799999999928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17</v>
      </c>
      <c r="C640" s="298">
        <v>46070</v>
      </c>
      <c r="D640" s="299" t="s">
        <v>188</v>
      </c>
      <c r="E640" s="331">
        <v>42.65</v>
      </c>
      <c r="F640" s="331"/>
      <c r="G640" s="333">
        <f t="shared" si="6"/>
        <v>3341.8499999999926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289</v>
      </c>
      <c r="B641" s="330">
        <v>6</v>
      </c>
      <c r="C641" s="298">
        <v>46070</v>
      </c>
      <c r="D641" s="299" t="s">
        <v>436</v>
      </c>
      <c r="E641" s="331">
        <v>40</v>
      </c>
      <c r="F641" s="331"/>
      <c r="G641" s="333">
        <f t="shared" si="6"/>
        <v>3384.4999999999927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294</v>
      </c>
      <c r="B642" s="330">
        <v>11</v>
      </c>
      <c r="C642" s="298">
        <v>46070</v>
      </c>
      <c r="D642" s="299" t="s">
        <v>178</v>
      </c>
      <c r="E642" s="331">
        <v>480.91</v>
      </c>
      <c r="F642" s="331"/>
      <c r="G642" s="333">
        <f t="shared" si="6"/>
        <v>3424.4999999999927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294</v>
      </c>
      <c r="B643" s="330">
        <v>23</v>
      </c>
      <c r="C643" s="298">
        <v>46070</v>
      </c>
      <c r="D643" s="299" t="s">
        <v>63</v>
      </c>
      <c r="E643" s="331">
        <v>529.46</v>
      </c>
      <c r="F643" s="331"/>
      <c r="G643" s="333">
        <f t="shared" si="6"/>
        <v>3905.4099999999926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2</v>
      </c>
      <c r="C644" s="298">
        <v>46069</v>
      </c>
      <c r="D644" s="299" t="s">
        <v>324</v>
      </c>
      <c r="E644" s="331">
        <v>16.079999999999998</v>
      </c>
      <c r="F644" s="331"/>
      <c r="G644" s="333">
        <f t="shared" si="6"/>
        <v>4434.8699999999926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289</v>
      </c>
      <c r="B645" s="330">
        <v>6</v>
      </c>
      <c r="C645" s="298">
        <v>46069</v>
      </c>
      <c r="D645" s="299" t="s">
        <v>300</v>
      </c>
      <c r="E645" s="331">
        <v>21.17</v>
      </c>
      <c r="F645" s="331"/>
      <c r="G645" s="333">
        <f t="shared" si="6"/>
        <v>4450.9499999999925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6</v>
      </c>
      <c r="C646" s="298">
        <v>46069</v>
      </c>
      <c r="D646" s="299" t="s">
        <v>300</v>
      </c>
      <c r="E646" s="331">
        <v>17.03</v>
      </c>
      <c r="F646" s="331"/>
      <c r="G646" s="333">
        <f t="shared" si="6"/>
        <v>4472.1199999999926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46069</v>
      </c>
      <c r="D647" s="299" t="s">
        <v>296</v>
      </c>
      <c r="E647" s="331">
        <v>18.309999999999999</v>
      </c>
      <c r="F647" s="331"/>
      <c r="G647" s="333">
        <f t="shared" si="6"/>
        <v>4489.1499999999924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2</v>
      </c>
      <c r="C648" s="298">
        <v>46069</v>
      </c>
      <c r="D648" s="299" t="s">
        <v>301</v>
      </c>
      <c r="E648" s="331">
        <v>19.3</v>
      </c>
      <c r="F648" s="331"/>
      <c r="G648" s="333">
        <f t="shared" si="6"/>
        <v>4507.4599999999928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6</v>
      </c>
      <c r="C649" s="298">
        <v>46069</v>
      </c>
      <c r="D649" s="299" t="s">
        <v>397</v>
      </c>
      <c r="E649" s="331">
        <v>24.67</v>
      </c>
      <c r="F649" s="331"/>
      <c r="G649" s="333">
        <f t="shared" si="6"/>
        <v>4526.7599999999929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287</v>
      </c>
      <c r="B650" s="330" t="s">
        <v>287</v>
      </c>
      <c r="C650" s="298">
        <v>46069</v>
      </c>
      <c r="D650" s="299" t="s">
        <v>397</v>
      </c>
      <c r="E650" s="331">
        <v>152.41999999999999</v>
      </c>
      <c r="F650" s="331">
        <v>152.41999999999999</v>
      </c>
      <c r="G650" s="333">
        <f t="shared" si="6"/>
        <v>4551.429999999993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6</v>
      </c>
      <c r="C651" s="298">
        <v>46068</v>
      </c>
      <c r="D651" s="299" t="s">
        <v>437</v>
      </c>
      <c r="E651" s="331">
        <v>233.83</v>
      </c>
      <c r="F651" s="331"/>
      <c r="G651" s="333">
        <f t="shared" si="6"/>
        <v>4551.429999999993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2</v>
      </c>
      <c r="C652" s="298">
        <v>46068</v>
      </c>
      <c r="D652" s="299" t="s">
        <v>326</v>
      </c>
      <c r="E652" s="331">
        <v>50.87</v>
      </c>
      <c r="F652" s="331"/>
      <c r="G652" s="333">
        <f t="shared" si="6"/>
        <v>4785.2599999999929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2</v>
      </c>
      <c r="C653" s="298">
        <v>46068</v>
      </c>
      <c r="D653" s="299" t="s">
        <v>438</v>
      </c>
      <c r="E653" s="331">
        <v>16</v>
      </c>
      <c r="F653" s="331"/>
      <c r="G653" s="333">
        <f t="shared" si="6"/>
        <v>4836.1299999999928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2</v>
      </c>
      <c r="C654" s="298">
        <v>46068</v>
      </c>
      <c r="D654" s="299" t="s">
        <v>353</v>
      </c>
      <c r="E654" s="331">
        <v>30</v>
      </c>
      <c r="F654" s="331"/>
      <c r="G654" s="333">
        <f t="shared" si="6"/>
        <v>4852.1299999999928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6</v>
      </c>
      <c r="C655" s="298">
        <v>46068</v>
      </c>
      <c r="D655" s="299" t="s">
        <v>306</v>
      </c>
      <c r="E655" s="331">
        <v>76</v>
      </c>
      <c r="F655" s="331"/>
      <c r="G655" s="333">
        <f t="shared" si="6"/>
        <v>4882.1299999999928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3</v>
      </c>
      <c r="C656" s="298">
        <v>46068</v>
      </c>
      <c r="D656" s="299" t="s">
        <v>348</v>
      </c>
      <c r="E656" s="331">
        <v>3.59</v>
      </c>
      <c r="F656" s="331"/>
      <c r="G656" s="333">
        <f t="shared" si="6"/>
        <v>4958.1299999999928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6</v>
      </c>
      <c r="C657" s="298">
        <v>46068</v>
      </c>
      <c r="D657" s="299" t="s">
        <v>439</v>
      </c>
      <c r="E657" s="331">
        <v>70</v>
      </c>
      <c r="F657" s="331"/>
      <c r="G657" s="333">
        <f t="shared" si="6"/>
        <v>4961.719999999993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8</v>
      </c>
      <c r="C658" s="298">
        <v>46068</v>
      </c>
      <c r="D658" s="299" t="s">
        <v>440</v>
      </c>
      <c r="E658" s="331">
        <v>175</v>
      </c>
      <c r="F658" s="331"/>
      <c r="G658" s="333">
        <f t="shared" si="6"/>
        <v>5031.719999999993</v>
      </c>
      <c r="H658" s="334" t="s">
        <v>298</v>
      </c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289</v>
      </c>
      <c r="B659" s="330">
        <v>8</v>
      </c>
      <c r="C659" s="298">
        <v>46067</v>
      </c>
      <c r="D659" s="299" t="s">
        <v>319</v>
      </c>
      <c r="E659" s="331">
        <v>13.09</v>
      </c>
      <c r="F659" s="331"/>
      <c r="G659" s="333">
        <f t="shared" si="6"/>
        <v>5206.719999999993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3</v>
      </c>
      <c r="C660" s="298">
        <v>46067</v>
      </c>
      <c r="D660" s="299" t="s">
        <v>296</v>
      </c>
      <c r="E660" s="331">
        <v>7.56</v>
      </c>
      <c r="F660" s="331"/>
      <c r="G660" s="333">
        <f t="shared" si="6"/>
        <v>5219.8099999999931</v>
      </c>
      <c r="H660" s="334"/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4</v>
      </c>
      <c r="C661" s="298">
        <v>46067</v>
      </c>
      <c r="D661" s="299" t="s">
        <v>296</v>
      </c>
      <c r="E661" s="331">
        <v>32.409999999999997</v>
      </c>
      <c r="F661" s="331"/>
      <c r="G661" s="333">
        <f t="shared" si="6"/>
        <v>5227.3699999999935</v>
      </c>
      <c r="H661" s="334"/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5</v>
      </c>
      <c r="C662" s="298">
        <v>46067</v>
      </c>
      <c r="D662" s="299" t="s">
        <v>441</v>
      </c>
      <c r="E662" s="331">
        <v>400</v>
      </c>
      <c r="F662" s="331"/>
      <c r="G662" s="333">
        <f t="shared" si="6"/>
        <v>5259.7799999999934</v>
      </c>
      <c r="H662" s="334"/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8</v>
      </c>
      <c r="C663" s="298">
        <v>46066</v>
      </c>
      <c r="D663" s="299" t="s">
        <v>319</v>
      </c>
      <c r="E663" s="331">
        <v>41.51</v>
      </c>
      <c r="F663" s="331"/>
      <c r="G663" s="333">
        <f t="shared" si="6"/>
        <v>5659.7799999999934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4</v>
      </c>
      <c r="C664" s="298">
        <v>46066</v>
      </c>
      <c r="D664" s="299" t="s">
        <v>296</v>
      </c>
      <c r="E664" s="331">
        <v>21.55</v>
      </c>
      <c r="F664" s="331"/>
      <c r="G664" s="333">
        <f t="shared" si="6"/>
        <v>5701.2899999999936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2</v>
      </c>
      <c r="C665" s="298">
        <v>46066</v>
      </c>
      <c r="D665" s="299" t="s">
        <v>358</v>
      </c>
      <c r="E665" s="331">
        <v>12.45</v>
      </c>
      <c r="F665" s="331"/>
      <c r="G665" s="333">
        <f t="shared" si="6"/>
        <v>5722.8399999999938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287</v>
      </c>
      <c r="B666" s="330" t="s">
        <v>287</v>
      </c>
      <c r="C666" s="298">
        <v>46066</v>
      </c>
      <c r="D666" s="299" t="s">
        <v>397</v>
      </c>
      <c r="E666" s="331">
        <v>91.38</v>
      </c>
      <c r="F666" s="331">
        <v>91.38</v>
      </c>
      <c r="G666" s="333">
        <f t="shared" si="6"/>
        <v>5735.2899999999936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289</v>
      </c>
      <c r="B667" s="330">
        <v>1</v>
      </c>
      <c r="C667" s="298">
        <v>46066</v>
      </c>
      <c r="D667" s="299" t="s">
        <v>311</v>
      </c>
      <c r="E667" s="331">
        <v>16.48</v>
      </c>
      <c r="F667" s="331"/>
      <c r="G667" s="333">
        <f t="shared" si="6"/>
        <v>5735.2899999999936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1</v>
      </c>
      <c r="C668" s="298">
        <v>46066</v>
      </c>
      <c r="D668" s="299" t="s">
        <v>428</v>
      </c>
      <c r="E668" s="331">
        <v>12.76</v>
      </c>
      <c r="F668" s="331"/>
      <c r="G668" s="333">
        <f t="shared" si="6"/>
        <v>5751.7699999999932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4</v>
      </c>
      <c r="C669" s="298">
        <v>46066</v>
      </c>
      <c r="D669" s="299" t="s">
        <v>329</v>
      </c>
      <c r="E669" s="331">
        <v>37.9</v>
      </c>
      <c r="F669" s="331"/>
      <c r="G669" s="333">
        <f t="shared" si="6"/>
        <v>5764.5299999999934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291</v>
      </c>
      <c r="B670" s="330">
        <v>40</v>
      </c>
      <c r="C670" s="298">
        <v>46066</v>
      </c>
      <c r="D670" s="299" t="s">
        <v>316</v>
      </c>
      <c r="E670" s="331"/>
      <c r="F670" s="331">
        <v>427.18</v>
      </c>
      <c r="G670" s="333">
        <f t="shared" si="6"/>
        <v>5802.429999999993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291</v>
      </c>
      <c r="B671" s="330">
        <v>38</v>
      </c>
      <c r="C671" s="298">
        <v>46066</v>
      </c>
      <c r="D671" s="299" t="s">
        <v>293</v>
      </c>
      <c r="E671" s="331"/>
      <c r="F671" s="331">
        <v>4278.16</v>
      </c>
      <c r="G671" s="333">
        <f t="shared" si="6"/>
        <v>5375.2499999999927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8</v>
      </c>
      <c r="C672" s="298">
        <v>46065</v>
      </c>
      <c r="D672" s="299" t="s">
        <v>357</v>
      </c>
      <c r="E672" s="331">
        <v>111.36</v>
      </c>
      <c r="F672" s="331"/>
      <c r="G672" s="333">
        <f t="shared" si="6"/>
        <v>1097.0899999999931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6</v>
      </c>
      <c r="C673" s="298">
        <v>46065</v>
      </c>
      <c r="D673" s="299" t="s">
        <v>442</v>
      </c>
      <c r="E673" s="331">
        <v>16</v>
      </c>
      <c r="F673" s="331"/>
      <c r="G673" s="333">
        <f t="shared" si="6"/>
        <v>1208.449999999993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289</v>
      </c>
      <c r="B674" s="330">
        <v>6</v>
      </c>
      <c r="C674" s="298">
        <v>46065</v>
      </c>
      <c r="D674" s="299" t="s">
        <v>300</v>
      </c>
      <c r="E674" s="331">
        <v>29.81</v>
      </c>
      <c r="F674" s="331"/>
      <c r="G674" s="333">
        <f t="shared" si="6"/>
        <v>1224.449999999993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294</v>
      </c>
      <c r="B675" s="330">
        <v>19</v>
      </c>
      <c r="C675" s="298">
        <v>46065</v>
      </c>
      <c r="D675" s="299" t="s">
        <v>191</v>
      </c>
      <c r="E675" s="331">
        <v>200</v>
      </c>
      <c r="F675" s="331"/>
      <c r="G675" s="333">
        <f t="shared" si="6"/>
        <v>1254.2599999999929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46065</v>
      </c>
      <c r="D676" s="299" t="s">
        <v>296</v>
      </c>
      <c r="E676" s="331">
        <v>7.56</v>
      </c>
      <c r="F676" s="331"/>
      <c r="G676" s="333">
        <f t="shared" si="6"/>
        <v>1454.2599999999929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289</v>
      </c>
      <c r="B677" s="330">
        <v>4</v>
      </c>
      <c r="C677" s="298">
        <v>46065</v>
      </c>
      <c r="D677" s="299" t="s">
        <v>296</v>
      </c>
      <c r="E677" s="331">
        <v>65.78</v>
      </c>
      <c r="F677" s="331"/>
      <c r="G677" s="333">
        <f t="shared" si="6"/>
        <v>1461.8199999999929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289</v>
      </c>
      <c r="B678" s="330">
        <v>3</v>
      </c>
      <c r="C678" s="298">
        <v>46065</v>
      </c>
      <c r="D678" s="299" t="s">
        <v>296</v>
      </c>
      <c r="E678" s="331">
        <v>3.93</v>
      </c>
      <c r="F678" s="331"/>
      <c r="G678" s="333">
        <f t="shared" si="6"/>
        <v>1527.5999999999929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289</v>
      </c>
      <c r="B679" s="330">
        <v>7</v>
      </c>
      <c r="C679" s="298">
        <v>46065</v>
      </c>
      <c r="D679" s="299" t="s">
        <v>443</v>
      </c>
      <c r="E679" s="331">
        <v>564.83000000000004</v>
      </c>
      <c r="F679" s="331"/>
      <c r="G679" s="333">
        <f t="shared" si="6"/>
        <v>1531.5299999999929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289</v>
      </c>
      <c r="B680" s="330">
        <v>7</v>
      </c>
      <c r="C680" s="298">
        <v>46065</v>
      </c>
      <c r="D680" s="299" t="s">
        <v>444</v>
      </c>
      <c r="E680" s="331">
        <v>70.180000000000007</v>
      </c>
      <c r="F680" s="331"/>
      <c r="G680" s="333">
        <f t="shared" si="6"/>
        <v>2096.3599999999929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6</v>
      </c>
      <c r="C681" s="298">
        <v>46065</v>
      </c>
      <c r="D681" s="299" t="s">
        <v>445</v>
      </c>
      <c r="E681" s="331">
        <v>2.66</v>
      </c>
      <c r="F681" s="331"/>
      <c r="G681" s="333">
        <f t="shared" si="6"/>
        <v>2166.5399999999927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5</v>
      </c>
      <c r="C682" s="298">
        <v>46064</v>
      </c>
      <c r="D682" s="299" t="s">
        <v>429</v>
      </c>
      <c r="E682" s="331">
        <v>103.25</v>
      </c>
      <c r="F682" s="331"/>
      <c r="G682" s="333">
        <f t="shared" si="6"/>
        <v>2169.1999999999925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289</v>
      </c>
      <c r="B683" s="330">
        <v>4</v>
      </c>
      <c r="C683" s="298">
        <v>46064</v>
      </c>
      <c r="D683" s="299" t="s">
        <v>363</v>
      </c>
      <c r="E683" s="331">
        <v>30.39</v>
      </c>
      <c r="F683" s="331"/>
      <c r="G683" s="333">
        <f t="shared" si="6"/>
        <v>2272.4499999999925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46064</v>
      </c>
      <c r="D684" s="299" t="s">
        <v>296</v>
      </c>
      <c r="E684" s="331">
        <v>9.92</v>
      </c>
      <c r="F684" s="331"/>
      <c r="G684" s="333">
        <f t="shared" si="6"/>
        <v>2302.8399999999924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3</v>
      </c>
      <c r="C685" s="298">
        <v>46064</v>
      </c>
      <c r="D685" s="299" t="s">
        <v>295</v>
      </c>
      <c r="E685" s="331">
        <v>3.49</v>
      </c>
      <c r="F685" s="331"/>
      <c r="G685" s="333">
        <f t="shared" si="6"/>
        <v>2312.7599999999925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294</v>
      </c>
      <c r="B686" s="330">
        <v>22</v>
      </c>
      <c r="C686" s="298">
        <v>46064</v>
      </c>
      <c r="D686" s="299" t="s">
        <v>352</v>
      </c>
      <c r="E686" s="331">
        <v>19.16</v>
      </c>
      <c r="F686" s="331"/>
      <c r="G686" s="333">
        <f t="shared" si="6"/>
        <v>2316.2499999999923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289</v>
      </c>
      <c r="B687" s="330">
        <v>6</v>
      </c>
      <c r="C687" s="298">
        <v>46063</v>
      </c>
      <c r="D687" s="299" t="s">
        <v>412</v>
      </c>
      <c r="E687" s="331">
        <v>-8</v>
      </c>
      <c r="F687" s="331"/>
      <c r="G687" s="333">
        <f t="shared" si="6"/>
        <v>2335.4099999999921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289</v>
      </c>
      <c r="B688" s="330">
        <v>6</v>
      </c>
      <c r="C688" s="298">
        <v>46063</v>
      </c>
      <c r="D688" s="299" t="s">
        <v>446</v>
      </c>
      <c r="E688" s="331">
        <v>-0.04</v>
      </c>
      <c r="F688" s="331"/>
      <c r="G688" s="333">
        <f t="shared" si="6"/>
        <v>2327.4099999999921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335</v>
      </c>
      <c r="B689" s="330" t="s">
        <v>335</v>
      </c>
      <c r="C689" s="298">
        <v>46063</v>
      </c>
      <c r="D689" s="299" t="s">
        <v>447</v>
      </c>
      <c r="E689" s="331">
        <v>65.78</v>
      </c>
      <c r="F689" s="331"/>
      <c r="G689" s="333">
        <f t="shared" si="6"/>
        <v>2327.3699999999922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13</v>
      </c>
      <c r="C690" s="298">
        <v>46063</v>
      </c>
      <c r="D690" s="299" t="s">
        <v>182</v>
      </c>
      <c r="E690" s="331">
        <v>159.35</v>
      </c>
      <c r="F690" s="331"/>
      <c r="G690" s="333">
        <f t="shared" si="6"/>
        <v>2393.1499999999924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289</v>
      </c>
      <c r="B691" s="330">
        <v>2</v>
      </c>
      <c r="C691" s="298">
        <v>46063</v>
      </c>
      <c r="D691" s="299" t="s">
        <v>296</v>
      </c>
      <c r="E691" s="331">
        <v>16.29</v>
      </c>
      <c r="F691" s="331"/>
      <c r="G691" s="333">
        <f t="shared" si="6"/>
        <v>2552.4999999999923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1</v>
      </c>
      <c r="C692" s="298">
        <v>46063</v>
      </c>
      <c r="D692" s="299" t="s">
        <v>311</v>
      </c>
      <c r="E692" s="331">
        <v>19.329999999999998</v>
      </c>
      <c r="F692" s="331"/>
      <c r="G692" s="333">
        <f t="shared" si="6"/>
        <v>2568.7899999999922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3</v>
      </c>
      <c r="C693" s="298">
        <v>46062</v>
      </c>
      <c r="D693" s="299" t="s">
        <v>448</v>
      </c>
      <c r="E693" s="331">
        <v>8.61</v>
      </c>
      <c r="F693" s="331"/>
      <c r="G693" s="333">
        <f t="shared" ref="G693:G938" si="7">G694-E693+F693</f>
        <v>2588.1199999999922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289</v>
      </c>
      <c r="B694" s="330">
        <v>2</v>
      </c>
      <c r="C694" s="298">
        <v>46062</v>
      </c>
      <c r="D694" s="299" t="s">
        <v>296</v>
      </c>
      <c r="E694" s="331">
        <v>13.41</v>
      </c>
      <c r="F694" s="331"/>
      <c r="G694" s="333">
        <f t="shared" si="7"/>
        <v>2596.7299999999923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294</v>
      </c>
      <c r="B695" s="330">
        <v>18</v>
      </c>
      <c r="C695" s="298">
        <v>46062</v>
      </c>
      <c r="D695" s="299" t="s">
        <v>361</v>
      </c>
      <c r="E695" s="331">
        <v>400</v>
      </c>
      <c r="F695" s="331"/>
      <c r="G695" s="333">
        <f t="shared" si="7"/>
        <v>2610.1399999999921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9</v>
      </c>
      <c r="C696" s="298">
        <v>46062</v>
      </c>
      <c r="D696" s="299" t="s">
        <v>58</v>
      </c>
      <c r="E696" s="331">
        <v>1281.53</v>
      </c>
      <c r="F696" s="331"/>
      <c r="G696" s="333">
        <f t="shared" si="7"/>
        <v>3010.1399999999921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289</v>
      </c>
      <c r="B697" s="330">
        <v>5</v>
      </c>
      <c r="C697" s="298">
        <v>46062</v>
      </c>
      <c r="D697" s="299" t="s">
        <v>449</v>
      </c>
      <c r="E697" s="331">
        <v>50</v>
      </c>
      <c r="F697" s="331"/>
      <c r="G697" s="333">
        <f t="shared" si="7"/>
        <v>4291.6699999999919</v>
      </c>
      <c r="H697" s="334"/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289</v>
      </c>
      <c r="B698" s="330">
        <v>2</v>
      </c>
      <c r="C698" s="298">
        <v>46062</v>
      </c>
      <c r="D698" s="299" t="s">
        <v>450</v>
      </c>
      <c r="E698" s="331">
        <v>12.1</v>
      </c>
      <c r="F698" s="331"/>
      <c r="G698" s="333">
        <f t="shared" si="7"/>
        <v>4341.6699999999919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1</v>
      </c>
      <c r="C699" s="298">
        <v>46061</v>
      </c>
      <c r="D699" s="299" t="s">
        <v>306</v>
      </c>
      <c r="E699" s="331">
        <v>72.099999999999994</v>
      </c>
      <c r="F699" s="331"/>
      <c r="G699" s="333">
        <f t="shared" si="7"/>
        <v>4353.7699999999923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8</v>
      </c>
      <c r="C700" s="298">
        <v>46061</v>
      </c>
      <c r="D700" s="299" t="s">
        <v>319</v>
      </c>
      <c r="E700" s="331">
        <v>30.25</v>
      </c>
      <c r="F700" s="331"/>
      <c r="G700" s="333">
        <f t="shared" si="7"/>
        <v>4425.8699999999926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3</v>
      </c>
      <c r="C701" s="298">
        <v>46061</v>
      </c>
      <c r="D701" s="299" t="s">
        <v>296</v>
      </c>
      <c r="E701" s="331">
        <v>3.72</v>
      </c>
      <c r="F701" s="331"/>
      <c r="G701" s="333">
        <f t="shared" si="7"/>
        <v>4456.1199999999926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4</v>
      </c>
      <c r="C702" s="298">
        <v>46061</v>
      </c>
      <c r="D702" s="299" t="s">
        <v>296</v>
      </c>
      <c r="E702" s="331">
        <v>41.6</v>
      </c>
      <c r="F702" s="331"/>
      <c r="G702" s="333">
        <f t="shared" si="7"/>
        <v>4459.8399999999929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3</v>
      </c>
      <c r="C703" s="298">
        <v>46061</v>
      </c>
      <c r="D703" s="299" t="s">
        <v>451</v>
      </c>
      <c r="E703" s="331">
        <v>1</v>
      </c>
      <c r="F703" s="331"/>
      <c r="G703" s="333">
        <f t="shared" si="7"/>
        <v>4501.4399999999932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2</v>
      </c>
      <c r="C704" s="298">
        <v>46061</v>
      </c>
      <c r="D704" s="299" t="s">
        <v>358</v>
      </c>
      <c r="E704" s="331">
        <v>10.17</v>
      </c>
      <c r="F704" s="331"/>
      <c r="G704" s="333">
        <f t="shared" si="7"/>
        <v>4502.4399999999932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287</v>
      </c>
      <c r="B705" s="330" t="s">
        <v>287</v>
      </c>
      <c r="C705" s="298">
        <v>46060</v>
      </c>
      <c r="D705" s="299" t="s">
        <v>452</v>
      </c>
      <c r="E705" s="331">
        <v>367.77</v>
      </c>
      <c r="F705" s="331">
        <v>367.77</v>
      </c>
      <c r="G705" s="333">
        <f t="shared" si="7"/>
        <v>4512.6099999999933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289</v>
      </c>
      <c r="B706" s="330">
        <v>4</v>
      </c>
      <c r="C706" s="298">
        <v>46060</v>
      </c>
      <c r="D706" s="299" t="s">
        <v>310</v>
      </c>
      <c r="E706" s="331">
        <v>32.36</v>
      </c>
      <c r="F706" s="331"/>
      <c r="G706" s="333">
        <f t="shared" si="7"/>
        <v>4512.6099999999933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6</v>
      </c>
      <c r="C707" s="298">
        <v>46060</v>
      </c>
      <c r="D707" s="299" t="s">
        <v>453</v>
      </c>
      <c r="E707" s="331">
        <v>41.39</v>
      </c>
      <c r="F707" s="331"/>
      <c r="G707" s="333">
        <f t="shared" si="7"/>
        <v>4544.969999999993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1</v>
      </c>
      <c r="C708" s="298">
        <v>46060</v>
      </c>
      <c r="D708" s="299" t="s">
        <v>445</v>
      </c>
      <c r="E708" s="331">
        <v>35.770000000000003</v>
      </c>
      <c r="F708" s="331"/>
      <c r="G708" s="333">
        <f t="shared" si="7"/>
        <v>4586.3599999999933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289</v>
      </c>
      <c r="B709" s="330">
        <v>3</v>
      </c>
      <c r="C709" s="298">
        <v>46060</v>
      </c>
      <c r="D709" s="299" t="s">
        <v>348</v>
      </c>
      <c r="E709" s="331">
        <v>25</v>
      </c>
      <c r="F709" s="331"/>
      <c r="G709" s="333">
        <f t="shared" si="7"/>
        <v>4622.1299999999937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8</v>
      </c>
      <c r="C710" s="298">
        <v>46060</v>
      </c>
      <c r="D710" s="299" t="s">
        <v>296</v>
      </c>
      <c r="E710" s="331">
        <v>6.69</v>
      </c>
      <c r="F710" s="331"/>
      <c r="G710" s="333">
        <f t="shared" si="7"/>
        <v>4647.1299999999937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4</v>
      </c>
      <c r="C711" s="298">
        <v>46060</v>
      </c>
      <c r="D711" s="299" t="s">
        <v>296</v>
      </c>
      <c r="E711" s="331">
        <v>47.85</v>
      </c>
      <c r="F711" s="331"/>
      <c r="G711" s="333">
        <f t="shared" si="7"/>
        <v>4653.8199999999933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46059</v>
      </c>
      <c r="D712" s="299" t="s">
        <v>301</v>
      </c>
      <c r="E712" s="331">
        <v>20</v>
      </c>
      <c r="F712" s="331"/>
      <c r="G712" s="333">
        <f t="shared" si="7"/>
        <v>4701.6699999999937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291</v>
      </c>
      <c r="B713" s="330">
        <v>40</v>
      </c>
      <c r="C713" s="298">
        <v>46059</v>
      </c>
      <c r="D713" s="299" t="s">
        <v>316</v>
      </c>
      <c r="E713" s="331"/>
      <c r="F713" s="331">
        <v>822.99</v>
      </c>
      <c r="G713" s="333">
        <f t="shared" si="7"/>
        <v>4721.6699999999937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294</v>
      </c>
      <c r="B714" s="330">
        <v>14</v>
      </c>
      <c r="C714" s="298">
        <v>46059</v>
      </c>
      <c r="D714" s="299" t="s">
        <v>366</v>
      </c>
      <c r="E714" s="331">
        <v>66.67</v>
      </c>
      <c r="F714" s="331"/>
      <c r="G714" s="333">
        <f t="shared" si="7"/>
        <v>3898.6799999999935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2</v>
      </c>
      <c r="C715" s="298">
        <v>46059</v>
      </c>
      <c r="D715" s="299" t="s">
        <v>296</v>
      </c>
      <c r="E715" s="331">
        <v>9.35</v>
      </c>
      <c r="F715" s="331"/>
      <c r="G715" s="333">
        <f t="shared" si="7"/>
        <v>3965.3499999999935</v>
      </c>
      <c r="H715" s="334"/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4</v>
      </c>
      <c r="C716" s="298">
        <v>46059</v>
      </c>
      <c r="D716" s="299" t="s">
        <v>296</v>
      </c>
      <c r="E716" s="331">
        <v>45.81</v>
      </c>
      <c r="F716" s="331"/>
      <c r="G716" s="333">
        <f t="shared" si="7"/>
        <v>3974.6999999999935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46059</v>
      </c>
      <c r="D717" s="299" t="s">
        <v>353</v>
      </c>
      <c r="E717" s="331">
        <v>22.98</v>
      </c>
      <c r="F717" s="331"/>
      <c r="G717" s="333">
        <f t="shared" si="7"/>
        <v>4020.5099999999934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46059</v>
      </c>
      <c r="D718" s="299" t="s">
        <v>301</v>
      </c>
      <c r="E718" s="331">
        <v>46.5</v>
      </c>
      <c r="F718" s="331"/>
      <c r="G718" s="333">
        <f t="shared" si="7"/>
        <v>4043.4899999999934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2</v>
      </c>
      <c r="C719" s="298">
        <v>46059</v>
      </c>
      <c r="D719" s="299" t="s">
        <v>358</v>
      </c>
      <c r="E719" s="331">
        <v>10.17</v>
      </c>
      <c r="F719" s="331"/>
      <c r="G719" s="333">
        <f t="shared" si="7"/>
        <v>4089.9899999999934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289</v>
      </c>
      <c r="B720" s="330">
        <v>8</v>
      </c>
      <c r="C720" s="298">
        <v>46059</v>
      </c>
      <c r="D720" s="299" t="s">
        <v>435</v>
      </c>
      <c r="E720" s="331">
        <v>81.2</v>
      </c>
      <c r="F720" s="331"/>
      <c r="G720" s="333">
        <f t="shared" si="7"/>
        <v>4100.1599999999935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46058</v>
      </c>
      <c r="D721" s="299" t="s">
        <v>301</v>
      </c>
      <c r="E721" s="331">
        <v>21</v>
      </c>
      <c r="F721" s="331"/>
      <c r="G721" s="333">
        <f t="shared" si="7"/>
        <v>4181.3599999999933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291</v>
      </c>
      <c r="B722" s="330">
        <v>39</v>
      </c>
      <c r="C722" s="298">
        <v>46058</v>
      </c>
      <c r="D722" s="299" t="s">
        <v>292</v>
      </c>
      <c r="E722" s="331"/>
      <c r="F722" s="331">
        <v>2763.79</v>
      </c>
      <c r="G722" s="333">
        <f t="shared" si="7"/>
        <v>4202.3599999999933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289</v>
      </c>
      <c r="B723" s="330">
        <v>8</v>
      </c>
      <c r="C723" s="298">
        <v>46058</v>
      </c>
      <c r="D723" s="299" t="s">
        <v>357</v>
      </c>
      <c r="E723" s="331">
        <v>95.35</v>
      </c>
      <c r="F723" s="331"/>
      <c r="G723" s="333">
        <f t="shared" si="7"/>
        <v>1438.5699999999933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2</v>
      </c>
      <c r="C724" s="298">
        <v>46058</v>
      </c>
      <c r="D724" s="299" t="s">
        <v>353</v>
      </c>
      <c r="E724" s="331">
        <v>14.99</v>
      </c>
      <c r="F724" s="331"/>
      <c r="G724" s="333">
        <f t="shared" si="7"/>
        <v>1533.9199999999933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287</v>
      </c>
      <c r="B725" s="330" t="s">
        <v>287</v>
      </c>
      <c r="C725" s="298">
        <v>46058</v>
      </c>
      <c r="D725" s="299" t="s">
        <v>452</v>
      </c>
      <c r="E725" s="331">
        <v>77.569999999999993</v>
      </c>
      <c r="F725" s="331">
        <v>77.569999999999993</v>
      </c>
      <c r="G725" s="333">
        <f t="shared" si="7"/>
        <v>1548.9099999999933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6</v>
      </c>
      <c r="C726" s="298">
        <v>46057</v>
      </c>
      <c r="D726" s="299" t="s">
        <v>344</v>
      </c>
      <c r="E726" s="331">
        <v>50</v>
      </c>
      <c r="F726" s="331"/>
      <c r="G726" s="333">
        <f t="shared" si="7"/>
        <v>1548.9099999999933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289</v>
      </c>
      <c r="B727" s="330">
        <v>1</v>
      </c>
      <c r="C727" s="298">
        <v>46057</v>
      </c>
      <c r="D727" s="299" t="s">
        <v>306</v>
      </c>
      <c r="E727" s="331">
        <v>62.03</v>
      </c>
      <c r="F727" s="331"/>
      <c r="G727" s="333">
        <f t="shared" si="7"/>
        <v>1598.9099999999933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46057</v>
      </c>
      <c r="D728" s="299" t="s">
        <v>296</v>
      </c>
      <c r="E728" s="331">
        <v>14.91</v>
      </c>
      <c r="F728" s="331"/>
      <c r="G728" s="333">
        <f t="shared" si="7"/>
        <v>1660.9399999999932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289</v>
      </c>
      <c r="B729" s="330">
        <v>4</v>
      </c>
      <c r="C729" s="298">
        <v>46057</v>
      </c>
      <c r="D729" s="299" t="s">
        <v>310</v>
      </c>
      <c r="E729" s="331">
        <v>63.38</v>
      </c>
      <c r="F729" s="331"/>
      <c r="G729" s="333">
        <f t="shared" si="7"/>
        <v>1675.8499999999933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287</v>
      </c>
      <c r="B730" s="330" t="s">
        <v>287</v>
      </c>
      <c r="C730" s="298">
        <v>46057</v>
      </c>
      <c r="D730" s="299" t="s">
        <v>454</v>
      </c>
      <c r="E730" s="331">
        <v>192.78</v>
      </c>
      <c r="F730" s="331">
        <v>192.78</v>
      </c>
      <c r="G730" s="333">
        <f t="shared" si="7"/>
        <v>1739.2299999999934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14</v>
      </c>
      <c r="C731" s="298">
        <v>46057</v>
      </c>
      <c r="D731" s="299" t="s">
        <v>367</v>
      </c>
      <c r="E731" s="331">
        <v>68.739999999999995</v>
      </c>
      <c r="F731" s="331"/>
      <c r="G731" s="333">
        <f t="shared" si="7"/>
        <v>1739.2299999999934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6</v>
      </c>
      <c r="C732" s="298">
        <v>46057</v>
      </c>
      <c r="D732" s="299" t="s">
        <v>300</v>
      </c>
      <c r="E732" s="331">
        <v>-42.58</v>
      </c>
      <c r="F732" s="331"/>
      <c r="G732" s="333">
        <f t="shared" si="7"/>
        <v>1807.9699999999934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1</v>
      </c>
      <c r="C733" s="298">
        <v>46057</v>
      </c>
      <c r="D733" s="299" t="s">
        <v>371</v>
      </c>
      <c r="E733" s="331">
        <v>31.36</v>
      </c>
      <c r="F733" s="331"/>
      <c r="G733" s="333">
        <f t="shared" si="7"/>
        <v>1765.3899999999935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294</v>
      </c>
      <c r="B734" s="330">
        <v>17</v>
      </c>
      <c r="C734" s="298">
        <v>46057</v>
      </c>
      <c r="D734" s="299" t="s">
        <v>370</v>
      </c>
      <c r="E734" s="331">
        <v>99</v>
      </c>
      <c r="F734" s="331"/>
      <c r="G734" s="333">
        <f t="shared" si="7"/>
        <v>1796.7499999999934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284</v>
      </c>
      <c r="B735" s="330">
        <v>36</v>
      </c>
      <c r="C735" s="298">
        <v>46056</v>
      </c>
      <c r="D735" s="299" t="s">
        <v>374</v>
      </c>
      <c r="E735" s="331">
        <v>50</v>
      </c>
      <c r="F735" s="331"/>
      <c r="G735" s="333">
        <f t="shared" si="7"/>
        <v>1895.7499999999934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289</v>
      </c>
      <c r="B736" s="330">
        <v>8</v>
      </c>
      <c r="C736" s="298">
        <v>46056</v>
      </c>
      <c r="D736" s="299" t="s">
        <v>319</v>
      </c>
      <c r="E736" s="331">
        <v>7.92</v>
      </c>
      <c r="F736" s="331"/>
      <c r="G736" s="333">
        <f t="shared" si="7"/>
        <v>1945.7499999999934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24</v>
      </c>
      <c r="C737" s="298">
        <v>46056</v>
      </c>
      <c r="D737" s="299" t="s">
        <v>861</v>
      </c>
      <c r="E737" s="331">
        <v>83.58</v>
      </c>
      <c r="F737" s="331"/>
      <c r="G737" s="333">
        <f t="shared" si="7"/>
        <v>1953.6699999999935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4</v>
      </c>
      <c r="C738" s="298">
        <v>46056</v>
      </c>
      <c r="D738" s="299" t="s">
        <v>455</v>
      </c>
      <c r="E738" s="331">
        <v>28.64</v>
      </c>
      <c r="F738" s="331"/>
      <c r="G738" s="333">
        <f t="shared" si="7"/>
        <v>2037.2499999999934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2</v>
      </c>
      <c r="C739" s="298">
        <v>46056</v>
      </c>
      <c r="D739" s="299" t="s">
        <v>358</v>
      </c>
      <c r="E739" s="331">
        <v>9.4700000000000006</v>
      </c>
      <c r="F739" s="331"/>
      <c r="G739" s="333">
        <f t="shared" si="7"/>
        <v>2065.8899999999935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289</v>
      </c>
      <c r="B740" s="330">
        <v>6</v>
      </c>
      <c r="C740" s="298">
        <v>46055</v>
      </c>
      <c r="D740" s="299" t="s">
        <v>456</v>
      </c>
      <c r="E740" s="331">
        <v>20</v>
      </c>
      <c r="F740" s="331"/>
      <c r="G740" s="333">
        <f t="shared" si="7"/>
        <v>2075.3599999999933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294</v>
      </c>
      <c r="B741" s="330">
        <v>17</v>
      </c>
      <c r="C741" s="298">
        <v>46055</v>
      </c>
      <c r="D741" s="299" t="s">
        <v>188</v>
      </c>
      <c r="E741" s="331">
        <v>41.54</v>
      </c>
      <c r="F741" s="331"/>
      <c r="G741" s="333">
        <f t="shared" si="7"/>
        <v>2095.3599999999933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289</v>
      </c>
      <c r="B742" s="330">
        <v>2</v>
      </c>
      <c r="C742" s="298">
        <v>46055</v>
      </c>
      <c r="D742" s="299" t="s">
        <v>296</v>
      </c>
      <c r="E742" s="331">
        <v>9.92</v>
      </c>
      <c r="F742" s="331"/>
      <c r="G742" s="333">
        <f t="shared" si="7"/>
        <v>2136.8999999999933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8</v>
      </c>
      <c r="C743" s="298">
        <v>46055</v>
      </c>
      <c r="D743" s="299" t="s">
        <v>457</v>
      </c>
      <c r="E743" s="331">
        <v>155.38</v>
      </c>
      <c r="F743" s="331"/>
      <c r="G743" s="333">
        <f t="shared" si="7"/>
        <v>2146.8199999999933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294</v>
      </c>
      <c r="B744" s="330">
        <v>21</v>
      </c>
      <c r="C744" s="298">
        <v>46055</v>
      </c>
      <c r="D744" s="299" t="s">
        <v>194</v>
      </c>
      <c r="E744" s="331">
        <v>27.35</v>
      </c>
      <c r="F744" s="331"/>
      <c r="G744" s="333">
        <f t="shared" si="7"/>
        <v>2302.1999999999935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6</v>
      </c>
      <c r="C745" s="298">
        <v>46054</v>
      </c>
      <c r="D745" s="299" t="s">
        <v>300</v>
      </c>
      <c r="E745" s="331">
        <v>59.37</v>
      </c>
      <c r="F745" s="331"/>
      <c r="G745" s="333">
        <f t="shared" si="7"/>
        <v>2329.5499999999934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294</v>
      </c>
      <c r="B746" s="330">
        <v>22</v>
      </c>
      <c r="C746" s="298">
        <v>46054</v>
      </c>
      <c r="D746" s="299" t="s">
        <v>375</v>
      </c>
      <c r="E746" s="331">
        <v>6.37</v>
      </c>
      <c r="F746" s="331"/>
      <c r="G746" s="333">
        <f t="shared" si="7"/>
        <v>2388.9199999999933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8</v>
      </c>
      <c r="C747" s="298">
        <v>46054</v>
      </c>
      <c r="D747" s="299" t="s">
        <v>458</v>
      </c>
      <c r="E747" s="331">
        <v>44.65</v>
      </c>
      <c r="F747" s="331"/>
      <c r="G747" s="333">
        <f t="shared" si="7"/>
        <v>2395.2899999999931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7</v>
      </c>
      <c r="C748" s="298">
        <v>46054</v>
      </c>
      <c r="D748" s="299" t="s">
        <v>338</v>
      </c>
      <c r="E748" s="331">
        <v>35.17</v>
      </c>
      <c r="F748" s="331"/>
      <c r="G748" s="333">
        <f t="shared" si="7"/>
        <v>2439.9399999999932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4</v>
      </c>
      <c r="C749" s="298">
        <v>46054</v>
      </c>
      <c r="D749" s="299" t="s">
        <v>310</v>
      </c>
      <c r="E749" s="331">
        <v>28.48</v>
      </c>
      <c r="F749" s="331"/>
      <c r="G749" s="333">
        <f t="shared" si="7"/>
        <v>2475.1099999999933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1</v>
      </c>
      <c r="C750" s="298">
        <v>46054</v>
      </c>
      <c r="D750" s="299" t="s">
        <v>311</v>
      </c>
      <c r="E750" s="331">
        <v>125.07</v>
      </c>
      <c r="F750" s="331"/>
      <c r="G750" s="333">
        <f t="shared" si="7"/>
        <v>2503.5899999999933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46054</v>
      </c>
      <c r="D751" s="299" t="s">
        <v>458</v>
      </c>
      <c r="E751" s="331">
        <v>100</v>
      </c>
      <c r="F751" s="331"/>
      <c r="G751" s="333">
        <f t="shared" si="7"/>
        <v>2628.6599999999935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1</v>
      </c>
      <c r="C752" s="298">
        <v>46054</v>
      </c>
      <c r="D752" s="299" t="s">
        <v>329</v>
      </c>
      <c r="E752" s="331">
        <v>194.96</v>
      </c>
      <c r="F752" s="331"/>
      <c r="G752" s="333">
        <f t="shared" si="7"/>
        <v>2728.6599999999935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2</v>
      </c>
      <c r="C753" s="298">
        <v>46054</v>
      </c>
      <c r="D753" s="299" t="s">
        <v>410</v>
      </c>
      <c r="E753" s="331">
        <v>75.53</v>
      </c>
      <c r="F753" s="331"/>
      <c r="G753" s="333">
        <f t="shared" si="7"/>
        <v>2923.6199999999935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284</v>
      </c>
      <c r="B754" s="330">
        <v>37</v>
      </c>
      <c r="C754" s="298">
        <v>46053</v>
      </c>
      <c r="D754" s="299" t="s">
        <v>459</v>
      </c>
      <c r="E754" s="331">
        <v>3194.64</v>
      </c>
      <c r="F754" s="331"/>
      <c r="G754" s="333">
        <f t="shared" si="7"/>
        <v>2999.1499999999937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286</v>
      </c>
      <c r="B755" s="330">
        <v>25</v>
      </c>
      <c r="C755" s="298">
        <v>46053</v>
      </c>
      <c r="D755" s="298" t="s">
        <v>204</v>
      </c>
      <c r="E755" s="331">
        <v>350</v>
      </c>
      <c r="F755" s="331"/>
      <c r="G755" s="333">
        <f t="shared" si="7"/>
        <v>6193.7899999999936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286</v>
      </c>
      <c r="B756" s="330">
        <v>26</v>
      </c>
      <c r="C756" s="298">
        <v>46053</v>
      </c>
      <c r="D756" s="298" t="s">
        <v>205</v>
      </c>
      <c r="E756" s="331">
        <v>320</v>
      </c>
      <c r="F756" s="331"/>
      <c r="G756" s="333">
        <f t="shared" si="7"/>
        <v>6543.7899999999936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286</v>
      </c>
      <c r="B757" s="330">
        <v>27</v>
      </c>
      <c r="C757" s="298">
        <v>46053</v>
      </c>
      <c r="D757" s="298" t="s">
        <v>206</v>
      </c>
      <c r="E757" s="331">
        <v>25</v>
      </c>
      <c r="F757" s="331"/>
      <c r="G757" s="333">
        <f t="shared" si="7"/>
        <v>6863.7899999999936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286</v>
      </c>
      <c r="B758" s="330">
        <v>28</v>
      </c>
      <c r="C758" s="298">
        <v>46053</v>
      </c>
      <c r="D758" s="298" t="s">
        <v>207</v>
      </c>
      <c r="E758" s="331">
        <v>25</v>
      </c>
      <c r="F758" s="331"/>
      <c r="G758" s="333">
        <f t="shared" si="7"/>
        <v>6888.7899999999936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286</v>
      </c>
      <c r="B759" s="330">
        <v>29</v>
      </c>
      <c r="C759" s="298">
        <v>46053</v>
      </c>
      <c r="D759" s="298" t="s">
        <v>208</v>
      </c>
      <c r="E759" s="331">
        <v>45</v>
      </c>
      <c r="F759" s="331"/>
      <c r="G759" s="333">
        <f t="shared" si="7"/>
        <v>6913.7899999999936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286</v>
      </c>
      <c r="B760" s="330">
        <v>30</v>
      </c>
      <c r="C760" s="298">
        <v>46053</v>
      </c>
      <c r="D760" s="298" t="s">
        <v>209</v>
      </c>
      <c r="E760" s="331">
        <v>400</v>
      </c>
      <c r="F760" s="331"/>
      <c r="G760" s="333">
        <f t="shared" si="7"/>
        <v>6958.7899999999936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286</v>
      </c>
      <c r="B761" s="330">
        <v>31</v>
      </c>
      <c r="C761" s="298">
        <v>46053</v>
      </c>
      <c r="D761" s="298" t="s">
        <v>210</v>
      </c>
      <c r="E761" s="331">
        <v>375</v>
      </c>
      <c r="F761" s="331"/>
      <c r="G761" s="333">
        <f t="shared" si="7"/>
        <v>7358.7899999999936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286</v>
      </c>
      <c r="B762" s="330">
        <v>32</v>
      </c>
      <c r="C762" s="298">
        <v>46053</v>
      </c>
      <c r="D762" s="298" t="s">
        <v>211</v>
      </c>
      <c r="E762" s="331">
        <v>100</v>
      </c>
      <c r="F762" s="331"/>
      <c r="G762" s="333">
        <f t="shared" si="7"/>
        <v>7733.7899999999936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286</v>
      </c>
      <c r="B763" s="330">
        <v>33</v>
      </c>
      <c r="C763" s="298">
        <v>46053</v>
      </c>
      <c r="D763" s="298" t="s">
        <v>212</v>
      </c>
      <c r="E763" s="331">
        <v>85</v>
      </c>
      <c r="F763" s="331"/>
      <c r="G763" s="333">
        <f t="shared" si="7"/>
        <v>7833.7899999999936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286</v>
      </c>
      <c r="B764" s="330">
        <v>34</v>
      </c>
      <c r="C764" s="298">
        <v>46053</v>
      </c>
      <c r="D764" s="298" t="s">
        <v>213</v>
      </c>
      <c r="E764" s="331">
        <v>230</v>
      </c>
      <c r="F764" s="331"/>
      <c r="G764" s="333">
        <f t="shared" si="7"/>
        <v>7918.7899999999936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286</v>
      </c>
      <c r="B765" s="330">
        <v>35</v>
      </c>
      <c r="C765" s="298">
        <v>46053</v>
      </c>
      <c r="D765" s="298" t="s">
        <v>214</v>
      </c>
      <c r="E765" s="331">
        <v>45</v>
      </c>
      <c r="F765" s="331"/>
      <c r="G765" s="333">
        <f t="shared" si="7"/>
        <v>8148.7899999999936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46053</v>
      </c>
      <c r="D766" s="298" t="s">
        <v>319</v>
      </c>
      <c r="E766" s="331">
        <v>31.03</v>
      </c>
      <c r="F766" s="331"/>
      <c r="G766" s="333">
        <f t="shared" si="7"/>
        <v>8193.7899999999936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294</v>
      </c>
      <c r="B767" s="330">
        <v>10</v>
      </c>
      <c r="C767" s="298">
        <v>46053</v>
      </c>
      <c r="D767" s="298" t="s">
        <v>176</v>
      </c>
      <c r="E767" s="331">
        <v>17.899999999999999</v>
      </c>
      <c r="F767" s="331"/>
      <c r="G767" s="333">
        <f t="shared" si="7"/>
        <v>8224.8199999999943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3</v>
      </c>
      <c r="C768" s="298">
        <v>46053</v>
      </c>
      <c r="D768" s="298" t="s">
        <v>348</v>
      </c>
      <c r="E768" s="331">
        <v>18.84</v>
      </c>
      <c r="F768" s="331"/>
      <c r="G768" s="333">
        <f t="shared" si="7"/>
        <v>8242.7199999999939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289</v>
      </c>
      <c r="B769" s="330">
        <v>8</v>
      </c>
      <c r="C769" s="298">
        <v>46053</v>
      </c>
      <c r="D769" s="298" t="s">
        <v>319</v>
      </c>
      <c r="E769" s="331">
        <v>25.54</v>
      </c>
      <c r="F769" s="331"/>
      <c r="G769" s="333">
        <f t="shared" si="7"/>
        <v>8261.559999999994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8</v>
      </c>
      <c r="C770" s="298">
        <v>46053</v>
      </c>
      <c r="D770" s="298" t="s">
        <v>308</v>
      </c>
      <c r="E770" s="331">
        <v>52.59</v>
      </c>
      <c r="F770" s="331"/>
      <c r="G770" s="333">
        <f t="shared" si="7"/>
        <v>8287.0999999999949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335</v>
      </c>
      <c r="B771" s="330" t="s">
        <v>335</v>
      </c>
      <c r="C771" s="298">
        <v>46052</v>
      </c>
      <c r="D771" s="299" t="s">
        <v>460</v>
      </c>
      <c r="E771" s="331"/>
      <c r="F771" s="331">
        <v>422</v>
      </c>
      <c r="G771" s="333">
        <f t="shared" si="7"/>
        <v>8339.6899999999951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289</v>
      </c>
      <c r="B772" s="330">
        <v>5</v>
      </c>
      <c r="C772" s="298">
        <v>46052</v>
      </c>
      <c r="D772" s="299" t="s">
        <v>865</v>
      </c>
      <c r="E772" s="331">
        <v>200</v>
      </c>
      <c r="F772" s="331"/>
      <c r="G772" s="333">
        <f t="shared" si="7"/>
        <v>7917.6899999999951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289</v>
      </c>
      <c r="B773" s="330">
        <v>2</v>
      </c>
      <c r="C773" s="298">
        <v>46052</v>
      </c>
      <c r="D773" s="299" t="s">
        <v>296</v>
      </c>
      <c r="E773" s="331">
        <v>8.52</v>
      </c>
      <c r="F773" s="331"/>
      <c r="G773" s="333">
        <f t="shared" si="7"/>
        <v>8117.6899999999951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287</v>
      </c>
      <c r="B774" s="330" t="s">
        <v>287</v>
      </c>
      <c r="C774" s="298">
        <v>46052</v>
      </c>
      <c r="D774" s="299" t="s">
        <v>461</v>
      </c>
      <c r="E774" s="331">
        <v>831.92</v>
      </c>
      <c r="F774" s="331">
        <v>831.92</v>
      </c>
      <c r="G774" s="333">
        <f t="shared" si="7"/>
        <v>8126.2099999999955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5</v>
      </c>
      <c r="C775" s="298">
        <v>46052</v>
      </c>
      <c r="D775" s="299" t="s">
        <v>441</v>
      </c>
      <c r="E775" s="331">
        <v>200</v>
      </c>
      <c r="F775" s="331"/>
      <c r="G775" s="333">
        <f t="shared" si="7"/>
        <v>8126.2099999999955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2</v>
      </c>
      <c r="C776" s="298">
        <v>46052</v>
      </c>
      <c r="D776" s="299" t="s">
        <v>324</v>
      </c>
      <c r="E776" s="331">
        <v>11.04</v>
      </c>
      <c r="F776" s="331"/>
      <c r="G776" s="333">
        <f t="shared" si="7"/>
        <v>8326.2099999999955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291</v>
      </c>
      <c r="B777" s="330">
        <v>38</v>
      </c>
      <c r="C777" s="298">
        <v>46051</v>
      </c>
      <c r="D777" s="299" t="s">
        <v>293</v>
      </c>
      <c r="E777" s="331"/>
      <c r="F777" s="331">
        <v>4365.6499999999996</v>
      </c>
      <c r="G777" s="333">
        <f t="shared" si="7"/>
        <v>8337.2499999999964</v>
      </c>
      <c r="H777" s="334"/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46051</v>
      </c>
      <c r="D778" s="299" t="s">
        <v>296</v>
      </c>
      <c r="E778" s="331">
        <v>18.28</v>
      </c>
      <c r="F778" s="331"/>
      <c r="G778" s="333">
        <f t="shared" si="7"/>
        <v>3971.5999999999976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289</v>
      </c>
      <c r="B779" s="330">
        <v>4</v>
      </c>
      <c r="C779" s="298">
        <v>46051</v>
      </c>
      <c r="D779" s="299" t="s">
        <v>295</v>
      </c>
      <c r="E779" s="331">
        <v>57.06</v>
      </c>
      <c r="F779" s="331"/>
      <c r="G779" s="333">
        <f t="shared" si="7"/>
        <v>3989.8799999999978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287</v>
      </c>
      <c r="B780" s="330" t="s">
        <v>287</v>
      </c>
      <c r="C780" s="298">
        <v>46051</v>
      </c>
      <c r="D780" s="299" t="s">
        <v>462</v>
      </c>
      <c r="E780" s="331">
        <v>89.42</v>
      </c>
      <c r="F780" s="331">
        <v>89.42</v>
      </c>
      <c r="G780" s="333">
        <f t="shared" si="7"/>
        <v>4046.9399999999978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289</v>
      </c>
      <c r="B781" s="330">
        <v>8</v>
      </c>
      <c r="C781" s="298">
        <v>46051</v>
      </c>
      <c r="D781" s="299" t="s">
        <v>463</v>
      </c>
      <c r="E781" s="331">
        <v>59</v>
      </c>
      <c r="F781" s="331"/>
      <c r="G781" s="333">
        <f t="shared" si="7"/>
        <v>4046.9399999999978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2</v>
      </c>
      <c r="C782" s="298">
        <v>46051</v>
      </c>
      <c r="D782" s="299" t="s">
        <v>371</v>
      </c>
      <c r="E782" s="331">
        <v>19.899999999999999</v>
      </c>
      <c r="F782" s="331"/>
      <c r="G782" s="333">
        <f t="shared" si="7"/>
        <v>4105.9399999999978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289</v>
      </c>
      <c r="B783" s="330">
        <v>2</v>
      </c>
      <c r="C783" s="298">
        <v>46050</v>
      </c>
      <c r="D783" s="299" t="s">
        <v>353</v>
      </c>
      <c r="E783" s="331">
        <v>14.99</v>
      </c>
      <c r="F783" s="331"/>
      <c r="G783" s="333">
        <f t="shared" si="7"/>
        <v>4125.8399999999974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6</v>
      </c>
      <c r="C784" s="298">
        <v>46050</v>
      </c>
      <c r="D784" s="299" t="s">
        <v>464</v>
      </c>
      <c r="E784" s="331">
        <v>25</v>
      </c>
      <c r="F784" s="331"/>
      <c r="G784" s="333">
        <f t="shared" si="7"/>
        <v>4140.8299999999972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3</v>
      </c>
      <c r="C785" s="298">
        <v>46050</v>
      </c>
      <c r="D785" s="299" t="s">
        <v>866</v>
      </c>
      <c r="E785" s="331">
        <v>6</v>
      </c>
      <c r="F785" s="331"/>
      <c r="G785" s="333">
        <f t="shared" si="7"/>
        <v>4165.8299999999972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2</v>
      </c>
      <c r="C786" s="298">
        <v>46050</v>
      </c>
      <c r="D786" s="299" t="s">
        <v>867</v>
      </c>
      <c r="E786" s="331">
        <v>15</v>
      </c>
      <c r="F786" s="331"/>
      <c r="G786" s="333">
        <f t="shared" si="7"/>
        <v>4171.8299999999972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2</v>
      </c>
      <c r="C787" s="298">
        <v>46050</v>
      </c>
      <c r="D787" s="299" t="s">
        <v>296</v>
      </c>
      <c r="E787" s="331">
        <v>12.71</v>
      </c>
      <c r="F787" s="331"/>
      <c r="G787" s="333">
        <f t="shared" si="7"/>
        <v>4186.8299999999972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287</v>
      </c>
      <c r="B788" s="330" t="s">
        <v>287</v>
      </c>
      <c r="C788" s="298">
        <v>46050</v>
      </c>
      <c r="D788" s="299" t="s">
        <v>452</v>
      </c>
      <c r="E788" s="331">
        <v>1475.9</v>
      </c>
      <c r="F788" s="331">
        <v>1475.9</v>
      </c>
      <c r="G788" s="333">
        <f t="shared" si="7"/>
        <v>4199.5399999999972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289</v>
      </c>
      <c r="B789" s="330">
        <v>8</v>
      </c>
      <c r="C789" s="298">
        <v>46050</v>
      </c>
      <c r="D789" s="299" t="s">
        <v>319</v>
      </c>
      <c r="E789" s="331">
        <v>28.52</v>
      </c>
      <c r="F789" s="331"/>
      <c r="G789" s="333">
        <f t="shared" si="7"/>
        <v>4199.5399999999972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289</v>
      </c>
      <c r="B790" s="330">
        <v>2</v>
      </c>
      <c r="C790" s="298">
        <v>46050</v>
      </c>
      <c r="D790" s="299" t="s">
        <v>465</v>
      </c>
      <c r="E790" s="331">
        <v>66.94</v>
      </c>
      <c r="F790" s="331"/>
      <c r="G790" s="333">
        <f t="shared" si="7"/>
        <v>4228.0599999999977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289</v>
      </c>
      <c r="B791" s="330">
        <v>8</v>
      </c>
      <c r="C791" s="298">
        <v>46049</v>
      </c>
      <c r="D791" s="299" t="s">
        <v>308</v>
      </c>
      <c r="E791" s="331">
        <v>47.99</v>
      </c>
      <c r="F791" s="331"/>
      <c r="G791" s="333">
        <f t="shared" si="7"/>
        <v>4294.9999999999973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287</v>
      </c>
      <c r="B792" s="330" t="s">
        <v>287</v>
      </c>
      <c r="C792" s="298">
        <v>46048</v>
      </c>
      <c r="D792" s="299" t="s">
        <v>466</v>
      </c>
      <c r="E792" s="331"/>
      <c r="F792" s="331">
        <v>425</v>
      </c>
      <c r="G792" s="333">
        <f t="shared" si="7"/>
        <v>4342.9899999999971</v>
      </c>
      <c r="H792" s="334" t="s">
        <v>298</v>
      </c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287</v>
      </c>
      <c r="B793" s="330" t="s">
        <v>287</v>
      </c>
      <c r="C793" s="298">
        <v>46048</v>
      </c>
      <c r="D793" s="299" t="s">
        <v>466</v>
      </c>
      <c r="E793" s="331">
        <v>425</v>
      </c>
      <c r="F793" s="331"/>
      <c r="G793" s="333">
        <f t="shared" si="7"/>
        <v>3917.9899999999971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289</v>
      </c>
      <c r="B794" s="330">
        <v>2</v>
      </c>
      <c r="C794" s="298">
        <v>46048</v>
      </c>
      <c r="D794" s="299" t="s">
        <v>467</v>
      </c>
      <c r="E794" s="331">
        <v>20.12</v>
      </c>
      <c r="F794" s="331"/>
      <c r="G794" s="333">
        <f t="shared" si="7"/>
        <v>4342.9899999999971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294</v>
      </c>
      <c r="B795" s="330">
        <v>17</v>
      </c>
      <c r="C795" s="298">
        <v>46048</v>
      </c>
      <c r="D795" s="299" t="s">
        <v>468</v>
      </c>
      <c r="E795" s="331">
        <v>42.68</v>
      </c>
      <c r="F795" s="331"/>
      <c r="G795" s="333">
        <f t="shared" si="7"/>
        <v>4363.1099999999969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289</v>
      </c>
      <c r="B796" s="330">
        <v>6</v>
      </c>
      <c r="C796" s="298">
        <v>46048</v>
      </c>
      <c r="D796" s="299" t="s">
        <v>397</v>
      </c>
      <c r="E796" s="331">
        <v>47.9</v>
      </c>
      <c r="F796" s="331"/>
      <c r="G796" s="333">
        <f t="shared" si="7"/>
        <v>4405.7899999999972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289</v>
      </c>
      <c r="B797" s="330">
        <v>1</v>
      </c>
      <c r="C797" s="298">
        <v>46047</v>
      </c>
      <c r="D797" s="299" t="s">
        <v>457</v>
      </c>
      <c r="E797" s="331">
        <v>105.79</v>
      </c>
      <c r="F797" s="331"/>
      <c r="G797" s="333">
        <f t="shared" si="7"/>
        <v>4453.6899999999969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294</v>
      </c>
      <c r="B798" s="330">
        <v>12</v>
      </c>
      <c r="C798" s="298">
        <v>46047</v>
      </c>
      <c r="D798" s="299" t="s">
        <v>314</v>
      </c>
      <c r="E798" s="331">
        <v>204.83</v>
      </c>
      <c r="F798" s="331"/>
      <c r="G798" s="333">
        <f t="shared" si="7"/>
        <v>4559.4799999999968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289</v>
      </c>
      <c r="B799" s="330">
        <v>3</v>
      </c>
      <c r="C799" s="298">
        <v>46047</v>
      </c>
      <c r="D799" s="299" t="s">
        <v>348</v>
      </c>
      <c r="E799" s="331">
        <v>8.51</v>
      </c>
      <c r="F799" s="331"/>
      <c r="G799" s="333">
        <f t="shared" si="7"/>
        <v>4764.3099999999968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289</v>
      </c>
      <c r="B800" s="330">
        <v>4</v>
      </c>
      <c r="C800" s="298">
        <v>46046</v>
      </c>
      <c r="D800" s="299" t="s">
        <v>296</v>
      </c>
      <c r="E800" s="331">
        <v>92.96</v>
      </c>
      <c r="F800" s="331"/>
      <c r="G800" s="333">
        <f t="shared" si="7"/>
        <v>4772.819999999997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289</v>
      </c>
      <c r="B801" s="330">
        <v>4</v>
      </c>
      <c r="C801" s="298">
        <v>46046</v>
      </c>
      <c r="D801" s="299" t="s">
        <v>334</v>
      </c>
      <c r="E801" s="331">
        <v>30.77</v>
      </c>
      <c r="F801" s="331"/>
      <c r="G801" s="333">
        <f t="shared" si="7"/>
        <v>4865.779999999997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289</v>
      </c>
      <c r="B802" s="330">
        <v>2</v>
      </c>
      <c r="C802" s="298">
        <v>46046</v>
      </c>
      <c r="D802" s="299" t="s">
        <v>358</v>
      </c>
      <c r="E802" s="331">
        <v>9.4700000000000006</v>
      </c>
      <c r="F802" s="331"/>
      <c r="G802" s="333">
        <f t="shared" si="7"/>
        <v>4896.5499999999975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6</v>
      </c>
      <c r="C803" s="298">
        <v>46046</v>
      </c>
      <c r="D803" s="299" t="s">
        <v>397</v>
      </c>
      <c r="E803" s="331">
        <v>53.59</v>
      </c>
      <c r="F803" s="331"/>
      <c r="G803" s="333">
        <f t="shared" si="7"/>
        <v>4906.0199999999977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1</v>
      </c>
      <c r="C804" s="298">
        <v>46046</v>
      </c>
      <c r="D804" s="299" t="s">
        <v>311</v>
      </c>
      <c r="E804" s="331">
        <v>61.64</v>
      </c>
      <c r="F804" s="331"/>
      <c r="G804" s="333">
        <f t="shared" si="7"/>
        <v>4959.6099999999979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1</v>
      </c>
      <c r="C805" s="298">
        <v>46045</v>
      </c>
      <c r="D805" s="299" t="s">
        <v>304</v>
      </c>
      <c r="E805" s="331">
        <v>23.17</v>
      </c>
      <c r="F805" s="331"/>
      <c r="G805" s="333">
        <f t="shared" si="7"/>
        <v>5021.2499999999982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4</v>
      </c>
      <c r="C806" s="298">
        <v>46045</v>
      </c>
      <c r="D806" s="299" t="s">
        <v>296</v>
      </c>
      <c r="E806" s="331">
        <v>62.77</v>
      </c>
      <c r="F806" s="331"/>
      <c r="G806" s="333">
        <f t="shared" si="7"/>
        <v>5044.4199999999983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289</v>
      </c>
      <c r="B807" s="330">
        <v>6</v>
      </c>
      <c r="C807" s="298">
        <v>46045</v>
      </c>
      <c r="D807" s="299" t="s">
        <v>469</v>
      </c>
      <c r="E807" s="331">
        <v>105.51</v>
      </c>
      <c r="F807" s="331"/>
      <c r="G807" s="333">
        <f t="shared" si="7"/>
        <v>5107.1899999999987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3</v>
      </c>
      <c r="C808" s="298">
        <v>46045</v>
      </c>
      <c r="D808" s="299" t="s">
        <v>334</v>
      </c>
      <c r="E808" s="331">
        <v>9.9499999999999993</v>
      </c>
      <c r="F808" s="331"/>
      <c r="G808" s="333">
        <f t="shared" si="7"/>
        <v>5212.6999999999989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2</v>
      </c>
      <c r="C809" s="298">
        <v>46045</v>
      </c>
      <c r="D809" s="299" t="s">
        <v>358</v>
      </c>
      <c r="E809" s="331">
        <v>10.17</v>
      </c>
      <c r="F809" s="331"/>
      <c r="G809" s="333">
        <f t="shared" si="7"/>
        <v>5222.6499999999987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2</v>
      </c>
      <c r="C810" s="298">
        <v>46045</v>
      </c>
      <c r="D810" s="299" t="s">
        <v>301</v>
      </c>
      <c r="E810" s="331">
        <v>32.200000000000003</v>
      </c>
      <c r="F810" s="331"/>
      <c r="G810" s="333">
        <f t="shared" si="7"/>
        <v>5232.8199999999988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294</v>
      </c>
      <c r="B811" s="330">
        <v>22</v>
      </c>
      <c r="C811" s="298">
        <v>46045</v>
      </c>
      <c r="D811" s="299" t="s">
        <v>863</v>
      </c>
      <c r="E811" s="331">
        <v>5.31</v>
      </c>
      <c r="F811" s="331"/>
      <c r="G811" s="333">
        <f t="shared" si="7"/>
        <v>5265.0199999999986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289</v>
      </c>
      <c r="B812" s="330">
        <v>8</v>
      </c>
      <c r="C812" s="298">
        <v>46044</v>
      </c>
      <c r="D812" s="299" t="s">
        <v>435</v>
      </c>
      <c r="E812" s="331">
        <v>73.95</v>
      </c>
      <c r="F812" s="331"/>
      <c r="G812" s="333">
        <f t="shared" si="7"/>
        <v>5270.329999999999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46044</v>
      </c>
      <c r="D813" s="299" t="s">
        <v>470</v>
      </c>
      <c r="E813" s="331">
        <v>28.68</v>
      </c>
      <c r="F813" s="331"/>
      <c r="G813" s="333">
        <f t="shared" si="7"/>
        <v>5344.2799999999988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8</v>
      </c>
      <c r="C814" s="298">
        <v>46044</v>
      </c>
      <c r="D814" s="299" t="s">
        <v>357</v>
      </c>
      <c r="E814" s="331">
        <v>57.38</v>
      </c>
      <c r="F814" s="331"/>
      <c r="G814" s="333">
        <f t="shared" si="7"/>
        <v>5372.9599999999991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2</v>
      </c>
      <c r="C815" s="298">
        <v>46044</v>
      </c>
      <c r="D815" s="299" t="s">
        <v>358</v>
      </c>
      <c r="E815" s="331">
        <v>9.4700000000000006</v>
      </c>
      <c r="F815" s="331"/>
      <c r="G815" s="333">
        <f t="shared" si="7"/>
        <v>5430.3399999999992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2</v>
      </c>
      <c r="C816" s="298">
        <v>46044</v>
      </c>
      <c r="D816" s="299" t="s">
        <v>358</v>
      </c>
      <c r="E816" s="331">
        <v>7.18</v>
      </c>
      <c r="F816" s="331"/>
      <c r="G816" s="333">
        <f t="shared" si="7"/>
        <v>5439.8099999999995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287</v>
      </c>
      <c r="B817" s="330" t="s">
        <v>287</v>
      </c>
      <c r="C817" s="298">
        <v>46044</v>
      </c>
      <c r="D817" s="299" t="s">
        <v>315</v>
      </c>
      <c r="E817" s="331">
        <v>126.24</v>
      </c>
      <c r="F817" s="331">
        <v>126.24</v>
      </c>
      <c r="G817" s="333">
        <f t="shared" si="7"/>
        <v>5446.99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289</v>
      </c>
      <c r="B818" s="330">
        <v>8</v>
      </c>
      <c r="C818" s="298">
        <v>46043</v>
      </c>
      <c r="D818" s="299" t="s">
        <v>471</v>
      </c>
      <c r="E818" s="331">
        <v>17</v>
      </c>
      <c r="F818" s="331"/>
      <c r="G818" s="333">
        <f t="shared" si="7"/>
        <v>5446.99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1</v>
      </c>
      <c r="C819" s="298">
        <v>46043</v>
      </c>
      <c r="D819" s="299" t="s">
        <v>329</v>
      </c>
      <c r="E819" s="331">
        <v>24.75</v>
      </c>
      <c r="F819" s="331"/>
      <c r="G819" s="333">
        <f t="shared" si="7"/>
        <v>5463.99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291</v>
      </c>
      <c r="B820" s="330">
        <v>39</v>
      </c>
      <c r="C820" s="298">
        <v>46043</v>
      </c>
      <c r="D820" s="299" t="s">
        <v>292</v>
      </c>
      <c r="E820" s="331"/>
      <c r="F820" s="331">
        <v>3378.82</v>
      </c>
      <c r="G820" s="333">
        <f t="shared" si="7"/>
        <v>5488.74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23</v>
      </c>
      <c r="C821" s="298">
        <v>46043</v>
      </c>
      <c r="D821" s="299" t="s">
        <v>67</v>
      </c>
      <c r="E821" s="331">
        <v>650.88</v>
      </c>
      <c r="F821" s="331"/>
      <c r="G821" s="333">
        <f t="shared" si="7"/>
        <v>2109.9199999999992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287</v>
      </c>
      <c r="B822" s="330" t="s">
        <v>287</v>
      </c>
      <c r="C822" s="298">
        <v>46043</v>
      </c>
      <c r="D822" s="299" t="s">
        <v>472</v>
      </c>
      <c r="E822" s="331">
        <v>100</v>
      </c>
      <c r="F822" s="331">
        <v>100</v>
      </c>
      <c r="G822" s="333">
        <f t="shared" si="7"/>
        <v>2760.7999999999993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2</v>
      </c>
      <c r="C823" s="298">
        <v>46043</v>
      </c>
      <c r="D823" s="299" t="s">
        <v>301</v>
      </c>
      <c r="E823" s="331">
        <v>20</v>
      </c>
      <c r="F823" s="331"/>
      <c r="G823" s="333">
        <f t="shared" si="7"/>
        <v>2760.7999999999993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8</v>
      </c>
      <c r="C824" s="298">
        <v>46043</v>
      </c>
      <c r="D824" s="299" t="s">
        <v>295</v>
      </c>
      <c r="E824" s="331">
        <v>6.38</v>
      </c>
      <c r="F824" s="331"/>
      <c r="G824" s="333">
        <f t="shared" si="7"/>
        <v>2780.7999999999993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2</v>
      </c>
      <c r="C825" s="298">
        <v>46043</v>
      </c>
      <c r="D825" s="299" t="s">
        <v>295</v>
      </c>
      <c r="E825" s="331">
        <v>17.29</v>
      </c>
      <c r="F825" s="331"/>
      <c r="G825" s="333">
        <f t="shared" si="7"/>
        <v>2787.1799999999994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2</v>
      </c>
      <c r="C826" s="298">
        <v>46043</v>
      </c>
      <c r="D826" s="299" t="s">
        <v>358</v>
      </c>
      <c r="E826" s="331">
        <v>14.86</v>
      </c>
      <c r="F826" s="331"/>
      <c r="G826" s="333">
        <f t="shared" si="7"/>
        <v>2804.4699999999993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2</v>
      </c>
      <c r="C827" s="298">
        <v>46042</v>
      </c>
      <c r="D827" s="299" t="s">
        <v>371</v>
      </c>
      <c r="E827" s="331">
        <v>13.4</v>
      </c>
      <c r="F827" s="331"/>
      <c r="G827" s="333">
        <f t="shared" si="7"/>
        <v>2819.3299999999995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46042</v>
      </c>
      <c r="D828" s="299" t="s">
        <v>371</v>
      </c>
      <c r="E828" s="331">
        <v>5.97</v>
      </c>
      <c r="F828" s="331"/>
      <c r="G828" s="333">
        <f t="shared" si="7"/>
        <v>2832.7299999999996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294</v>
      </c>
      <c r="B829" s="330">
        <v>22</v>
      </c>
      <c r="C829" s="298">
        <v>46042</v>
      </c>
      <c r="D829" s="299" t="s">
        <v>323</v>
      </c>
      <c r="E829" s="331">
        <v>18.09</v>
      </c>
      <c r="F829" s="331"/>
      <c r="G829" s="333">
        <f t="shared" si="7"/>
        <v>2838.6999999999994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294</v>
      </c>
      <c r="B830" s="330">
        <v>17</v>
      </c>
      <c r="C830" s="298">
        <v>46042</v>
      </c>
      <c r="D830" s="299" t="s">
        <v>188</v>
      </c>
      <c r="E830" s="331">
        <v>42.65</v>
      </c>
      <c r="F830" s="331"/>
      <c r="G830" s="333">
        <f t="shared" si="7"/>
        <v>2856.7899999999995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335</v>
      </c>
      <c r="B831" s="330" t="s">
        <v>335</v>
      </c>
      <c r="C831" s="298">
        <v>46042</v>
      </c>
      <c r="D831" s="299" t="s">
        <v>336</v>
      </c>
      <c r="E831" s="331">
        <v>130.51</v>
      </c>
      <c r="F831" s="331"/>
      <c r="G831" s="333">
        <f t="shared" si="7"/>
        <v>2899.4399999999996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294</v>
      </c>
      <c r="B832" s="330">
        <v>15</v>
      </c>
      <c r="C832" s="298">
        <v>46042</v>
      </c>
      <c r="D832" s="299" t="s">
        <v>185</v>
      </c>
      <c r="E832" s="331">
        <v>132.4</v>
      </c>
      <c r="F832" s="331"/>
      <c r="G832" s="333">
        <f t="shared" si="7"/>
        <v>3029.9499999999994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294</v>
      </c>
      <c r="B833" s="330">
        <v>23</v>
      </c>
      <c r="C833" s="298">
        <v>46042</v>
      </c>
      <c r="D833" s="299" t="s">
        <v>63</v>
      </c>
      <c r="E833" s="331">
        <v>529.46</v>
      </c>
      <c r="F833" s="331"/>
      <c r="G833" s="333">
        <f t="shared" si="7"/>
        <v>3162.3499999999995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6</v>
      </c>
      <c r="C834" s="298">
        <v>46042</v>
      </c>
      <c r="D834" s="299" t="s">
        <v>300</v>
      </c>
      <c r="E834" s="331">
        <v>51.63</v>
      </c>
      <c r="F834" s="331"/>
      <c r="G834" s="333">
        <f t="shared" si="7"/>
        <v>3691.8099999999995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289</v>
      </c>
      <c r="B835" s="330">
        <v>2</v>
      </c>
      <c r="C835" s="298">
        <v>46042</v>
      </c>
      <c r="D835" s="299" t="s">
        <v>296</v>
      </c>
      <c r="E835" s="331">
        <v>11.17</v>
      </c>
      <c r="F835" s="331"/>
      <c r="G835" s="333">
        <f t="shared" si="7"/>
        <v>3743.4399999999996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4</v>
      </c>
      <c r="C836" s="298">
        <v>46042</v>
      </c>
      <c r="D836" s="299" t="s">
        <v>296</v>
      </c>
      <c r="E836" s="331">
        <v>57.37</v>
      </c>
      <c r="F836" s="331"/>
      <c r="G836" s="333">
        <f t="shared" si="7"/>
        <v>3754.6099999999997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294</v>
      </c>
      <c r="B837" s="330">
        <v>22</v>
      </c>
      <c r="C837" s="298">
        <v>46042</v>
      </c>
      <c r="D837" s="299" t="s">
        <v>328</v>
      </c>
      <c r="E837" s="331">
        <v>7.46</v>
      </c>
      <c r="F837" s="331"/>
      <c r="G837" s="333">
        <f t="shared" si="7"/>
        <v>3811.9799999999996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4</v>
      </c>
      <c r="C838" s="298">
        <v>46042</v>
      </c>
      <c r="D838" s="299" t="s">
        <v>310</v>
      </c>
      <c r="E838" s="331">
        <v>28.91</v>
      </c>
      <c r="F838" s="331"/>
      <c r="G838" s="333">
        <f t="shared" si="7"/>
        <v>3819.4399999999996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6</v>
      </c>
      <c r="C839" s="298">
        <v>46040</v>
      </c>
      <c r="D839" s="299" t="s">
        <v>300</v>
      </c>
      <c r="E839" s="331">
        <v>31.35</v>
      </c>
      <c r="F839" s="331"/>
      <c r="G839" s="333">
        <f t="shared" si="7"/>
        <v>3848.3499999999995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8</v>
      </c>
      <c r="C840" s="298">
        <v>46040</v>
      </c>
      <c r="D840" s="299" t="s">
        <v>473</v>
      </c>
      <c r="E840" s="331">
        <v>124.75</v>
      </c>
      <c r="F840" s="331"/>
      <c r="G840" s="333">
        <f t="shared" si="7"/>
        <v>3879.6999999999994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3</v>
      </c>
      <c r="C841" s="298">
        <v>46040</v>
      </c>
      <c r="D841" s="299" t="s">
        <v>320</v>
      </c>
      <c r="E841" s="331">
        <v>11.3</v>
      </c>
      <c r="F841" s="331"/>
      <c r="G841" s="333">
        <f t="shared" si="7"/>
        <v>4004.4499999999994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294</v>
      </c>
      <c r="B842" s="330">
        <v>22</v>
      </c>
      <c r="C842" s="298">
        <v>46040</v>
      </c>
      <c r="D842" s="299" t="s">
        <v>401</v>
      </c>
      <c r="E842" s="331">
        <v>13.84</v>
      </c>
      <c r="F842" s="331"/>
      <c r="G842" s="333">
        <f t="shared" si="7"/>
        <v>4015.7499999999995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289</v>
      </c>
      <c r="B843" s="330">
        <v>1</v>
      </c>
      <c r="C843" s="298">
        <v>46040</v>
      </c>
      <c r="D843" s="299" t="s">
        <v>306</v>
      </c>
      <c r="E843" s="331">
        <v>92.06</v>
      </c>
      <c r="F843" s="331"/>
      <c r="G843" s="333">
        <f t="shared" si="7"/>
        <v>4029.5899999999997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289</v>
      </c>
      <c r="B844" s="330">
        <v>7</v>
      </c>
      <c r="C844" s="298">
        <v>46040</v>
      </c>
      <c r="D844" s="299" t="s">
        <v>338</v>
      </c>
      <c r="E844" s="331">
        <v>78.47</v>
      </c>
      <c r="F844" s="331"/>
      <c r="G844" s="333">
        <f t="shared" si="7"/>
        <v>4121.6499999999996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289</v>
      </c>
      <c r="B845" s="330">
        <v>1</v>
      </c>
      <c r="C845" s="298">
        <v>46040</v>
      </c>
      <c r="D845" s="299" t="s">
        <v>393</v>
      </c>
      <c r="E845" s="331">
        <v>28.22</v>
      </c>
      <c r="F845" s="331"/>
      <c r="G845" s="333">
        <f t="shared" si="7"/>
        <v>4200.12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289</v>
      </c>
      <c r="B846" s="330">
        <v>2</v>
      </c>
      <c r="C846" s="298">
        <v>46040</v>
      </c>
      <c r="D846" s="299" t="s">
        <v>392</v>
      </c>
      <c r="E846" s="331">
        <v>32.729999999999997</v>
      </c>
      <c r="F846" s="331"/>
      <c r="G846" s="333">
        <f t="shared" si="7"/>
        <v>4228.34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294</v>
      </c>
      <c r="B847" s="330">
        <v>42</v>
      </c>
      <c r="C847" s="298">
        <v>46039</v>
      </c>
      <c r="D847" s="299" t="s">
        <v>333</v>
      </c>
      <c r="E847" s="331">
        <v>29.8</v>
      </c>
      <c r="F847" s="331"/>
      <c r="G847" s="333">
        <f t="shared" si="7"/>
        <v>4261.07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294</v>
      </c>
      <c r="B848" s="330">
        <v>43</v>
      </c>
      <c r="C848" s="298">
        <v>46039</v>
      </c>
      <c r="D848" s="299" t="s">
        <v>333</v>
      </c>
      <c r="E848" s="331">
        <v>22.35</v>
      </c>
      <c r="F848" s="331"/>
      <c r="G848" s="333">
        <f t="shared" si="7"/>
        <v>4290.87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8</v>
      </c>
      <c r="C849" s="298">
        <v>46039</v>
      </c>
      <c r="D849" s="299" t="s">
        <v>319</v>
      </c>
      <c r="E849" s="331">
        <v>36.92</v>
      </c>
      <c r="F849" s="331"/>
      <c r="G849" s="333">
        <f t="shared" si="7"/>
        <v>4313.22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289</v>
      </c>
      <c r="B850" s="330">
        <v>1</v>
      </c>
      <c r="C850" s="298">
        <v>46039</v>
      </c>
      <c r="D850" s="299" t="s">
        <v>311</v>
      </c>
      <c r="E850" s="331">
        <v>117.89</v>
      </c>
      <c r="F850" s="331"/>
      <c r="G850" s="333">
        <f t="shared" si="7"/>
        <v>4350.1400000000003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1</v>
      </c>
      <c r="C851" s="298">
        <v>46039</v>
      </c>
      <c r="D851" s="299" t="s">
        <v>329</v>
      </c>
      <c r="E851" s="331">
        <v>196.36</v>
      </c>
      <c r="F851" s="331"/>
      <c r="G851" s="333">
        <f t="shared" si="7"/>
        <v>4468.0300000000007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294</v>
      </c>
      <c r="B852" s="330">
        <v>21</v>
      </c>
      <c r="C852" s="298">
        <v>46039</v>
      </c>
      <c r="D852" s="299" t="s">
        <v>194</v>
      </c>
      <c r="E852" s="331">
        <v>70.2</v>
      </c>
      <c r="F852" s="331"/>
      <c r="G852" s="333">
        <f t="shared" si="7"/>
        <v>4664.3900000000003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2</v>
      </c>
      <c r="C853" s="298">
        <v>46038</v>
      </c>
      <c r="D853" s="299" t="s">
        <v>324</v>
      </c>
      <c r="E853" s="331">
        <v>13.14</v>
      </c>
      <c r="F853" s="331"/>
      <c r="G853" s="333">
        <f t="shared" si="7"/>
        <v>4734.59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46038</v>
      </c>
      <c r="D854" s="299" t="s">
        <v>296</v>
      </c>
      <c r="E854" s="331">
        <v>18.489999999999998</v>
      </c>
      <c r="F854" s="331"/>
      <c r="G854" s="333">
        <f t="shared" si="7"/>
        <v>4747.7300000000005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291</v>
      </c>
      <c r="B855" s="330">
        <v>41</v>
      </c>
      <c r="C855" s="298">
        <v>46038</v>
      </c>
      <c r="D855" s="299" t="s">
        <v>474</v>
      </c>
      <c r="E855" s="331"/>
      <c r="F855" s="331">
        <v>800</v>
      </c>
      <c r="G855" s="333">
        <f t="shared" si="7"/>
        <v>4766.22</v>
      </c>
      <c r="H855" s="334" t="s">
        <v>298</v>
      </c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18</v>
      </c>
      <c r="C856" s="298">
        <v>46038</v>
      </c>
      <c r="D856" s="299" t="s">
        <v>361</v>
      </c>
      <c r="E856" s="331">
        <v>400</v>
      </c>
      <c r="F856" s="331"/>
      <c r="G856" s="333">
        <f t="shared" si="7"/>
        <v>3966.2200000000003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294</v>
      </c>
      <c r="B857" s="330">
        <v>19</v>
      </c>
      <c r="C857" s="298">
        <v>46038</v>
      </c>
      <c r="D857" s="299" t="s">
        <v>191</v>
      </c>
      <c r="E857" s="331">
        <v>200</v>
      </c>
      <c r="F857" s="331"/>
      <c r="G857" s="333">
        <f t="shared" si="7"/>
        <v>4366.22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11</v>
      </c>
      <c r="C858" s="298">
        <v>46038</v>
      </c>
      <c r="D858" s="299" t="s">
        <v>178</v>
      </c>
      <c r="E858" s="331">
        <v>267.95999999999998</v>
      </c>
      <c r="F858" s="331"/>
      <c r="G858" s="333">
        <f t="shared" si="7"/>
        <v>4566.22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8</v>
      </c>
      <c r="C859" s="298">
        <v>46037</v>
      </c>
      <c r="D859" s="299" t="s">
        <v>357</v>
      </c>
      <c r="E859" s="331">
        <v>59.95</v>
      </c>
      <c r="F859" s="331"/>
      <c r="G859" s="333">
        <f t="shared" si="7"/>
        <v>4834.18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2</v>
      </c>
      <c r="C860" s="298">
        <v>46037</v>
      </c>
      <c r="D860" s="299" t="s">
        <v>357</v>
      </c>
      <c r="E860" s="331">
        <v>59.96</v>
      </c>
      <c r="F860" s="331"/>
      <c r="G860" s="333">
        <f t="shared" si="7"/>
        <v>4894.13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289</v>
      </c>
      <c r="B861" s="330">
        <v>8</v>
      </c>
      <c r="C861" s="298">
        <v>46037</v>
      </c>
      <c r="D861" s="299" t="s">
        <v>319</v>
      </c>
      <c r="E861" s="331">
        <v>12.43</v>
      </c>
      <c r="F861" s="331"/>
      <c r="G861" s="333">
        <f t="shared" si="7"/>
        <v>4954.09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289</v>
      </c>
      <c r="B862" s="330">
        <v>2</v>
      </c>
      <c r="C862" s="298">
        <v>46037</v>
      </c>
      <c r="D862" s="299" t="s">
        <v>296</v>
      </c>
      <c r="E862" s="331">
        <v>11.07</v>
      </c>
      <c r="F862" s="331"/>
      <c r="G862" s="333">
        <f t="shared" si="7"/>
        <v>4966.5200000000004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4</v>
      </c>
      <c r="C863" s="298">
        <v>46037</v>
      </c>
      <c r="D863" s="299" t="s">
        <v>296</v>
      </c>
      <c r="E863" s="331">
        <v>52.3</v>
      </c>
      <c r="F863" s="331"/>
      <c r="G863" s="333">
        <f t="shared" si="7"/>
        <v>4977.59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289</v>
      </c>
      <c r="B864" s="330">
        <v>6</v>
      </c>
      <c r="C864" s="298">
        <v>46037</v>
      </c>
      <c r="D864" s="299" t="s">
        <v>436</v>
      </c>
      <c r="E864" s="331">
        <v>50</v>
      </c>
      <c r="F864" s="331"/>
      <c r="G864" s="333">
        <f t="shared" si="7"/>
        <v>5029.8900000000003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291</v>
      </c>
      <c r="B865" s="330">
        <v>38</v>
      </c>
      <c r="C865" s="298">
        <v>46037</v>
      </c>
      <c r="D865" s="299" t="s">
        <v>293</v>
      </c>
      <c r="E865" s="331"/>
      <c r="F865" s="331">
        <v>4365.67</v>
      </c>
      <c r="G865" s="333">
        <f t="shared" si="7"/>
        <v>5079.8900000000003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289</v>
      </c>
      <c r="B866" s="330">
        <v>4</v>
      </c>
      <c r="C866" s="298">
        <v>46036</v>
      </c>
      <c r="D866" s="299" t="s">
        <v>295</v>
      </c>
      <c r="E866" s="331">
        <v>30.91</v>
      </c>
      <c r="F866" s="331"/>
      <c r="G866" s="333">
        <f t="shared" si="7"/>
        <v>714.22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289</v>
      </c>
      <c r="B867" s="330">
        <v>3</v>
      </c>
      <c r="C867" s="298">
        <v>46036</v>
      </c>
      <c r="D867" s="299" t="s">
        <v>348</v>
      </c>
      <c r="E867" s="331">
        <v>8.67</v>
      </c>
      <c r="F867" s="331"/>
      <c r="G867" s="333">
        <f t="shared" si="7"/>
        <v>745.13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3</v>
      </c>
      <c r="C868" s="298">
        <v>46035</v>
      </c>
      <c r="D868" s="299" t="s">
        <v>351</v>
      </c>
      <c r="E868" s="331">
        <v>25.01</v>
      </c>
      <c r="F868" s="331"/>
      <c r="G868" s="333">
        <f t="shared" si="7"/>
        <v>753.8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6</v>
      </c>
      <c r="C869" s="298">
        <v>46035</v>
      </c>
      <c r="D869" s="299" t="s">
        <v>412</v>
      </c>
      <c r="E869" s="331">
        <v>-5.9</v>
      </c>
      <c r="F869" s="331"/>
      <c r="G869" s="333">
        <f t="shared" si="7"/>
        <v>778.81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6</v>
      </c>
      <c r="C870" s="298">
        <v>46035</v>
      </c>
      <c r="D870" s="299" t="s">
        <v>446</v>
      </c>
      <c r="E870" s="331">
        <v>-0.03</v>
      </c>
      <c r="F870" s="331"/>
      <c r="G870" s="333">
        <f t="shared" si="7"/>
        <v>772.91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294</v>
      </c>
      <c r="B871" s="330">
        <v>43</v>
      </c>
      <c r="C871" s="298">
        <v>46035</v>
      </c>
      <c r="D871" s="299" t="s">
        <v>201</v>
      </c>
      <c r="E871" s="331">
        <v>44.18</v>
      </c>
      <c r="F871" s="331"/>
      <c r="G871" s="333">
        <f t="shared" si="7"/>
        <v>772.88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294</v>
      </c>
      <c r="B872" s="330">
        <v>42</v>
      </c>
      <c r="C872" s="298">
        <v>46035</v>
      </c>
      <c r="D872" s="299" t="s">
        <v>200</v>
      </c>
      <c r="E872" s="331">
        <v>51.19</v>
      </c>
      <c r="F872" s="331"/>
      <c r="G872" s="333">
        <f t="shared" si="7"/>
        <v>817.06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4</v>
      </c>
      <c r="C873" s="298">
        <v>46035</v>
      </c>
      <c r="D873" s="299" t="s">
        <v>295</v>
      </c>
      <c r="E873" s="331">
        <v>28.15</v>
      </c>
      <c r="F873" s="331"/>
      <c r="G873" s="333">
        <f t="shared" si="7"/>
        <v>868.25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289</v>
      </c>
      <c r="B874" s="330">
        <v>3</v>
      </c>
      <c r="C874" s="298">
        <v>46035</v>
      </c>
      <c r="D874" s="299" t="s">
        <v>296</v>
      </c>
      <c r="E874" s="331">
        <v>20.85</v>
      </c>
      <c r="F874" s="331"/>
      <c r="G874" s="333">
        <f t="shared" si="7"/>
        <v>896.4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1</v>
      </c>
      <c r="C875" s="298">
        <v>46034</v>
      </c>
      <c r="D875" s="299" t="s">
        <v>306</v>
      </c>
      <c r="E875" s="331">
        <v>145.81</v>
      </c>
      <c r="F875" s="331"/>
      <c r="G875" s="333">
        <f t="shared" si="7"/>
        <v>917.25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46034</v>
      </c>
      <c r="D876" s="299" t="s">
        <v>424</v>
      </c>
      <c r="E876" s="331">
        <v>25.22</v>
      </c>
      <c r="F876" s="331"/>
      <c r="G876" s="333">
        <f t="shared" si="7"/>
        <v>1063.06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46033</v>
      </c>
      <c r="D877" s="299" t="s">
        <v>326</v>
      </c>
      <c r="E877" s="331">
        <v>49.38</v>
      </c>
      <c r="F877" s="331"/>
      <c r="G877" s="333">
        <f t="shared" si="7"/>
        <v>1088.28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294</v>
      </c>
      <c r="B878" s="330">
        <v>22</v>
      </c>
      <c r="C878" s="298">
        <v>46033</v>
      </c>
      <c r="D878" s="299" t="s">
        <v>352</v>
      </c>
      <c r="E878" s="331">
        <v>19.16</v>
      </c>
      <c r="F878" s="331"/>
      <c r="G878" s="333">
        <f t="shared" si="7"/>
        <v>1137.6600000000001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46033</v>
      </c>
      <c r="D879" s="299" t="s">
        <v>312</v>
      </c>
      <c r="E879" s="331">
        <v>39.86</v>
      </c>
      <c r="F879" s="331"/>
      <c r="G879" s="333">
        <f t="shared" si="7"/>
        <v>1156.8200000000002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7</v>
      </c>
      <c r="C880" s="298">
        <v>46033</v>
      </c>
      <c r="D880" s="299" t="s">
        <v>444</v>
      </c>
      <c r="E880" s="331">
        <v>165.05</v>
      </c>
      <c r="F880" s="331"/>
      <c r="G880" s="333">
        <f t="shared" si="7"/>
        <v>1196.68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294</v>
      </c>
      <c r="B881" s="330">
        <v>24</v>
      </c>
      <c r="C881" s="298">
        <v>46032</v>
      </c>
      <c r="D881" s="299" t="s">
        <v>861</v>
      </c>
      <c r="E881" s="331">
        <v>83.42</v>
      </c>
      <c r="F881" s="331"/>
      <c r="G881" s="333">
        <f t="shared" si="7"/>
        <v>1361.73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4</v>
      </c>
      <c r="C882" s="298">
        <v>46032</v>
      </c>
      <c r="D882" s="299" t="s">
        <v>296</v>
      </c>
      <c r="E882" s="331">
        <v>30.4</v>
      </c>
      <c r="F882" s="331"/>
      <c r="G882" s="333">
        <f t="shared" si="7"/>
        <v>1445.15</v>
      </c>
      <c r="H882" s="334"/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2</v>
      </c>
      <c r="C883" s="298">
        <v>46032</v>
      </c>
      <c r="D883" s="299" t="s">
        <v>296</v>
      </c>
      <c r="E883" s="331">
        <v>13.83</v>
      </c>
      <c r="F883" s="331"/>
      <c r="G883" s="333">
        <f t="shared" si="7"/>
        <v>1475.5500000000002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2</v>
      </c>
      <c r="C884" s="298">
        <v>46032</v>
      </c>
      <c r="D884" s="299" t="s">
        <v>473</v>
      </c>
      <c r="E884" s="331">
        <v>100</v>
      </c>
      <c r="F884" s="331"/>
      <c r="G884" s="333">
        <f t="shared" si="7"/>
        <v>1489.38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1</v>
      </c>
      <c r="C885" s="298">
        <v>46032</v>
      </c>
      <c r="D885" s="299" t="s">
        <v>304</v>
      </c>
      <c r="E885" s="331">
        <v>55.68</v>
      </c>
      <c r="F885" s="331"/>
      <c r="G885" s="333">
        <f t="shared" si="7"/>
        <v>1589.38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2</v>
      </c>
      <c r="C886" s="298">
        <v>46031</v>
      </c>
      <c r="D886" s="299" t="s">
        <v>358</v>
      </c>
      <c r="E886" s="331">
        <v>9.4700000000000006</v>
      </c>
      <c r="F886" s="331"/>
      <c r="G886" s="333">
        <f t="shared" si="7"/>
        <v>1645.0600000000002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5</v>
      </c>
      <c r="C887" s="298">
        <v>46031</v>
      </c>
      <c r="D887" s="299" t="s">
        <v>475</v>
      </c>
      <c r="E887" s="331">
        <v>50</v>
      </c>
      <c r="F887" s="331"/>
      <c r="G887" s="333">
        <f t="shared" si="7"/>
        <v>1654.5300000000002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8</v>
      </c>
      <c r="C888" s="298">
        <v>46030</v>
      </c>
      <c r="D888" s="299" t="s">
        <v>476</v>
      </c>
      <c r="E888" s="331">
        <v>32.619999999999997</v>
      </c>
      <c r="F888" s="331"/>
      <c r="G888" s="333">
        <f t="shared" si="7"/>
        <v>1704.5300000000002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291</v>
      </c>
      <c r="B889" s="330">
        <v>39</v>
      </c>
      <c r="C889" s="298">
        <v>46030</v>
      </c>
      <c r="D889" s="299" t="s">
        <v>292</v>
      </c>
      <c r="E889" s="331"/>
      <c r="F889" s="331">
        <v>2729.22</v>
      </c>
      <c r="G889" s="333">
        <f t="shared" si="7"/>
        <v>1737.15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289</v>
      </c>
      <c r="B890" s="330">
        <v>2</v>
      </c>
      <c r="C890" s="298">
        <v>46030</v>
      </c>
      <c r="D890" s="299" t="s">
        <v>296</v>
      </c>
      <c r="E890" s="331">
        <v>6.37</v>
      </c>
      <c r="F890" s="331"/>
      <c r="G890" s="333">
        <f t="shared" si="7"/>
        <v>-992.06999999999971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4</v>
      </c>
      <c r="C891" s="298">
        <v>46030</v>
      </c>
      <c r="D891" s="299" t="s">
        <v>296</v>
      </c>
      <c r="E891" s="331">
        <v>32.119999999999997</v>
      </c>
      <c r="F891" s="331"/>
      <c r="G891" s="333">
        <f t="shared" si="7"/>
        <v>-985.6999999999997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2</v>
      </c>
      <c r="C892" s="298">
        <v>46030</v>
      </c>
      <c r="D892" s="299" t="s">
        <v>358</v>
      </c>
      <c r="E892" s="331">
        <v>9.4700000000000006</v>
      </c>
      <c r="F892" s="331"/>
      <c r="G892" s="333">
        <f t="shared" si="7"/>
        <v>-953.5799999999997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2</v>
      </c>
      <c r="C893" s="298">
        <v>46030</v>
      </c>
      <c r="D893" s="299" t="s">
        <v>386</v>
      </c>
      <c r="E893" s="331">
        <v>21.18</v>
      </c>
      <c r="F893" s="331"/>
      <c r="G893" s="333">
        <f t="shared" si="7"/>
        <v>-944.10999999999967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335</v>
      </c>
      <c r="B894" s="330" t="s">
        <v>335</v>
      </c>
      <c r="C894" s="298">
        <v>46029</v>
      </c>
      <c r="D894" s="299" t="s">
        <v>447</v>
      </c>
      <c r="E894" s="331">
        <v>52.66</v>
      </c>
      <c r="F894" s="331"/>
      <c r="G894" s="333">
        <f t="shared" si="7"/>
        <v>-922.92999999999972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294</v>
      </c>
      <c r="B895" s="330">
        <v>13</v>
      </c>
      <c r="C895" s="298">
        <v>46029</v>
      </c>
      <c r="D895" s="299" t="s">
        <v>182</v>
      </c>
      <c r="E895" s="331">
        <v>167.42</v>
      </c>
      <c r="F895" s="331"/>
      <c r="G895" s="333">
        <f t="shared" si="7"/>
        <v>-870.26999999999975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4</v>
      </c>
      <c r="C896" s="298">
        <v>46029</v>
      </c>
      <c r="D896" s="299" t="s">
        <v>296</v>
      </c>
      <c r="E896" s="331">
        <v>30.81</v>
      </c>
      <c r="F896" s="331"/>
      <c r="G896" s="333">
        <f t="shared" si="7"/>
        <v>-702.8499999999998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2</v>
      </c>
      <c r="C897" s="298">
        <v>46029</v>
      </c>
      <c r="D897" s="299" t="s">
        <v>358</v>
      </c>
      <c r="E897" s="331">
        <v>9.4700000000000006</v>
      </c>
      <c r="F897" s="331"/>
      <c r="G897" s="333">
        <f t="shared" si="7"/>
        <v>-672.03999999999985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294</v>
      </c>
      <c r="B898" s="330">
        <v>22</v>
      </c>
      <c r="C898" s="298">
        <v>46029</v>
      </c>
      <c r="D898" s="299" t="s">
        <v>477</v>
      </c>
      <c r="E898" s="331">
        <v>148.04</v>
      </c>
      <c r="F898" s="331"/>
      <c r="G898" s="333">
        <f t="shared" si="7"/>
        <v>-662.56999999999982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14</v>
      </c>
      <c r="C899" s="298">
        <v>46028</v>
      </c>
      <c r="D899" s="299" t="s">
        <v>366</v>
      </c>
      <c r="E899" s="331">
        <v>66.67</v>
      </c>
      <c r="F899" s="331"/>
      <c r="G899" s="333">
        <f t="shared" si="7"/>
        <v>-514.52999999999986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3</v>
      </c>
      <c r="C900" s="298">
        <v>46028</v>
      </c>
      <c r="D900" s="299" t="s">
        <v>296</v>
      </c>
      <c r="E900" s="331">
        <v>5.7</v>
      </c>
      <c r="F900" s="331"/>
      <c r="G900" s="333">
        <f t="shared" si="7"/>
        <v>-447.8599999999999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294</v>
      </c>
      <c r="B901" s="330">
        <v>21</v>
      </c>
      <c r="C901" s="298">
        <v>46028</v>
      </c>
      <c r="D901" s="299" t="s">
        <v>194</v>
      </c>
      <c r="E901" s="331">
        <v>30.59</v>
      </c>
      <c r="F901" s="331"/>
      <c r="G901" s="333">
        <f t="shared" si="7"/>
        <v>-442.15999999999991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294</v>
      </c>
      <c r="B902" s="330">
        <v>17</v>
      </c>
      <c r="C902" s="298">
        <v>46027</v>
      </c>
      <c r="D902" s="299" t="s">
        <v>370</v>
      </c>
      <c r="E902" s="331">
        <v>133.91999999999999</v>
      </c>
      <c r="F902" s="331"/>
      <c r="G902" s="333">
        <f t="shared" si="7"/>
        <v>-411.56999999999994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294</v>
      </c>
      <c r="B903" s="330">
        <v>17</v>
      </c>
      <c r="C903" s="298">
        <v>46027</v>
      </c>
      <c r="D903" s="299" t="s">
        <v>370</v>
      </c>
      <c r="E903" s="331">
        <v>62</v>
      </c>
      <c r="F903" s="331"/>
      <c r="G903" s="333">
        <f t="shared" si="7"/>
        <v>-277.64999999999992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6</v>
      </c>
      <c r="C904" s="298">
        <v>46027</v>
      </c>
      <c r="D904" s="299" t="s">
        <v>300</v>
      </c>
      <c r="E904" s="331">
        <v>10.64</v>
      </c>
      <c r="F904" s="331"/>
      <c r="G904" s="333">
        <f t="shared" si="7"/>
        <v>-215.64999999999992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8</v>
      </c>
      <c r="C905" s="298">
        <v>46027</v>
      </c>
      <c r="D905" s="299" t="s">
        <v>319</v>
      </c>
      <c r="E905" s="331">
        <v>17.440000000000001</v>
      </c>
      <c r="F905" s="331"/>
      <c r="G905" s="333">
        <f t="shared" si="7"/>
        <v>-205.00999999999991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1</v>
      </c>
      <c r="C906" s="298">
        <v>46027</v>
      </c>
      <c r="D906" s="299" t="s">
        <v>306</v>
      </c>
      <c r="E906" s="331">
        <v>216.19</v>
      </c>
      <c r="F906" s="331"/>
      <c r="G906" s="333">
        <f t="shared" si="7"/>
        <v>-187.56999999999991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2</v>
      </c>
      <c r="C907" s="298">
        <v>46027</v>
      </c>
      <c r="D907" s="299" t="s">
        <v>478</v>
      </c>
      <c r="E907" s="331">
        <v>70</v>
      </c>
      <c r="F907" s="331"/>
      <c r="G907" s="333">
        <f t="shared" si="7"/>
        <v>28.62000000000009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46027</v>
      </c>
      <c r="D908" s="299" t="s">
        <v>358</v>
      </c>
      <c r="E908" s="331">
        <v>14.05</v>
      </c>
      <c r="F908" s="331"/>
      <c r="G908" s="333">
        <f t="shared" si="7"/>
        <v>98.62000000000009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294</v>
      </c>
      <c r="B909" s="330">
        <v>14</v>
      </c>
      <c r="C909" s="298">
        <v>46027</v>
      </c>
      <c r="D909" s="299" t="s">
        <v>367</v>
      </c>
      <c r="E909" s="331">
        <v>68.739999999999995</v>
      </c>
      <c r="F909" s="331"/>
      <c r="G909" s="333">
        <f t="shared" si="7"/>
        <v>112.67000000000009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289</v>
      </c>
      <c r="B910" s="330">
        <v>6</v>
      </c>
      <c r="C910" s="298">
        <v>46027</v>
      </c>
      <c r="D910" s="299" t="s">
        <v>479</v>
      </c>
      <c r="E910" s="331">
        <v>120</v>
      </c>
      <c r="F910" s="331"/>
      <c r="G910" s="333">
        <f t="shared" si="7"/>
        <v>181.41000000000008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294</v>
      </c>
      <c r="B911" s="330">
        <v>9</v>
      </c>
      <c r="C911" s="298">
        <v>46027</v>
      </c>
      <c r="D911" s="299" t="s">
        <v>58</v>
      </c>
      <c r="E911" s="331">
        <v>1281.53</v>
      </c>
      <c r="F911" s="331"/>
      <c r="G911" s="333">
        <f t="shared" si="7"/>
        <v>301.41000000000008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7</v>
      </c>
      <c r="C912" s="298">
        <v>46026</v>
      </c>
      <c r="D912" s="299" t="s">
        <v>338</v>
      </c>
      <c r="E912" s="331">
        <v>18.260000000000002</v>
      </c>
      <c r="F912" s="331"/>
      <c r="G912" s="333">
        <f t="shared" si="7"/>
        <v>1582.94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287</v>
      </c>
      <c r="B913" s="330" t="s">
        <v>287</v>
      </c>
      <c r="C913" s="298">
        <v>46026</v>
      </c>
      <c r="D913" s="299" t="s">
        <v>300</v>
      </c>
      <c r="E913" s="331">
        <v>114.91</v>
      </c>
      <c r="F913" s="331">
        <v>114.91</v>
      </c>
      <c r="G913" s="333">
        <f t="shared" si="7"/>
        <v>1601.2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289</v>
      </c>
      <c r="B914" s="330">
        <v>5</v>
      </c>
      <c r="C914" s="298">
        <v>46026</v>
      </c>
      <c r="D914" s="299" t="s">
        <v>480</v>
      </c>
      <c r="E914" s="331">
        <v>42.43</v>
      </c>
      <c r="F914" s="331"/>
      <c r="G914" s="333">
        <f t="shared" si="7"/>
        <v>1601.2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7</v>
      </c>
      <c r="C915" s="298">
        <v>46026</v>
      </c>
      <c r="D915" s="299" t="s">
        <v>300</v>
      </c>
      <c r="E915" s="331">
        <v>42.59</v>
      </c>
      <c r="F915" s="331"/>
      <c r="G915" s="333">
        <f t="shared" si="7"/>
        <v>1643.63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3</v>
      </c>
      <c r="C916" s="298">
        <v>46025</v>
      </c>
      <c r="D916" s="299" t="s">
        <v>348</v>
      </c>
      <c r="E916" s="331">
        <v>14.57</v>
      </c>
      <c r="F916" s="331"/>
      <c r="G916" s="333">
        <f t="shared" si="7"/>
        <v>1686.22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2</v>
      </c>
      <c r="C917" s="298">
        <v>46025</v>
      </c>
      <c r="D917" s="299" t="s">
        <v>481</v>
      </c>
      <c r="E917" s="331">
        <v>41.05</v>
      </c>
      <c r="F917" s="331"/>
      <c r="G917" s="333">
        <f t="shared" si="7"/>
        <v>1700.79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4</v>
      </c>
      <c r="C918" s="298">
        <v>46025</v>
      </c>
      <c r="D918" s="299" t="s">
        <v>310</v>
      </c>
      <c r="E918" s="331">
        <v>26.88</v>
      </c>
      <c r="F918" s="331"/>
      <c r="G918" s="333">
        <f t="shared" si="7"/>
        <v>1741.84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289</v>
      </c>
      <c r="B919" s="330">
        <v>2</v>
      </c>
      <c r="C919" s="298">
        <v>46025</v>
      </c>
      <c r="D919" s="299" t="s">
        <v>308</v>
      </c>
      <c r="E919" s="331">
        <v>130.08000000000001</v>
      </c>
      <c r="F919" s="331"/>
      <c r="G919" s="333">
        <f t="shared" si="7"/>
        <v>1768.72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289</v>
      </c>
      <c r="B920" s="330">
        <v>7</v>
      </c>
      <c r="C920" s="298">
        <v>46025</v>
      </c>
      <c r="D920" s="299" t="s">
        <v>482</v>
      </c>
      <c r="E920" s="331">
        <v>222.49</v>
      </c>
      <c r="F920" s="331"/>
      <c r="G920" s="333">
        <f t="shared" si="7"/>
        <v>1898.8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7</v>
      </c>
      <c r="C921" s="298">
        <v>46025</v>
      </c>
      <c r="D921" s="299" t="s">
        <v>482</v>
      </c>
      <c r="E921" s="331">
        <v>99.18</v>
      </c>
      <c r="F921" s="331"/>
      <c r="G921" s="333">
        <f t="shared" si="7"/>
        <v>2121.29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5</v>
      </c>
      <c r="C922" s="298">
        <v>46024</v>
      </c>
      <c r="D922" s="299" t="s">
        <v>483</v>
      </c>
      <c r="E922" s="331">
        <v>35</v>
      </c>
      <c r="F922" s="331"/>
      <c r="G922" s="333">
        <f t="shared" si="7"/>
        <v>2220.4699999999998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3</v>
      </c>
      <c r="C923" s="298">
        <v>46024</v>
      </c>
      <c r="D923" s="299" t="s">
        <v>296</v>
      </c>
      <c r="E923" s="331">
        <v>15.11</v>
      </c>
      <c r="F923" s="331"/>
      <c r="G923" s="333">
        <f t="shared" si="7"/>
        <v>2255.4699999999998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5</v>
      </c>
      <c r="C924" s="298">
        <v>46024</v>
      </c>
      <c r="D924" s="299" t="s">
        <v>484</v>
      </c>
      <c r="E924" s="331">
        <v>29.67</v>
      </c>
      <c r="F924" s="331"/>
      <c r="G924" s="333">
        <f t="shared" si="7"/>
        <v>2270.58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287</v>
      </c>
      <c r="B925" s="330" t="s">
        <v>287</v>
      </c>
      <c r="C925" s="298">
        <v>46024</v>
      </c>
      <c r="D925" s="299" t="s">
        <v>397</v>
      </c>
      <c r="E925" s="331">
        <v>70.56</v>
      </c>
      <c r="F925" s="331">
        <v>70.56</v>
      </c>
      <c r="G925" s="333">
        <f t="shared" si="7"/>
        <v>2300.25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287</v>
      </c>
      <c r="B926" s="330" t="s">
        <v>287</v>
      </c>
      <c r="C926" s="298">
        <v>46024</v>
      </c>
      <c r="D926" s="299" t="s">
        <v>485</v>
      </c>
      <c r="E926" s="331">
        <v>113.94</v>
      </c>
      <c r="F926" s="331">
        <v>113.94</v>
      </c>
      <c r="G926" s="333">
        <f t="shared" si="7"/>
        <v>2300.25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2</v>
      </c>
      <c r="C927" s="298">
        <v>46024</v>
      </c>
      <c r="D927" s="299" t="s">
        <v>371</v>
      </c>
      <c r="E927" s="331">
        <v>11.9</v>
      </c>
      <c r="F927" s="331"/>
      <c r="G927" s="333">
        <f t="shared" si="7"/>
        <v>2300.25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46024</v>
      </c>
      <c r="D928" s="299" t="s">
        <v>408</v>
      </c>
      <c r="E928" s="331">
        <v>23.9</v>
      </c>
      <c r="F928" s="331"/>
      <c r="G928" s="333">
        <f t="shared" si="7"/>
        <v>2312.15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289</v>
      </c>
      <c r="B929" s="330">
        <v>5</v>
      </c>
      <c r="C929" s="298">
        <v>46024</v>
      </c>
      <c r="D929" s="299" t="s">
        <v>486</v>
      </c>
      <c r="E929" s="331">
        <v>160</v>
      </c>
      <c r="F929" s="331"/>
      <c r="G929" s="333">
        <f t="shared" si="7"/>
        <v>2336.0500000000002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284</v>
      </c>
      <c r="B930" s="330">
        <v>36</v>
      </c>
      <c r="C930" s="298">
        <v>46024</v>
      </c>
      <c r="D930" s="299" t="s">
        <v>374</v>
      </c>
      <c r="E930" s="331">
        <v>50</v>
      </c>
      <c r="F930" s="331"/>
      <c r="G930" s="333">
        <f t="shared" si="7"/>
        <v>2496.0500000000002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46023</v>
      </c>
      <c r="D931" s="299" t="s">
        <v>312</v>
      </c>
      <c r="E931" s="331">
        <v>8</v>
      </c>
      <c r="F931" s="331"/>
      <c r="G931" s="333">
        <f t="shared" si="7"/>
        <v>2546.0500000000002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2</v>
      </c>
      <c r="C932" s="298">
        <v>46023</v>
      </c>
      <c r="D932" s="299" t="s">
        <v>371</v>
      </c>
      <c r="E932" s="331">
        <v>13.06</v>
      </c>
      <c r="F932" s="331"/>
      <c r="G932" s="333">
        <f t="shared" si="7"/>
        <v>2554.0500000000002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294</v>
      </c>
      <c r="B933" s="330">
        <v>22</v>
      </c>
      <c r="C933" s="298">
        <v>46023</v>
      </c>
      <c r="D933" s="299" t="s">
        <v>375</v>
      </c>
      <c r="E933" s="331">
        <v>6.37</v>
      </c>
      <c r="F933" s="331"/>
      <c r="G933" s="333">
        <f t="shared" si="7"/>
        <v>2567.11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2</v>
      </c>
      <c r="C934" s="298">
        <v>46023</v>
      </c>
      <c r="D934" s="299" t="s">
        <v>358</v>
      </c>
      <c r="E934" s="331">
        <v>10.27</v>
      </c>
      <c r="F934" s="331"/>
      <c r="G934" s="333">
        <f t="shared" si="7"/>
        <v>2573.48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6</v>
      </c>
      <c r="C935" s="298">
        <v>46023</v>
      </c>
      <c r="D935" s="299" t="s">
        <v>487</v>
      </c>
      <c r="E935" s="331">
        <v>176.57</v>
      </c>
      <c r="F935" s="331"/>
      <c r="G935" s="333">
        <f t="shared" si="7"/>
        <v>2583.75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287</v>
      </c>
      <c r="B936" s="330" t="s">
        <v>287</v>
      </c>
      <c r="C936" s="298">
        <v>46023</v>
      </c>
      <c r="D936" s="299" t="s">
        <v>300</v>
      </c>
      <c r="E936" s="331">
        <v>383.39</v>
      </c>
      <c r="F936" s="331">
        <v>383.39</v>
      </c>
      <c r="G936" s="333">
        <f t="shared" si="7"/>
        <v>2760.32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287</v>
      </c>
      <c r="B937" s="330" t="s">
        <v>287</v>
      </c>
      <c r="C937" s="298">
        <v>46023</v>
      </c>
      <c r="D937" s="299" t="s">
        <v>300</v>
      </c>
      <c r="E937" s="331">
        <v>53.24</v>
      </c>
      <c r="F937" s="331">
        <v>53.24</v>
      </c>
      <c r="G937" s="333">
        <f t="shared" si="7"/>
        <v>2760.32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335</v>
      </c>
      <c r="B938" s="330" t="s">
        <v>335</v>
      </c>
      <c r="C938" s="298">
        <v>46023</v>
      </c>
      <c r="D938" s="337" t="s">
        <v>460</v>
      </c>
      <c r="E938" s="331">
        <v>239.68</v>
      </c>
      <c r="F938" s="331"/>
      <c r="G938" s="333">
        <f t="shared" si="7"/>
        <v>2760.32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488</v>
      </c>
      <c r="B939" s="330" t="s">
        <v>488</v>
      </c>
      <c r="C939" s="298">
        <v>45658</v>
      </c>
      <c r="D939" s="298" t="s">
        <v>489</v>
      </c>
      <c r="E939" s="332"/>
      <c r="F939" s="332"/>
      <c r="G939" s="333">
        <v>3000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5.75" customHeight="1" x14ac:dyDescent="0.3"/>
    <row r="941" spans="1:20" ht="15.75" customHeight="1" x14ac:dyDescent="0.3"/>
    <row r="942" spans="1:20" ht="15.75" customHeight="1" x14ac:dyDescent="0.3"/>
    <row r="943" spans="1:20" ht="15.75" customHeight="1" x14ac:dyDescent="0.3"/>
    <row r="944" spans="1:20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spans="9:9" ht="15.75" customHeight="1" x14ac:dyDescent="0.3"/>
    <row r="2658" spans="9:9" ht="15.75" customHeight="1" x14ac:dyDescent="0.3"/>
    <row r="2659" spans="9:9" ht="15.75" customHeight="1" x14ac:dyDescent="0.3"/>
    <row r="2660" spans="9:9" ht="15.75" customHeight="1" x14ac:dyDescent="0.3"/>
    <row r="2661" spans="9:9" ht="15.75" customHeight="1" x14ac:dyDescent="0.3"/>
    <row r="2662" spans="9:9" ht="15.75" customHeight="1" x14ac:dyDescent="0.3"/>
    <row r="2663" spans="9:9" ht="15.75" customHeight="1" x14ac:dyDescent="0.3"/>
    <row r="2664" spans="9:9" ht="15.75" customHeight="1" x14ac:dyDescent="0.3"/>
    <row r="2665" spans="9:9" ht="15.75" customHeight="1" x14ac:dyDescent="0.3"/>
    <row r="2666" spans="9:9" ht="15.75" customHeight="1" x14ac:dyDescent="0.3"/>
    <row r="2667" spans="9:9" ht="15.75" customHeight="1" x14ac:dyDescent="0.3"/>
    <row r="2668" spans="9:9" ht="15.75" customHeight="1" x14ac:dyDescent="0.3"/>
    <row r="2669" spans="9:9" ht="12" customHeight="1" x14ac:dyDescent="0.3">
      <c r="I2669" s="335" t="s">
        <v>225</v>
      </c>
    </row>
    <row r="2670" spans="9:9" ht="12" customHeight="1" x14ac:dyDescent="0.3">
      <c r="I2670" s="335"/>
    </row>
    <row r="2671" spans="9:9" ht="12" customHeight="1" x14ac:dyDescent="0.3">
      <c r="I2671" s="335"/>
    </row>
    <row r="2672" spans="9:9" ht="12" customHeight="1" x14ac:dyDescent="0.3">
      <c r="I2672" s="335"/>
    </row>
    <row r="2673" spans="9:9" ht="12" customHeight="1" x14ac:dyDescent="0.3">
      <c r="I2673" s="335"/>
    </row>
    <row r="2674" spans="9:9" ht="12" customHeight="1" x14ac:dyDescent="0.3">
      <c r="I2674" s="335"/>
    </row>
    <row r="2675" spans="9:9" ht="12" customHeight="1" x14ac:dyDescent="0.3">
      <c r="I2675" s="335"/>
    </row>
    <row r="2676" spans="9:9" ht="12" customHeight="1" x14ac:dyDescent="0.3">
      <c r="I2676" s="335"/>
    </row>
    <row r="2677" spans="9:9" ht="12" customHeight="1" x14ac:dyDescent="0.3">
      <c r="I2677" s="335"/>
    </row>
    <row r="2678" spans="9:9" ht="12" customHeight="1" x14ac:dyDescent="0.3">
      <c r="I2678" s="335" t="s">
        <v>226</v>
      </c>
    </row>
    <row r="2679" spans="9:9" ht="15.75" customHeight="1" x14ac:dyDescent="0.3"/>
    <row r="2680" spans="9:9" ht="15.75" customHeight="1" x14ac:dyDescent="0.3"/>
    <row r="2681" spans="9:9" ht="12" customHeight="1" x14ac:dyDescent="0.3">
      <c r="I2681" s="335" t="s">
        <v>226</v>
      </c>
    </row>
    <row r="2682" spans="9:9" ht="12" customHeight="1" x14ac:dyDescent="0.3">
      <c r="I2682" s="335"/>
    </row>
    <row r="2683" spans="9:9" ht="12" customHeight="1" x14ac:dyDescent="0.3">
      <c r="I2683" s="335"/>
    </row>
    <row r="2684" spans="9:9" ht="12" customHeight="1" x14ac:dyDescent="0.3">
      <c r="I2684" s="335"/>
    </row>
    <row r="2685" spans="9:9" ht="12" customHeight="1" x14ac:dyDescent="0.3">
      <c r="I2685" s="335"/>
    </row>
    <row r="2686" spans="9:9" ht="12" customHeight="1" x14ac:dyDescent="0.3">
      <c r="I2686" s="335"/>
    </row>
    <row r="2687" spans="9:9" ht="12" customHeight="1" x14ac:dyDescent="0.3">
      <c r="I2687" s="335" t="s">
        <v>226</v>
      </c>
    </row>
    <row r="2688" spans="9:9" ht="12" customHeight="1" x14ac:dyDescent="0.3">
      <c r="I2688" s="335" t="s">
        <v>226</v>
      </c>
    </row>
    <row r="2689" spans="9:9" ht="12" customHeight="1" x14ac:dyDescent="0.3">
      <c r="I2689" s="335"/>
    </row>
    <row r="2690" spans="9:9" ht="12" customHeight="1" x14ac:dyDescent="0.3">
      <c r="I2690" s="335"/>
    </row>
    <row r="2691" spans="9:9" ht="12" customHeight="1" x14ac:dyDescent="0.3">
      <c r="I2691" s="335"/>
    </row>
    <row r="2692" spans="9:9" ht="12" customHeight="1" x14ac:dyDescent="0.3">
      <c r="I2692" s="335" t="s">
        <v>226</v>
      </c>
    </row>
    <row r="2693" spans="9:9" ht="12" customHeight="1" x14ac:dyDescent="0.3">
      <c r="I2693" s="335" t="s">
        <v>225</v>
      </c>
    </row>
    <row r="2694" spans="9:9" ht="12" customHeight="1" x14ac:dyDescent="0.3">
      <c r="I2694" s="335" t="s">
        <v>225</v>
      </c>
    </row>
    <row r="2695" spans="9:9" ht="15.75" customHeight="1" x14ac:dyDescent="0.3"/>
    <row r="2696" spans="9:9" ht="15.75" customHeight="1" x14ac:dyDescent="0.3"/>
    <row r="2697" spans="9:9" ht="12" customHeight="1" x14ac:dyDescent="0.3">
      <c r="I2697" s="335" t="s">
        <v>225</v>
      </c>
    </row>
    <row r="2698" spans="9:9" ht="12" customHeight="1" x14ac:dyDescent="0.3">
      <c r="I2698" s="335"/>
    </row>
    <row r="2699" spans="9:9" ht="12" customHeight="1" x14ac:dyDescent="0.3">
      <c r="I2699" s="335" t="s">
        <v>226</v>
      </c>
    </row>
    <row r="2700" spans="9:9" ht="12" customHeight="1" x14ac:dyDescent="0.3">
      <c r="I2700" s="335"/>
    </row>
    <row r="2701" spans="9:9" ht="12" customHeight="1" x14ac:dyDescent="0.3">
      <c r="I2701" s="335"/>
    </row>
    <row r="2702" spans="9:9" ht="12" customHeight="1" x14ac:dyDescent="0.3">
      <c r="I2702" s="335" t="s">
        <v>226</v>
      </c>
    </row>
    <row r="2703" spans="9:9" ht="12" customHeight="1" x14ac:dyDescent="0.3">
      <c r="I2703" s="335"/>
    </row>
    <row r="2704" spans="9:9" ht="12" customHeight="1" x14ac:dyDescent="0.3">
      <c r="I2704" s="335" t="s">
        <v>226</v>
      </c>
    </row>
    <row r="2705" spans="9:9" ht="15.75" customHeight="1" x14ac:dyDescent="0.3"/>
    <row r="2706" spans="9:9" ht="15.75" customHeight="1" x14ac:dyDescent="0.3"/>
    <row r="2707" spans="9:9" ht="15.75" customHeight="1" x14ac:dyDescent="0.3"/>
    <row r="2708" spans="9:9" ht="15.75" customHeight="1" x14ac:dyDescent="0.3"/>
    <row r="2709" spans="9:9" ht="15.75" customHeight="1" x14ac:dyDescent="0.3"/>
    <row r="2710" spans="9:9" ht="15.75" customHeight="1" x14ac:dyDescent="0.3"/>
    <row r="2711" spans="9:9" ht="15.75" customHeight="1" x14ac:dyDescent="0.3"/>
    <row r="2712" spans="9:9" ht="15.75" customHeight="1" x14ac:dyDescent="0.3"/>
    <row r="2713" spans="9:9" ht="12" customHeight="1" x14ac:dyDescent="0.3">
      <c r="I2713" s="335" t="s">
        <v>226</v>
      </c>
    </row>
    <row r="2714" spans="9:9" ht="12" customHeight="1" x14ac:dyDescent="0.3">
      <c r="I2714" s="335"/>
    </row>
    <row r="2715" spans="9:9" ht="12" customHeight="1" x14ac:dyDescent="0.3">
      <c r="I2715" s="335" t="s">
        <v>225</v>
      </c>
    </row>
    <row r="2716" spans="9:9" ht="12" customHeight="1" x14ac:dyDescent="0.3">
      <c r="I2716" s="335"/>
    </row>
    <row r="2717" spans="9:9" ht="12" customHeight="1" x14ac:dyDescent="0.3">
      <c r="I2717" s="335" t="s">
        <v>226</v>
      </c>
    </row>
    <row r="2718" spans="9:9" ht="12" customHeight="1" x14ac:dyDescent="0.3">
      <c r="I2718" s="335" t="s">
        <v>225</v>
      </c>
    </row>
    <row r="2719" spans="9:9" ht="15.75" customHeight="1" x14ac:dyDescent="0.3"/>
    <row r="2720" spans="9:9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spans="9:9" ht="12" customHeight="1" x14ac:dyDescent="0.3">
      <c r="I2737" s="335" t="s">
        <v>226</v>
      </c>
    </row>
  </sheetData>
  <autoFilter ref="A1:G939" xr:uid="{00000000-0009-0000-0000-000006000000}"/>
  <mergeCells count="5">
    <mergeCell ref="A1:B1"/>
    <mergeCell ref="E1:F1"/>
    <mergeCell ref="Q1:R1"/>
    <mergeCell ref="E2:F2"/>
    <mergeCell ref="E3:F3"/>
  </mergeCells>
  <conditionalFormatting sqref="I1 I4:I2737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15"/>
  <sheetViews>
    <sheetView workbookViewId="0">
      <pane ySplit="1" topLeftCell="A2" activePane="bottomLeft" state="frozen"/>
      <selection pane="bottomLeft" activeCell="K21" sqref="K21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58" t="s">
        <v>491</v>
      </c>
      <c r="E1" s="553"/>
      <c r="F1" s="559" t="s">
        <v>492</v>
      </c>
      <c r="G1" s="553"/>
      <c r="H1" s="558" t="str">
        <f>'Proposed Budget'!C33</f>
        <v>Vehicle Maintenance</v>
      </c>
      <c r="I1" s="553"/>
      <c r="J1" s="559" t="str">
        <f>'Proposed Budget'!C34</f>
        <v>Car Insurance</v>
      </c>
      <c r="K1" s="553"/>
      <c r="L1" s="558" t="str">
        <f>'Proposed Budget'!C35</f>
        <v>Rental Garbage</v>
      </c>
      <c r="M1" s="553"/>
      <c r="N1" s="559" t="str">
        <f>'Proposed Budget'!C36</f>
        <v>Garbage</v>
      </c>
      <c r="O1" s="553"/>
      <c r="P1" s="558" t="str">
        <f>'Monthly Breakdown'!C37</f>
        <v>Sanitation - Main</v>
      </c>
      <c r="Q1" s="553"/>
      <c r="R1" s="559" t="str">
        <f>'Proposed Budget'!C38</f>
        <v>Camping/Vacation</v>
      </c>
      <c r="S1" s="553"/>
      <c r="T1" s="558" t="str">
        <f>'Proposed Budget'!C39</f>
        <v>Home Maintenance</v>
      </c>
      <c r="U1" s="553"/>
      <c r="V1" s="559" t="str">
        <f>'Proposed Budget'!C40</f>
        <v>Rental Repairs</v>
      </c>
      <c r="W1" s="553"/>
      <c r="X1" s="558" t="str">
        <f>'Proposed Budget'!C41</f>
        <v>Rental Insurance</v>
      </c>
      <c r="Y1" s="553"/>
      <c r="Z1" s="559" t="str">
        <f>'Proposed Budget'!C42</f>
        <v>Rental Property Taxes</v>
      </c>
      <c r="AA1" s="553"/>
      <c r="AB1" s="558" t="str">
        <f>'Proposed Budget'!C43</f>
        <v>Rental Sanitation</v>
      </c>
      <c r="AC1" s="553"/>
    </row>
    <row r="2" spans="1:29" ht="14.25" customHeight="1" x14ac:dyDescent="0.3">
      <c r="A2" s="341">
        <f t="shared" ref="A2:A3" si="0">SUM(G2,E2,U2,I2,S2,O2,K2,M2,Q2,W2,Y2,AA2,AC2)</f>
        <v>3281.6299999999974</v>
      </c>
      <c r="B2" s="339"/>
      <c r="C2" s="340"/>
      <c r="D2" s="342" t="s">
        <v>493</v>
      </c>
      <c r="E2" s="343">
        <f>E3-E73</f>
        <v>15788.08</v>
      </c>
      <c r="F2" s="344" t="s">
        <v>493</v>
      </c>
      <c r="G2" s="345">
        <f>G3-G73</f>
        <v>696.27</v>
      </c>
      <c r="H2" s="343" t="s">
        <v>493</v>
      </c>
      <c r="I2" s="343">
        <f>I3-I73</f>
        <v>870.94999999999982</v>
      </c>
      <c r="J2" s="344" t="s">
        <v>493</v>
      </c>
      <c r="K2" s="345">
        <f>K3-K73</f>
        <v>1280</v>
      </c>
      <c r="L2" s="343" t="s">
        <v>493</v>
      </c>
      <c r="M2" s="343">
        <f>M3-M73</f>
        <v>-26.960000000000008</v>
      </c>
      <c r="N2" s="345" t="s">
        <v>493</v>
      </c>
      <c r="O2" s="345">
        <f>O3-O73</f>
        <v>-26.960000000000008</v>
      </c>
      <c r="P2" s="343" t="s">
        <v>493</v>
      </c>
      <c r="Q2" s="343">
        <f>Q3-Q73</f>
        <v>-5.6399999999999864</v>
      </c>
      <c r="R2" s="345" t="s">
        <v>493</v>
      </c>
      <c r="S2" s="345">
        <f>S3-S73</f>
        <v>-2224.7800000000002</v>
      </c>
      <c r="T2" s="346" t="s">
        <v>493</v>
      </c>
      <c r="U2" s="343">
        <f>U3-U73</f>
        <v>-12946.79</v>
      </c>
      <c r="V2" s="345" t="s">
        <v>493</v>
      </c>
      <c r="W2" s="345">
        <f>W3-W73</f>
        <v>400</v>
      </c>
      <c r="X2" s="343" t="s">
        <v>493</v>
      </c>
      <c r="Y2" s="343">
        <f>Y3-Y73</f>
        <v>-160.5</v>
      </c>
      <c r="Z2" s="345" t="s">
        <v>493</v>
      </c>
      <c r="AA2" s="345">
        <f>AA3-AA73</f>
        <v>-356.40000000000009</v>
      </c>
      <c r="AB2" s="343" t="s">
        <v>493</v>
      </c>
      <c r="AC2" s="343">
        <f>AC3-AC73</f>
        <v>-5.6399999999999864</v>
      </c>
    </row>
    <row r="3" spans="1:29" ht="14.25" customHeight="1" x14ac:dyDescent="0.3">
      <c r="A3" s="341">
        <f t="shared" si="0"/>
        <v>15522.120000000003</v>
      </c>
      <c r="B3" s="347"/>
      <c r="C3" s="340"/>
      <c r="D3" s="342" t="s">
        <v>494</v>
      </c>
      <c r="E3" s="343">
        <f>SUM(E6:E73)-SUM(D6:D73)</f>
        <v>17498.57</v>
      </c>
      <c r="F3" s="345" t="s">
        <v>494</v>
      </c>
      <c r="G3" s="345">
        <f>SUM(G6:G73)-SUM(F6:F73)</f>
        <v>1196.27</v>
      </c>
      <c r="H3" s="343" t="s">
        <v>494</v>
      </c>
      <c r="I3" s="343">
        <f>SUM(I6:I73)-SUM(H6:H73)</f>
        <v>2870.95</v>
      </c>
      <c r="J3" s="345" t="s">
        <v>494</v>
      </c>
      <c r="K3" s="345">
        <f>SUM(K6:K73)-SUM(J6:J73)</f>
        <v>2280</v>
      </c>
      <c r="L3" s="343" t="s">
        <v>494</v>
      </c>
      <c r="M3" s="343">
        <f>SUM(M6:M73)-SUM(L6:L73)</f>
        <v>38.039999999999992</v>
      </c>
      <c r="N3" s="345" t="s">
        <v>494</v>
      </c>
      <c r="O3" s="345">
        <f>SUM(O6:O73)-SUM(N6:N73)</f>
        <v>38.039999999999992</v>
      </c>
      <c r="P3" s="343" t="s">
        <v>494</v>
      </c>
      <c r="Q3" s="343">
        <f>SUM(Q6:Q73)-SUM(P6:P73)</f>
        <v>94.360000000000014</v>
      </c>
      <c r="R3" s="345" t="s">
        <v>494</v>
      </c>
      <c r="S3" s="345">
        <f>SUM(S6:S73)-SUM(R6:R73)</f>
        <v>-224.7800000000002</v>
      </c>
      <c r="T3" s="343" t="s">
        <v>494</v>
      </c>
      <c r="U3" s="343">
        <f>SUM(U6:U73)-SUM(T6:T73)</f>
        <v>-10446.790000000001</v>
      </c>
      <c r="V3" s="345" t="s">
        <v>494</v>
      </c>
      <c r="W3" s="345">
        <f>SUM(W6:W73)-SUM(V6:V73)</f>
        <v>900</v>
      </c>
      <c r="X3" s="343" t="s">
        <v>494</v>
      </c>
      <c r="Y3" s="343">
        <f>SUM(Y6:Y73)-SUM(X6:X73)</f>
        <v>39.5</v>
      </c>
      <c r="Z3" s="345" t="s">
        <v>494</v>
      </c>
      <c r="AA3" s="345">
        <f>SUM(AA6:AA73)-SUM(Z6:Z73)</f>
        <v>1143.5999999999999</v>
      </c>
      <c r="AB3" s="343" t="s">
        <v>494</v>
      </c>
      <c r="AC3" s="343">
        <f>SUM(AC6:AC73)-SUM(AB6:AB73)</f>
        <v>94.360000000000014</v>
      </c>
    </row>
    <row r="4" spans="1:29" ht="14.25" customHeight="1" x14ac:dyDescent="0.3">
      <c r="A4" s="338" t="s">
        <v>495</v>
      </c>
      <c r="B4" s="347"/>
      <c r="C4" s="340"/>
      <c r="D4" s="558" t="s">
        <v>496</v>
      </c>
      <c r="E4" s="553"/>
      <c r="F4" s="559" t="s">
        <v>496</v>
      </c>
      <c r="G4" s="553"/>
      <c r="H4" s="558" t="s">
        <v>496</v>
      </c>
      <c r="I4" s="553"/>
      <c r="J4" s="559" t="s">
        <v>496</v>
      </c>
      <c r="K4" s="553"/>
      <c r="L4" s="558" t="s">
        <v>496</v>
      </c>
      <c r="M4" s="553"/>
      <c r="N4" s="559" t="s">
        <v>496</v>
      </c>
      <c r="O4" s="553"/>
      <c r="P4" s="558" t="s">
        <v>496</v>
      </c>
      <c r="Q4" s="553"/>
      <c r="R4" s="559" t="s">
        <v>497</v>
      </c>
      <c r="S4" s="553"/>
      <c r="T4" s="558" t="s">
        <v>498</v>
      </c>
      <c r="U4" s="553"/>
      <c r="V4" s="559" t="s">
        <v>496</v>
      </c>
      <c r="W4" s="553"/>
      <c r="X4" s="558" t="s">
        <v>496</v>
      </c>
      <c r="Y4" s="553"/>
      <c r="Z4" s="559" t="s">
        <v>496</v>
      </c>
      <c r="AA4" s="553"/>
      <c r="AB4" s="558" t="s">
        <v>496</v>
      </c>
      <c r="AC4" s="553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SUM(D6:D72)</f>
        <v>2943.37</v>
      </c>
      <c r="E5" s="343">
        <f t="shared" si="1"/>
        <v>18731.449999999997</v>
      </c>
      <c r="F5" s="345">
        <f t="shared" si="1"/>
        <v>0</v>
      </c>
      <c r="G5" s="345">
        <f t="shared" si="1"/>
        <v>696.27</v>
      </c>
      <c r="H5" s="343">
        <f t="shared" si="1"/>
        <v>529.04999999999995</v>
      </c>
      <c r="I5" s="343">
        <f t="shared" si="1"/>
        <v>1400</v>
      </c>
      <c r="J5" s="345">
        <f t="shared" si="1"/>
        <v>0</v>
      </c>
      <c r="K5" s="345">
        <f t="shared" si="1"/>
        <v>1280</v>
      </c>
      <c r="L5" s="343">
        <f t="shared" si="1"/>
        <v>126.96000000000001</v>
      </c>
      <c r="M5" s="343">
        <f t="shared" si="1"/>
        <v>100</v>
      </c>
      <c r="N5" s="345">
        <f t="shared" si="1"/>
        <v>126.96000000000001</v>
      </c>
      <c r="O5" s="345">
        <f t="shared" si="1"/>
        <v>100</v>
      </c>
      <c r="P5" s="343">
        <f t="shared" si="1"/>
        <v>185.64</v>
      </c>
      <c r="Q5" s="343">
        <f t="shared" si="1"/>
        <v>180</v>
      </c>
      <c r="R5" s="345">
        <f t="shared" si="1"/>
        <v>3824.78</v>
      </c>
      <c r="S5" s="345">
        <f t="shared" si="1"/>
        <v>1600</v>
      </c>
      <c r="T5" s="343">
        <f t="shared" si="1"/>
        <v>14446.79</v>
      </c>
      <c r="U5" s="343">
        <f t="shared" si="1"/>
        <v>1500</v>
      </c>
      <c r="V5" s="345">
        <f t="shared" si="1"/>
        <v>0</v>
      </c>
      <c r="W5" s="345">
        <f t="shared" si="1"/>
        <v>400</v>
      </c>
      <c r="X5" s="343">
        <f t="shared" si="1"/>
        <v>500.5</v>
      </c>
      <c r="Y5" s="343">
        <f t="shared" si="1"/>
        <v>340</v>
      </c>
      <c r="Z5" s="345">
        <f t="shared" si="1"/>
        <v>1276.4000000000001</v>
      </c>
      <c r="AA5" s="345">
        <f t="shared" si="1"/>
        <v>920</v>
      </c>
      <c r="AB5" s="343">
        <f t="shared" si="1"/>
        <v>185.64</v>
      </c>
      <c r="AC5" s="343">
        <f t="shared" si="1"/>
        <v>180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46170</v>
      </c>
      <c r="B7" s="347">
        <f t="shared" ref="B7:B73" si="2">SUM(E7,U7,K7,G7,I7,S7,O7,M7,Q7,W7,Y7,AA7,AC7)-SUM(D7,F7,T7,H7,R7,N7,J7,L7,P7,V7,X7,Z7,AB7)</f>
        <v>87.5</v>
      </c>
      <c r="C7" s="348" t="s">
        <v>509</v>
      </c>
      <c r="D7" s="342"/>
      <c r="E7" s="343"/>
      <c r="F7" s="345"/>
      <c r="G7" s="345">
        <v>87.5</v>
      </c>
      <c r="H7" s="343"/>
      <c r="I7" s="343"/>
      <c r="J7" s="345"/>
      <c r="K7" s="345"/>
      <c r="L7" s="343"/>
      <c r="M7" s="343"/>
      <c r="N7" s="345"/>
      <c r="O7" s="345"/>
      <c r="P7" s="343"/>
      <c r="Q7" s="343"/>
      <c r="R7" s="345"/>
      <c r="S7" s="345"/>
      <c r="T7" s="343"/>
      <c r="U7" s="343"/>
      <c r="V7" s="345"/>
      <c r="W7" s="345"/>
      <c r="X7" s="343"/>
      <c r="Y7" s="343"/>
      <c r="Z7" s="345"/>
      <c r="AA7" s="345"/>
      <c r="AB7" s="343"/>
      <c r="AC7" s="343"/>
    </row>
    <row r="8" spans="1:29" ht="14.25" customHeight="1" x14ac:dyDescent="0.3">
      <c r="A8" s="338">
        <v>46170</v>
      </c>
      <c r="B8" s="347">
        <f t="shared" si="2"/>
        <v>56.18</v>
      </c>
      <c r="C8" s="348" t="s">
        <v>504</v>
      </c>
      <c r="D8" s="342"/>
      <c r="E8" s="343"/>
      <c r="F8" s="345"/>
      <c r="G8" s="345">
        <v>56.18</v>
      </c>
      <c r="H8" s="343"/>
      <c r="I8" s="343"/>
      <c r="J8" s="345"/>
      <c r="K8" s="345"/>
      <c r="L8" s="343"/>
      <c r="M8" s="343"/>
      <c r="N8" s="345"/>
      <c r="O8" s="345"/>
      <c r="P8" s="343"/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/>
      <c r="AC8" s="343"/>
    </row>
    <row r="9" spans="1:29" ht="14.25" customHeight="1" x14ac:dyDescent="0.3">
      <c r="A9" s="338">
        <v>46170</v>
      </c>
      <c r="B9" s="347">
        <f t="shared" si="2"/>
        <v>-4500</v>
      </c>
      <c r="C9" s="348" t="s">
        <v>512</v>
      </c>
      <c r="D9" s="342"/>
      <c r="E9" s="343"/>
      <c r="F9" s="345"/>
      <c r="G9" s="345"/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>
        <v>4500</v>
      </c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46165</v>
      </c>
      <c r="B10" s="347">
        <f t="shared" si="2"/>
        <v>-138.44</v>
      </c>
      <c r="C10" s="348" t="s">
        <v>877</v>
      </c>
      <c r="D10" s="342">
        <v>138.44</v>
      </c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/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46158</v>
      </c>
      <c r="B11" s="347">
        <f t="shared" si="2"/>
        <v>-87.13</v>
      </c>
      <c r="C11" s="348" t="s">
        <v>848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/>
      <c r="S11" s="345"/>
      <c r="T11" s="343">
        <v>87.13</v>
      </c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46158</v>
      </c>
      <c r="B12" s="347">
        <f t="shared" si="2"/>
        <v>-95.85</v>
      </c>
      <c r="C12" s="348" t="s">
        <v>850</v>
      </c>
      <c r="D12" s="342"/>
      <c r="E12" s="343"/>
      <c r="F12" s="345"/>
      <c r="G12" s="345"/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>
        <v>95.85</v>
      </c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46157</v>
      </c>
      <c r="B13" s="347">
        <f t="shared" si="2"/>
        <v>-146.15</v>
      </c>
      <c r="C13" s="348" t="s">
        <v>506</v>
      </c>
      <c r="D13" s="342"/>
      <c r="E13" s="343"/>
      <c r="F13" s="345"/>
      <c r="G13" s="345"/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>
        <v>146.15</v>
      </c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46155</v>
      </c>
      <c r="B14" s="347">
        <f t="shared" si="2"/>
        <v>-221.4</v>
      </c>
      <c r="C14" s="348" t="s">
        <v>857</v>
      </c>
      <c r="D14" s="342"/>
      <c r="E14" s="343"/>
      <c r="F14" s="345"/>
      <c r="G14" s="345"/>
      <c r="H14" s="343">
        <v>221.4</v>
      </c>
      <c r="I14" s="343"/>
      <c r="J14" s="345"/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46155</v>
      </c>
      <c r="B15" s="347">
        <f t="shared" si="2"/>
        <v>444.44</v>
      </c>
      <c r="C15" s="348" t="s">
        <v>519</v>
      </c>
      <c r="D15" s="342"/>
      <c r="E15" s="343">
        <v>444.44</v>
      </c>
      <c r="F15" s="345"/>
      <c r="G15" s="345"/>
      <c r="H15" s="343"/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46155</v>
      </c>
      <c r="B16" s="347">
        <f t="shared" si="2"/>
        <v>351.69</v>
      </c>
      <c r="C16" s="348" t="s">
        <v>860</v>
      </c>
      <c r="D16" s="342"/>
      <c r="E16" s="343">
        <v>351.69</v>
      </c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/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46153</v>
      </c>
      <c r="B17" s="347">
        <f t="shared" si="2"/>
        <v>-1045.8699999999999</v>
      </c>
      <c r="C17" s="348" t="s">
        <v>844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1045.8699999999999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46151</v>
      </c>
      <c r="B18" s="347">
        <f t="shared" si="2"/>
        <v>-903.88</v>
      </c>
      <c r="C18" s="348" t="s">
        <v>858</v>
      </c>
      <c r="D18" s="342"/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>
        <v>903.88</v>
      </c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46149</v>
      </c>
      <c r="B19" s="347">
        <f t="shared" si="2"/>
        <v>69.400000000000006</v>
      </c>
      <c r="C19" s="348" t="s">
        <v>509</v>
      </c>
      <c r="D19" s="342"/>
      <c r="E19" s="343"/>
      <c r="F19" s="345"/>
      <c r="G19" s="345">
        <v>69.400000000000006</v>
      </c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46148</v>
      </c>
      <c r="B20" s="347">
        <f t="shared" si="2"/>
        <v>-500.5</v>
      </c>
      <c r="C20" s="348" t="s">
        <v>212</v>
      </c>
      <c r="D20" s="342"/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>
        <v>500.5</v>
      </c>
      <c r="Y20" s="343"/>
      <c r="Z20" s="345"/>
      <c r="AA20" s="345"/>
      <c r="AB20" s="343"/>
      <c r="AC20" s="343"/>
    </row>
    <row r="21" spans="1:29" ht="14.25" customHeight="1" x14ac:dyDescent="0.3">
      <c r="A21" s="338">
        <v>46148</v>
      </c>
      <c r="B21" s="347">
        <f t="shared" si="2"/>
        <v>-457.94</v>
      </c>
      <c r="C21" s="348" t="s">
        <v>859</v>
      </c>
      <c r="D21" s="342">
        <v>457.94</v>
      </c>
      <c r="E21" s="343"/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46142</v>
      </c>
      <c r="B22" s="347">
        <f t="shared" si="2"/>
        <v>5616.82</v>
      </c>
      <c r="C22" s="348" t="s">
        <v>285</v>
      </c>
      <c r="D22" s="342"/>
      <c r="E22" s="343">
        <v>5616.82</v>
      </c>
      <c r="F22" s="345"/>
      <c r="G22" s="345"/>
      <c r="H22" s="343"/>
      <c r="I22" s="343"/>
      <c r="J22" s="345"/>
      <c r="K22" s="345"/>
      <c r="L22" s="343"/>
      <c r="M22" s="343"/>
      <c r="N22" s="345"/>
      <c r="O22" s="345"/>
      <c r="P22" s="343"/>
      <c r="Q22" s="343"/>
      <c r="R22" s="345"/>
      <c r="S22" s="345"/>
      <c r="T22" s="343"/>
      <c r="U22" s="343"/>
      <c r="V22" s="345"/>
      <c r="W22" s="345"/>
      <c r="X22" s="343"/>
      <c r="Y22" s="343"/>
      <c r="Z22" s="345"/>
      <c r="AA22" s="345"/>
      <c r="AB22" s="343"/>
      <c r="AC22" s="343"/>
    </row>
    <row r="23" spans="1:29" ht="14.25" customHeight="1" x14ac:dyDescent="0.3">
      <c r="A23" s="338">
        <v>46142</v>
      </c>
      <c r="B23" s="347">
        <f t="shared" si="2"/>
        <v>2000</v>
      </c>
      <c r="C23" s="348" t="s">
        <v>503</v>
      </c>
      <c r="D23" s="342"/>
      <c r="E23" s="343"/>
      <c r="F23" s="345"/>
      <c r="G23" s="345"/>
      <c r="H23" s="343"/>
      <c r="I23" s="343">
        <v>350</v>
      </c>
      <c r="J23" s="345"/>
      <c r="K23" s="345">
        <v>320</v>
      </c>
      <c r="L23" s="343"/>
      <c r="M23" s="343">
        <v>25</v>
      </c>
      <c r="N23" s="345"/>
      <c r="O23" s="345">
        <v>25</v>
      </c>
      <c r="P23" s="343"/>
      <c r="Q23" s="343">
        <v>45</v>
      </c>
      <c r="R23" s="345"/>
      <c r="S23" s="345">
        <v>400</v>
      </c>
      <c r="T23" s="343"/>
      <c r="U23" s="343">
        <v>375</v>
      </c>
      <c r="V23" s="345"/>
      <c r="W23" s="345">
        <v>100</v>
      </c>
      <c r="X23" s="343"/>
      <c r="Y23" s="343">
        <v>85</v>
      </c>
      <c r="Z23" s="345"/>
      <c r="AA23" s="345">
        <v>230</v>
      </c>
      <c r="AB23" s="343"/>
      <c r="AC23" s="343">
        <v>45</v>
      </c>
    </row>
    <row r="24" spans="1:29" ht="14.25" customHeight="1" x14ac:dyDescent="0.3">
      <c r="A24" s="338">
        <v>46142</v>
      </c>
      <c r="B24" s="347">
        <f t="shared" si="2"/>
        <v>62.26</v>
      </c>
      <c r="C24" s="348" t="s">
        <v>504</v>
      </c>
      <c r="D24" s="342"/>
      <c r="E24" s="343"/>
      <c r="F24" s="345"/>
      <c r="G24" s="345">
        <v>62.26</v>
      </c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/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46142</v>
      </c>
      <c r="B25" s="347">
        <f t="shared" si="2"/>
        <v>-185.64</v>
      </c>
      <c r="C25" s="348" t="s">
        <v>423</v>
      </c>
      <c r="D25" s="342"/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>
        <v>92.82</v>
      </c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>
        <v>92.82</v>
      </c>
      <c r="AC25" s="343"/>
    </row>
    <row r="26" spans="1:29" ht="14.25" customHeight="1" x14ac:dyDescent="0.3">
      <c r="A26" s="338">
        <v>46142</v>
      </c>
      <c r="B26" s="347">
        <f t="shared" si="2"/>
        <v>-127.68</v>
      </c>
      <c r="C26" s="348" t="s">
        <v>315</v>
      </c>
      <c r="D26" s="342"/>
      <c r="E26" s="343"/>
      <c r="F26" s="345"/>
      <c r="G26" s="345"/>
      <c r="H26" s="343"/>
      <c r="I26" s="343"/>
      <c r="J26" s="345"/>
      <c r="K26" s="345"/>
      <c r="L26" s="343">
        <v>63.84</v>
      </c>
      <c r="M26" s="343"/>
      <c r="N26" s="345">
        <v>63.84</v>
      </c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46142</v>
      </c>
      <c r="B27" s="347">
        <f t="shared" si="2"/>
        <v>0.52</v>
      </c>
      <c r="C27" s="348" t="s">
        <v>505</v>
      </c>
      <c r="D27" s="342"/>
      <c r="E27" s="343"/>
      <c r="F27" s="345"/>
      <c r="G27" s="345">
        <v>0.52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46130</v>
      </c>
      <c r="B28" s="347">
        <f t="shared" si="2"/>
        <v>-578.57000000000005</v>
      </c>
      <c r="C28" s="348" t="s">
        <v>506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578.57000000000005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46130</v>
      </c>
      <c r="B29" s="347">
        <f t="shared" si="2"/>
        <v>-93.71</v>
      </c>
      <c r="C29" s="348" t="s">
        <v>507</v>
      </c>
      <c r="D29" s="342"/>
      <c r="E29" s="343"/>
      <c r="F29" s="345"/>
      <c r="G29" s="345"/>
      <c r="H29" s="343">
        <v>93.71</v>
      </c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46130</v>
      </c>
      <c r="B30" s="347">
        <f t="shared" si="2"/>
        <v>-318.36</v>
      </c>
      <c r="C30" s="348" t="s">
        <v>508</v>
      </c>
      <c r="D30" s="342"/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>
        <v>318.36</v>
      </c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46129</v>
      </c>
      <c r="B31" s="347">
        <f t="shared" si="2"/>
        <v>62.19</v>
      </c>
      <c r="C31" s="348" t="s">
        <v>509</v>
      </c>
      <c r="D31" s="342"/>
      <c r="E31" s="343"/>
      <c r="F31" s="345"/>
      <c r="G31" s="345">
        <v>62.19</v>
      </c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/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46112</v>
      </c>
      <c r="B32" s="347">
        <f t="shared" si="2"/>
        <v>4309.58</v>
      </c>
      <c r="C32" s="348" t="s">
        <v>510</v>
      </c>
      <c r="D32" s="342"/>
      <c r="E32" s="343">
        <v>4309.58</v>
      </c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/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46112</v>
      </c>
      <c r="B33" s="347">
        <f t="shared" si="2"/>
        <v>2000</v>
      </c>
      <c r="C33" s="348" t="s">
        <v>511</v>
      </c>
      <c r="D33" s="342"/>
      <c r="E33" s="343"/>
      <c r="F33" s="345"/>
      <c r="G33" s="345"/>
      <c r="H33" s="343"/>
      <c r="I33" s="343">
        <v>350</v>
      </c>
      <c r="J33" s="345"/>
      <c r="K33" s="345">
        <v>320</v>
      </c>
      <c r="L33" s="343"/>
      <c r="M33" s="343">
        <v>25</v>
      </c>
      <c r="N33" s="345"/>
      <c r="O33" s="345">
        <v>25</v>
      </c>
      <c r="P33" s="343"/>
      <c r="Q33" s="343">
        <v>45</v>
      </c>
      <c r="R33" s="345"/>
      <c r="S33" s="345">
        <v>400</v>
      </c>
      <c r="T33" s="343"/>
      <c r="U33" s="343">
        <v>375</v>
      </c>
      <c r="V33" s="345"/>
      <c r="W33" s="345">
        <v>100</v>
      </c>
      <c r="X33" s="343"/>
      <c r="Y33" s="343">
        <v>85</v>
      </c>
      <c r="Z33" s="345"/>
      <c r="AA33" s="345">
        <v>230</v>
      </c>
      <c r="AB33" s="343"/>
      <c r="AC33" s="343">
        <v>45</v>
      </c>
    </row>
    <row r="34" spans="1:29" ht="14.25" customHeight="1" x14ac:dyDescent="0.3">
      <c r="A34" s="338">
        <v>46112</v>
      </c>
      <c r="B34" s="347">
        <f t="shared" si="2"/>
        <v>0.34</v>
      </c>
      <c r="C34" s="348" t="s">
        <v>505</v>
      </c>
      <c r="D34" s="342"/>
      <c r="E34" s="343"/>
      <c r="F34" s="345"/>
      <c r="G34" s="345">
        <v>0.34</v>
      </c>
      <c r="H34" s="343"/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46112</v>
      </c>
      <c r="B35" s="347">
        <f t="shared" si="2"/>
        <v>-1200</v>
      </c>
      <c r="C35" s="348" t="s">
        <v>512</v>
      </c>
      <c r="D35" s="342"/>
      <c r="E35" s="343"/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>
        <v>1200</v>
      </c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46108</v>
      </c>
      <c r="B36" s="347">
        <f t="shared" si="2"/>
        <v>68.72</v>
      </c>
      <c r="C36" s="348" t="s">
        <v>504</v>
      </c>
      <c r="D36" s="342"/>
      <c r="E36" s="343"/>
      <c r="F36" s="345"/>
      <c r="G36" s="345">
        <v>68.72</v>
      </c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46104</v>
      </c>
      <c r="B37" s="347">
        <f t="shared" si="2"/>
        <v>-6</v>
      </c>
      <c r="C37" s="348" t="s">
        <v>513</v>
      </c>
      <c r="D37" s="342">
        <v>6</v>
      </c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/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46103</v>
      </c>
      <c r="B38" s="347">
        <f t="shared" si="2"/>
        <v>-100</v>
      </c>
      <c r="C38" s="348" t="s">
        <v>514</v>
      </c>
      <c r="D38" s="342">
        <v>100</v>
      </c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/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46103</v>
      </c>
      <c r="B39" s="347">
        <f t="shared" si="2"/>
        <v>-100</v>
      </c>
      <c r="C39" s="348" t="s">
        <v>515</v>
      </c>
      <c r="D39" s="342">
        <v>100</v>
      </c>
      <c r="E39" s="343"/>
      <c r="F39" s="345"/>
      <c r="G39" s="345"/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46103</v>
      </c>
      <c r="B40" s="347">
        <f t="shared" si="2"/>
        <v>-50</v>
      </c>
      <c r="C40" s="348" t="s">
        <v>516</v>
      </c>
      <c r="D40" s="342">
        <v>50</v>
      </c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/>
      <c r="Y40" s="343"/>
      <c r="Z40" s="345"/>
      <c r="AA40" s="345"/>
      <c r="AB40" s="343"/>
      <c r="AC40" s="343"/>
    </row>
    <row r="41" spans="1:29" ht="14.25" customHeight="1" x14ac:dyDescent="0.3">
      <c r="A41" s="338">
        <v>46103</v>
      </c>
      <c r="B41" s="347">
        <f t="shared" si="2"/>
        <v>-100</v>
      </c>
      <c r="C41" s="348" t="s">
        <v>517</v>
      </c>
      <c r="D41" s="342">
        <v>100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46103</v>
      </c>
      <c r="B42" s="347">
        <f t="shared" si="2"/>
        <v>-100</v>
      </c>
      <c r="C42" s="348" t="s">
        <v>518</v>
      </c>
      <c r="D42" s="342">
        <v>100</v>
      </c>
      <c r="E42" s="343"/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46102</v>
      </c>
      <c r="B43" s="347">
        <f t="shared" si="2"/>
        <v>-300</v>
      </c>
      <c r="C43" s="348" t="s">
        <v>519</v>
      </c>
      <c r="D43" s="342">
        <v>300</v>
      </c>
      <c r="E43" s="343"/>
      <c r="F43" s="345"/>
      <c r="G43" s="345"/>
      <c r="H43" s="343"/>
      <c r="I43" s="343"/>
      <c r="J43" s="345"/>
      <c r="K43" s="345"/>
      <c r="L43" s="343"/>
      <c r="M43" s="343"/>
      <c r="N43" s="345"/>
      <c r="O43" s="345"/>
      <c r="P43" s="343"/>
      <c r="Q43" s="343"/>
      <c r="R43" s="345"/>
      <c r="S43" s="345"/>
      <c r="T43" s="343"/>
      <c r="U43" s="343"/>
      <c r="V43" s="345"/>
      <c r="W43" s="345"/>
      <c r="X43" s="343"/>
      <c r="Y43" s="343"/>
      <c r="Z43" s="345"/>
      <c r="AA43" s="345"/>
      <c r="AB43" s="343"/>
      <c r="AC43" s="343"/>
    </row>
    <row r="44" spans="1:29" ht="14.25" customHeight="1" x14ac:dyDescent="0.3">
      <c r="A44" s="338">
        <v>46102</v>
      </c>
      <c r="B44" s="347">
        <f t="shared" si="2"/>
        <v>1384.5</v>
      </c>
      <c r="C44" s="348" t="s">
        <v>520</v>
      </c>
      <c r="D44" s="342"/>
      <c r="E44" s="343"/>
      <c r="F44" s="345"/>
      <c r="G44" s="345"/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>
        <v>-1384.5</v>
      </c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46094</v>
      </c>
      <c r="B45" s="347">
        <f t="shared" si="2"/>
        <v>55.66</v>
      </c>
      <c r="C45" s="348" t="s">
        <v>509</v>
      </c>
      <c r="D45" s="342"/>
      <c r="E45" s="343"/>
      <c r="F45" s="345"/>
      <c r="G45" s="345">
        <v>55.66</v>
      </c>
      <c r="H45" s="343"/>
      <c r="I45" s="343"/>
      <c r="J45" s="345"/>
      <c r="K45" s="345"/>
      <c r="L45" s="343"/>
      <c r="M45" s="343"/>
      <c r="N45" s="345"/>
      <c r="O45" s="345"/>
      <c r="P45" s="343"/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/>
      <c r="AC45" s="343"/>
    </row>
    <row r="46" spans="1:29" ht="14.25" customHeight="1" x14ac:dyDescent="0.3">
      <c r="A46" s="338">
        <v>46090</v>
      </c>
      <c r="B46" s="347">
        <f t="shared" si="2"/>
        <v>-380</v>
      </c>
      <c r="C46" s="348" t="s">
        <v>521</v>
      </c>
      <c r="D46" s="342"/>
      <c r="E46" s="343"/>
      <c r="F46" s="345"/>
      <c r="G46" s="345"/>
      <c r="H46" s="343"/>
      <c r="I46" s="343"/>
      <c r="J46" s="345"/>
      <c r="K46" s="345"/>
      <c r="L46" s="343"/>
      <c r="M46" s="343"/>
      <c r="N46" s="345"/>
      <c r="O46" s="345"/>
      <c r="P46" s="343"/>
      <c r="Q46" s="343"/>
      <c r="R46" s="345">
        <v>380</v>
      </c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46083</v>
      </c>
      <c r="B47" s="347">
        <f t="shared" si="2"/>
        <v>-185.64</v>
      </c>
      <c r="C47" s="348" t="s">
        <v>423</v>
      </c>
      <c r="D47" s="342"/>
      <c r="E47" s="343"/>
      <c r="F47" s="345"/>
      <c r="G47" s="345"/>
      <c r="H47" s="343"/>
      <c r="I47" s="343"/>
      <c r="J47" s="345"/>
      <c r="K47" s="345"/>
      <c r="L47" s="343"/>
      <c r="M47" s="343"/>
      <c r="N47" s="345"/>
      <c r="O47" s="345"/>
      <c r="P47" s="343">
        <v>92.82</v>
      </c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>
        <v>92.82</v>
      </c>
      <c r="AC47" s="343"/>
    </row>
    <row r="48" spans="1:29" ht="14.25" customHeight="1" x14ac:dyDescent="0.3">
      <c r="A48" s="338">
        <v>46081</v>
      </c>
      <c r="B48" s="347">
        <f t="shared" si="2"/>
        <v>3764.91</v>
      </c>
      <c r="C48" s="348" t="s">
        <v>425</v>
      </c>
      <c r="D48" s="342"/>
      <c r="E48" s="343">
        <v>3764.91</v>
      </c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/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46081</v>
      </c>
      <c r="B49" s="347">
        <f t="shared" si="2"/>
        <v>2000</v>
      </c>
      <c r="C49" s="348" t="s">
        <v>522</v>
      </c>
      <c r="D49" s="342"/>
      <c r="E49" s="343"/>
      <c r="F49" s="345"/>
      <c r="G49" s="345"/>
      <c r="H49" s="343"/>
      <c r="I49" s="343">
        <v>350</v>
      </c>
      <c r="J49" s="345"/>
      <c r="K49" s="345">
        <v>320</v>
      </c>
      <c r="L49" s="343"/>
      <c r="M49" s="343">
        <v>25</v>
      </c>
      <c r="N49" s="345"/>
      <c r="O49" s="345">
        <v>25</v>
      </c>
      <c r="P49" s="343"/>
      <c r="Q49" s="343">
        <v>45</v>
      </c>
      <c r="R49" s="345"/>
      <c r="S49" s="345">
        <v>400</v>
      </c>
      <c r="T49" s="343"/>
      <c r="U49" s="343">
        <v>375</v>
      </c>
      <c r="V49" s="345"/>
      <c r="W49" s="345">
        <v>100</v>
      </c>
      <c r="X49" s="343"/>
      <c r="Y49" s="343">
        <v>85</v>
      </c>
      <c r="Z49" s="345"/>
      <c r="AA49" s="345">
        <v>230</v>
      </c>
      <c r="AB49" s="343"/>
      <c r="AC49" s="343">
        <v>45</v>
      </c>
    </row>
    <row r="50" spans="1:29" ht="14.25" customHeight="1" x14ac:dyDescent="0.3">
      <c r="A50" s="338">
        <v>46081</v>
      </c>
      <c r="B50" s="347">
        <f t="shared" si="2"/>
        <v>0.23</v>
      </c>
      <c r="C50" s="348" t="s">
        <v>505</v>
      </c>
      <c r="D50" s="342"/>
      <c r="E50" s="343"/>
      <c r="F50" s="345"/>
      <c r="G50" s="345">
        <v>0.23</v>
      </c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/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46070</v>
      </c>
      <c r="B51" s="347">
        <f t="shared" si="2"/>
        <v>-1920</v>
      </c>
      <c r="C51" s="348" t="s">
        <v>523</v>
      </c>
      <c r="D51" s="342"/>
      <c r="E51" s="343"/>
      <c r="F51" s="345"/>
      <c r="G51" s="345"/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>
        <v>1920</v>
      </c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46069</v>
      </c>
      <c r="B52" s="347">
        <f t="shared" si="2"/>
        <v>-243.8</v>
      </c>
      <c r="C52" s="348" t="s">
        <v>523</v>
      </c>
      <c r="D52" s="342"/>
      <c r="E52" s="343"/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>
        <v>243.8</v>
      </c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46068</v>
      </c>
      <c r="B53" s="347">
        <f t="shared" si="2"/>
        <v>63.46</v>
      </c>
      <c r="C53" s="348" t="s">
        <v>509</v>
      </c>
      <c r="D53" s="342"/>
      <c r="E53" s="343"/>
      <c r="F53" s="345"/>
      <c r="G53" s="345">
        <v>63.46</v>
      </c>
      <c r="H53" s="343"/>
      <c r="I53" s="343"/>
      <c r="J53" s="345"/>
      <c r="K53" s="345"/>
      <c r="L53" s="343"/>
      <c r="M53" s="343"/>
      <c r="N53" s="345"/>
      <c r="O53" s="345"/>
      <c r="P53" s="343"/>
      <c r="Q53" s="343"/>
      <c r="R53" s="345"/>
      <c r="S53" s="345"/>
      <c r="T53" s="343"/>
      <c r="U53" s="343"/>
      <c r="V53" s="345"/>
      <c r="W53" s="345"/>
      <c r="X53" s="343"/>
      <c r="Y53" s="343"/>
      <c r="Z53" s="345"/>
      <c r="AA53" s="345"/>
      <c r="AB53" s="343"/>
      <c r="AC53" s="343"/>
    </row>
    <row r="54" spans="1:29" ht="14.25" customHeight="1" x14ac:dyDescent="0.3">
      <c r="A54" s="338">
        <v>46067</v>
      </c>
      <c r="B54" s="347">
        <f t="shared" si="2"/>
        <v>-1007.99</v>
      </c>
      <c r="C54" s="348" t="s">
        <v>524</v>
      </c>
      <c r="D54" s="342">
        <v>1007.99</v>
      </c>
      <c r="E54" s="343"/>
      <c r="F54" s="345"/>
      <c r="G54" s="345"/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46063</v>
      </c>
      <c r="B55" s="347">
        <f t="shared" si="2"/>
        <v>-1276.4000000000001</v>
      </c>
      <c r="C55" s="348" t="s">
        <v>525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/>
      <c r="U55" s="343"/>
      <c r="V55" s="345"/>
      <c r="W55" s="345"/>
      <c r="X55" s="343"/>
      <c r="Y55" s="343"/>
      <c r="Z55" s="345">
        <v>1276.4000000000001</v>
      </c>
      <c r="AA55" s="345"/>
      <c r="AB55" s="343"/>
      <c r="AC55" s="343"/>
    </row>
    <row r="56" spans="1:29" ht="14.25" customHeight="1" x14ac:dyDescent="0.3">
      <c r="A56" s="338">
        <v>46063</v>
      </c>
      <c r="B56" s="347">
        <f t="shared" si="2"/>
        <v>-955</v>
      </c>
      <c r="C56" s="348" t="s">
        <v>526</v>
      </c>
      <c r="D56" s="342"/>
      <c r="E56" s="343"/>
      <c r="F56" s="345"/>
      <c r="G56" s="345"/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>
        <v>955</v>
      </c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46063</v>
      </c>
      <c r="B57" s="347">
        <f t="shared" si="2"/>
        <v>59.19</v>
      </c>
      <c r="C57" s="348" t="s">
        <v>504</v>
      </c>
      <c r="D57" s="342"/>
      <c r="E57" s="343"/>
      <c r="F57" s="345"/>
      <c r="G57" s="345">
        <v>59.19</v>
      </c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46061</v>
      </c>
      <c r="B58" s="347">
        <f t="shared" si="2"/>
        <v>-2203.44</v>
      </c>
      <c r="C58" s="348" t="s">
        <v>523</v>
      </c>
      <c r="D58" s="342"/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>
        <v>2203.44</v>
      </c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46061</v>
      </c>
      <c r="B59" s="347">
        <f t="shared" si="2"/>
        <v>-831.92</v>
      </c>
      <c r="C59" s="348" t="s">
        <v>527</v>
      </c>
      <c r="D59" s="342"/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>
        <v>831.92</v>
      </c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46055</v>
      </c>
      <c r="B60" s="347">
        <f t="shared" si="2"/>
        <v>-900</v>
      </c>
      <c r="C60" s="348" t="s">
        <v>512</v>
      </c>
      <c r="D60" s="342"/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>
        <v>900</v>
      </c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46053</v>
      </c>
      <c r="B61" s="347">
        <f t="shared" si="2"/>
        <v>3194.64</v>
      </c>
      <c r="C61" s="348" t="s">
        <v>459</v>
      </c>
      <c r="D61" s="342"/>
      <c r="E61" s="343">
        <v>3194.64</v>
      </c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46053</v>
      </c>
      <c r="B62" s="347">
        <f t="shared" si="2"/>
        <v>2000</v>
      </c>
      <c r="C62" s="348" t="s">
        <v>528</v>
      </c>
      <c r="D62" s="342"/>
      <c r="E62" s="343"/>
      <c r="F62" s="345"/>
      <c r="G62" s="345"/>
      <c r="H62" s="343"/>
      <c r="I62" s="343">
        <v>350</v>
      </c>
      <c r="J62" s="345"/>
      <c r="K62" s="345">
        <v>320</v>
      </c>
      <c r="L62" s="343"/>
      <c r="M62" s="343">
        <v>25</v>
      </c>
      <c r="N62" s="345"/>
      <c r="O62" s="345">
        <v>25</v>
      </c>
      <c r="P62" s="343"/>
      <c r="Q62" s="343">
        <v>45</v>
      </c>
      <c r="R62" s="345"/>
      <c r="S62" s="345">
        <v>400</v>
      </c>
      <c r="T62" s="343"/>
      <c r="U62" s="343">
        <v>375</v>
      </c>
      <c r="V62" s="345"/>
      <c r="W62" s="345">
        <v>100</v>
      </c>
      <c r="X62" s="343"/>
      <c r="Y62" s="343">
        <v>85</v>
      </c>
      <c r="Z62" s="345"/>
      <c r="AA62" s="345">
        <v>230</v>
      </c>
      <c r="AB62" s="343"/>
      <c r="AC62" s="343">
        <v>45</v>
      </c>
    </row>
    <row r="63" spans="1:29" ht="14.25" customHeight="1" x14ac:dyDescent="0.3">
      <c r="A63" s="338">
        <v>46053</v>
      </c>
      <c r="B63" s="347">
        <f t="shared" si="2"/>
        <v>0.38</v>
      </c>
      <c r="C63" s="348" t="s">
        <v>505</v>
      </c>
      <c r="D63" s="342"/>
      <c r="E63" s="343"/>
      <c r="F63" s="345"/>
      <c r="G63" s="345">
        <v>0.38</v>
      </c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46053</v>
      </c>
      <c r="B64" s="347">
        <f t="shared" si="2"/>
        <v>54.55</v>
      </c>
      <c r="C64" s="348" t="s">
        <v>509</v>
      </c>
      <c r="D64" s="342"/>
      <c r="E64" s="343"/>
      <c r="F64" s="345"/>
      <c r="G64" s="345">
        <v>54.55</v>
      </c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/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46048</v>
      </c>
      <c r="B65" s="347">
        <f t="shared" si="2"/>
        <v>-583</v>
      </c>
      <c r="C65" s="348" t="s">
        <v>529</v>
      </c>
      <c r="D65" s="342">
        <v>583</v>
      </c>
      <c r="E65" s="343"/>
      <c r="F65" s="345"/>
      <c r="G65" s="345"/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46044</v>
      </c>
      <c r="B66" s="347">
        <f t="shared" si="2"/>
        <v>-126.24</v>
      </c>
      <c r="C66" s="348" t="s">
        <v>315</v>
      </c>
      <c r="D66" s="342"/>
      <c r="E66" s="343"/>
      <c r="F66" s="345"/>
      <c r="G66" s="345"/>
      <c r="H66" s="343"/>
      <c r="I66" s="343"/>
      <c r="J66" s="345"/>
      <c r="K66" s="345"/>
      <c r="L66" s="343">
        <v>63.12</v>
      </c>
      <c r="M66" s="343"/>
      <c r="N66" s="345">
        <v>63.12</v>
      </c>
      <c r="O66" s="345"/>
      <c r="P66" s="343"/>
      <c r="Q66" s="343"/>
      <c r="R66" s="345"/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46043</v>
      </c>
      <c r="B67" s="347">
        <f t="shared" si="2"/>
        <v>-100</v>
      </c>
      <c r="C67" s="348" t="s">
        <v>530</v>
      </c>
      <c r="D67" s="342"/>
      <c r="E67" s="343"/>
      <c r="F67" s="345"/>
      <c r="G67" s="345"/>
      <c r="H67" s="343">
        <v>100</v>
      </c>
      <c r="I67" s="343"/>
      <c r="J67" s="345"/>
      <c r="K67" s="345"/>
      <c r="L67" s="343"/>
      <c r="M67" s="343"/>
      <c r="N67" s="345"/>
      <c r="O67" s="345"/>
      <c r="P67" s="343"/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/>
      <c r="AC67" s="343"/>
    </row>
    <row r="68" spans="1:29" ht="14.25" customHeight="1" x14ac:dyDescent="0.3">
      <c r="A68" s="338">
        <v>46043</v>
      </c>
      <c r="B68" s="347">
        <f t="shared" si="2"/>
        <v>-2724</v>
      </c>
      <c r="C68" s="348" t="s">
        <v>531</v>
      </c>
      <c r="D68" s="342"/>
      <c r="E68" s="343"/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>
        <v>2724</v>
      </c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46038</v>
      </c>
      <c r="B69" s="347">
        <f t="shared" si="2"/>
        <v>55.69</v>
      </c>
      <c r="C69" s="348" t="s">
        <v>509</v>
      </c>
      <c r="D69" s="342"/>
      <c r="E69" s="343"/>
      <c r="F69" s="345"/>
      <c r="G69" s="345">
        <v>55.69</v>
      </c>
      <c r="H69" s="343"/>
      <c r="I69" s="343"/>
      <c r="J69" s="345"/>
      <c r="K69" s="345"/>
      <c r="L69" s="343"/>
      <c r="M69" s="343"/>
      <c r="N69" s="345"/>
      <c r="O69" s="345"/>
      <c r="P69" s="343"/>
      <c r="Q69" s="343"/>
      <c r="R69" s="345"/>
      <c r="S69" s="345"/>
      <c r="T69" s="343"/>
      <c r="U69" s="343"/>
      <c r="V69" s="345"/>
      <c r="W69" s="345"/>
      <c r="X69" s="343"/>
      <c r="Y69" s="343"/>
      <c r="Z69" s="345"/>
      <c r="AA69" s="345"/>
      <c r="AB69" s="343"/>
      <c r="AC69" s="343"/>
    </row>
    <row r="70" spans="1:29" ht="14.25" customHeight="1" x14ac:dyDescent="0.3">
      <c r="A70" s="338">
        <v>46030</v>
      </c>
      <c r="B70" s="347">
        <f t="shared" si="2"/>
        <v>1049.3699999999999</v>
      </c>
      <c r="C70" s="340" t="s">
        <v>532</v>
      </c>
      <c r="D70" s="342"/>
      <c r="E70" s="343">
        <v>1049.3699999999999</v>
      </c>
      <c r="F70" s="345"/>
      <c r="G70" s="345"/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46027</v>
      </c>
      <c r="B71" s="347">
        <f t="shared" si="2"/>
        <v>-113.94</v>
      </c>
      <c r="C71" s="348" t="s">
        <v>533</v>
      </c>
      <c r="D71" s="342"/>
      <c r="E71" s="343"/>
      <c r="F71" s="345"/>
      <c r="G71" s="345"/>
      <c r="H71" s="343">
        <v>113.94</v>
      </c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/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46027</v>
      </c>
      <c r="B72" s="347">
        <f t="shared" si="2"/>
        <v>-622.1</v>
      </c>
      <c r="C72" s="348" t="s">
        <v>523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622.1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44562</v>
      </c>
      <c r="B73" s="347">
        <f t="shared" si="2"/>
        <v>12240.49</v>
      </c>
      <c r="C73" s="348" t="s">
        <v>534</v>
      </c>
      <c r="D73" s="342"/>
      <c r="E73" s="343">
        <v>1710.49</v>
      </c>
      <c r="F73" s="345"/>
      <c r="G73" s="345">
        <v>500</v>
      </c>
      <c r="H73" s="343"/>
      <c r="I73" s="343">
        <v>2000</v>
      </c>
      <c r="J73" s="345"/>
      <c r="K73" s="345">
        <v>1000</v>
      </c>
      <c r="L73" s="343"/>
      <c r="M73" s="343">
        <v>65</v>
      </c>
      <c r="N73" s="345"/>
      <c r="O73" s="345">
        <v>65</v>
      </c>
      <c r="P73" s="343"/>
      <c r="Q73" s="343">
        <v>100</v>
      </c>
      <c r="R73" s="345"/>
      <c r="S73" s="345">
        <v>2000</v>
      </c>
      <c r="T73" s="343"/>
      <c r="U73" s="343">
        <v>2500</v>
      </c>
      <c r="V73" s="345"/>
      <c r="W73" s="345">
        <v>500</v>
      </c>
      <c r="X73" s="343"/>
      <c r="Y73" s="343">
        <v>200</v>
      </c>
      <c r="Z73" s="345"/>
      <c r="AA73" s="345">
        <v>1500</v>
      </c>
      <c r="AB73" s="343"/>
      <c r="AC73" s="343">
        <v>100</v>
      </c>
    </row>
    <row r="74" spans="1:29" ht="14.25" customHeight="1" x14ac:dyDescent="0.3"/>
    <row r="75" spans="1:29" ht="14.25" customHeight="1" x14ac:dyDescent="0.3"/>
    <row r="76" spans="1:29" ht="14.25" customHeight="1" x14ac:dyDescent="0.3"/>
    <row r="77" spans="1:29" ht="14.25" customHeight="1" x14ac:dyDescent="0.3"/>
    <row r="78" spans="1:29" ht="14.25" customHeight="1" x14ac:dyDescent="0.3"/>
    <row r="79" spans="1:29" ht="14.25" customHeight="1" x14ac:dyDescent="0.3"/>
    <row r="80" spans="1:29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0" t="s">
        <v>557</v>
      </c>
      <c r="N1" s="543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76.166666666666671</v>
      </c>
      <c r="F6" s="384">
        <f ca="1">'Isaac 401k'!D4</f>
        <v>79076</v>
      </c>
      <c r="G6" s="385">
        <f ca="1">(F6-B9)/365.25</f>
        <v>134.62012320328543</v>
      </c>
      <c r="H6" s="23"/>
      <c r="I6" s="23"/>
      <c r="J6" s="560" t="s">
        <v>576</v>
      </c>
      <c r="K6" s="543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54.416666666666664</v>
      </c>
      <c r="F7" s="392">
        <f ca="1">'Lorri 401b'!D4</f>
        <v>71133</v>
      </c>
      <c r="G7" s="393">
        <f ca="1">(F7-C9)/365.25</f>
        <v>108.26283367556468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3222003.5813331269</v>
      </c>
      <c r="R11" s="25">
        <f t="array" aca="1" ref="R11" ca="1">INDEX('Lorri 401b'!L:L,MATCH('Retirement Calculator'!A11,'Lorri 401b'!N:N,0),0)</f>
        <v>3440439.8321338794</v>
      </c>
      <c r="S11" s="25">
        <f t="shared" ref="S11:S265" ca="1" si="7">SUM(Q11:R11)</f>
        <v>6662443.4134670068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3203838.0820390978</v>
      </c>
      <c r="R12" s="25">
        <f t="array" aca="1" ref="R12" ca="1">INDEX('Lorri 401b'!L:L,MATCH('Retirement Calculator'!A12,'Lorri 401b'!N:N,0),0)</f>
        <v>3454774.9981011041</v>
      </c>
      <c r="S12" s="25">
        <f t="shared" ca="1" si="7"/>
        <v>6658613.0801402014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3185596.8931646771</v>
      </c>
      <c r="R13" s="25">
        <f t="array" aca="1" ref="R13" ca="1">INDEX('Lorri 401b'!L:L,MATCH('Retirement Calculator'!A13,'Lorri 401b'!N:N,0),0)</f>
        <v>3469169.8939265255</v>
      </c>
      <c r="S13" s="25">
        <f t="shared" ca="1" si="7"/>
        <v>6654766.787091203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3167279.6993366126</v>
      </c>
      <c r="R14" s="25">
        <f t="array" aca="1" ref="R14" ca="1">INDEX('Lorri 401b'!L:L,MATCH('Retirement Calculator'!A14,'Lorri 401b'!N:N,0),0)</f>
        <v>3483624.7684845529</v>
      </c>
      <c r="S14" s="25">
        <f t="shared" ca="1" si="7"/>
        <v>6650904.4678211659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3148886.183867598</v>
      </c>
      <c r="R15" s="25">
        <f t="array" aca="1" ref="R15" ca="1">INDEX('Lorri 401b'!L:L,MATCH('Retirement Calculator'!A15,'Lorri 401b'!N:N,0),0)</f>
        <v>3498139.8716865717</v>
      </c>
      <c r="S15" s="25">
        <f t="shared" ca="1" si="7"/>
        <v>6647026.0555541702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3130416.0287507959</v>
      </c>
      <c r="R16" s="25">
        <f t="array" aca="1" ref="R16" ca="1">INDEX('Lorri 401b'!L:L,MATCH('Retirement Calculator'!A16,'Lorri 401b'!N:N,0),0)</f>
        <v>3512715.454485266</v>
      </c>
      <c r="S16" s="25">
        <f t="shared" ca="1" si="7"/>
        <v>6643131.4832360614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3111868.9146543406</v>
      </c>
      <c r="R17" s="25">
        <f t="array" aca="1" ref="R17" ca="1">INDEX('Lorri 401b'!L:L,MATCH('Retirement Calculator'!A17,'Lorri 401b'!N:N,0),0)</f>
        <v>3527351.7688789545</v>
      </c>
      <c r="S17" s="25">
        <f t="shared" ca="1" si="7"/>
        <v>6639220.6835332951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3093244.5209158165</v>
      </c>
      <c r="R18" s="25">
        <f t="array" aca="1" ref="R18" ca="1">INDEX('Lorri 401b'!L:L,MATCH('Retirement Calculator'!A18,'Lorri 401b'!N:N,0),0)</f>
        <v>3542049.06791595</v>
      </c>
      <c r="S18" s="25">
        <f t="shared" ca="1" si="7"/>
        <v>6635293.5888317665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3074542.5255367155</v>
      </c>
      <c r="R19" s="25">
        <f t="array" aca="1" ref="R19" ca="1">INDEX('Lorri 401b'!L:L,MATCH('Retirement Calculator'!A19,'Lorri 401b'!N:N,0),0)</f>
        <v>3556807.6056989329</v>
      </c>
      <c r="S19" s="25">
        <f t="shared" ca="1" si="7"/>
        <v>6631350.1312356479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3055762.6051768679</v>
      </c>
      <c r="R20" s="25">
        <f t="array" aca="1" ref="R20" ca="1">INDEX('Lorri 401b'!L:L,MATCH('Retirement Calculator'!A20,'Lorri 401b'!N:N,0),0)</f>
        <v>3571627.6373893451</v>
      </c>
      <c r="S20" s="25">
        <f t="shared" ca="1" si="7"/>
        <v>6627390.242566213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3036904.4351488543</v>
      </c>
      <c r="R21" s="25">
        <f t="array" aca="1" ref="R21" ca="1">INDEX('Lorri 401b'!L:L,MATCH('Retirement Calculator'!A21,'Lorri 401b'!N:N,0),0)</f>
        <v>3586509.4192118007</v>
      </c>
      <c r="S21" s="25">
        <f t="shared" ca="1" si="7"/>
        <v>6623413.854360655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3017967.6894123908</v>
      </c>
      <c r="R22" s="25">
        <f t="array" aca="1" ref="R22" ca="1">INDEX('Lorri 401b'!L:L,MATCH('Retirement Calculator'!A22,'Lorri 401b'!N:N,0),0)</f>
        <v>3601453.2084585163</v>
      </c>
      <c r="S22" s="25">
        <f t="shared" ca="1" si="7"/>
        <v>6619420.8978709076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2998952.0405686921</v>
      </c>
      <c r="R23" s="25">
        <f t="array" aca="1" ref="R23" ca="1">INDEX('Lorri 401b'!L:L,MATCH('Retirement Calculator'!A23,'Lorri 401b'!N:N,0),0)</f>
        <v>3616459.26349376</v>
      </c>
      <c r="S23" s="25">
        <f t="shared" ca="1" si="7"/>
        <v>6615411.3040624522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2979857.1598548112</v>
      </c>
      <c r="R24" s="25">
        <f t="array" aca="1" ref="R24" ca="1">INDEX('Lorri 401b'!L:L,MATCH('Retirement Calculator'!A24,'Lorri 401b'!N:N,0),0)</f>
        <v>3631527.8437583172</v>
      </c>
      <c r="S24" s="25">
        <f t="shared" ca="1" si="7"/>
        <v>6611385.0036131283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2960682.7171379556</v>
      </c>
      <c r="R25" s="25">
        <f t="array" aca="1" ref="R25" ca="1">INDEX('Lorri 401b'!L:L,MATCH('Retirement Calculator'!A25,'Lorri 401b'!N:N,0),0)</f>
        <v>3646659.2097739768</v>
      </c>
      <c r="S25" s="25">
        <f t="shared" ca="1" si="7"/>
        <v>6607341.9269119324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2941428.38090978</v>
      </c>
      <c r="R26" s="25">
        <f t="array" aca="1" ref="R26" ca="1">INDEX('Lorri 401b'!L:L,MATCH('Retirement Calculator'!A26,'Lorri 401b'!N:N,0),0)</f>
        <v>3661853.6231480353</v>
      </c>
      <c r="S26" s="25">
        <f t="shared" ca="1" si="7"/>
        <v>6603282.0040578153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2922093.8182806536</v>
      </c>
      <c r="R27" s="25">
        <f t="array" aca="1" ref="R27" ca="1">INDEX('Lorri 401b'!L:L,MATCH('Retirement Calculator'!A27,'Lorri 401b'!N:N,0),0)</f>
        <v>3677111.3465778185</v>
      </c>
      <c r="S27" s="25">
        <f t="shared" ca="1" si="7"/>
        <v>6599205.1648584716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2902678.694973906</v>
      </c>
      <c r="R28" s="25">
        <f t="array" aca="1" ref="R28" ca="1">INDEX('Lorri 401b'!L:L,MATCH('Retirement Calculator'!A28,'Lorri 401b'!N:N,0),0)</f>
        <v>3692432.6438552262</v>
      </c>
      <c r="S28" s="25">
        <f t="shared" ca="1" si="7"/>
        <v>6595111.3388291318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2883182.675320047</v>
      </c>
      <c r="R29" s="25">
        <f t="array" aca="1" ref="R29" ca="1">INDEX('Lorri 401b'!L:L,MATCH('Retirement Calculator'!A29,'Lorri 401b'!N:N,0),0)</f>
        <v>3707817.7798712896</v>
      </c>
      <c r="S29" s="25">
        <f t="shared" ca="1" si="7"/>
        <v>6591000.4551913366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2863605.4222509633</v>
      </c>
      <c r="R30" s="25">
        <f t="array" aca="1" ref="R30" ca="1">INDEX('Lorri 401b'!L:L,MATCH('Retirement Calculator'!A30,'Lorri 401b'!N:N,0),0)</f>
        <v>3723267.0206207535</v>
      </c>
      <c r="S30" s="25">
        <f t="shared" ca="1" si="7"/>
        <v>6586872.4428717168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2843946.5972940917</v>
      </c>
      <c r="R31" s="25">
        <f t="array" aca="1" ref="R31" ca="1">INDEX('Lorri 401b'!L:L,MATCH('Retirement Calculator'!A31,'Lorri 401b'!N:N,0),0)</f>
        <v>3738780.6332066734</v>
      </c>
      <c r="S31" s="25">
        <f t="shared" ca="1" si="7"/>
        <v>6582727.2305007651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2824205.8605665667</v>
      </c>
      <c r="R32" s="25">
        <f t="array" aca="1" ref="R32" ca="1">INDEX('Lorri 401b'!L:L,MATCH('Retirement Calculator'!A32,'Lorri 401b'!N:N,0),0)</f>
        <v>3754358.8858450344</v>
      </c>
      <c r="S32" s="25">
        <f t="shared" ca="1" si="7"/>
        <v>6578564.7464116011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2804382.8707693438</v>
      </c>
      <c r="R33" s="25">
        <f t="array" aca="1" ref="R33" ca="1">INDEX('Lorri 401b'!L:L,MATCH('Retirement Calculator'!A33,'Lorri 401b'!N:N,0),0)</f>
        <v>3770002.0478693885</v>
      </c>
      <c r="S33" s="25">
        <f t="shared" ca="1" si="7"/>
        <v>6574384.9186387323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2784477.2851812989</v>
      </c>
      <c r="R34" s="25">
        <f t="array" aca="1" ref="R34" ca="1">INDEX('Lorri 401b'!L:L,MATCH('Retirement Calculator'!A34,'Lorri 401b'!N:N,0),0)</f>
        <v>3785710.389735511</v>
      </c>
      <c r="S34" s="25">
        <f t="shared" ca="1" si="7"/>
        <v>6570187.6749168094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2764488.7596533038</v>
      </c>
      <c r="R35" s="25">
        <f t="array" aca="1" ref="R35" ca="1">INDEX('Lorri 401b'!L:L,MATCH('Retirement Calculator'!A35,'Lorri 401b'!N:N,0),0)</f>
        <v>3801484.1830260758</v>
      </c>
      <c r="S35" s="25">
        <f t="shared" ca="1" si="7"/>
        <v>6565972.9426793791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2744416.9486022755</v>
      </c>
      <c r="R36" s="25">
        <f t="array" aca="1" ref="R36" ca="1">INDEX('Lorri 401b'!L:L,MATCH('Retirement Calculator'!A36,'Lorri 401b'!N:N,0),0)</f>
        <v>3817323.7004553513</v>
      </c>
      <c r="S36" s="25">
        <f t="shared" ca="1" si="7"/>
        <v>6561740.6490576267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2724261.5050052013</v>
      </c>
      <c r="R37" s="25">
        <f t="array" aca="1" ref="R37" ca="1">INDEX('Lorri 401b'!L:L,MATCH('Retirement Calculator'!A37,'Lorri 401b'!N:N,0),0)</f>
        <v>3833229.2158739152</v>
      </c>
      <c r="S37" s="25">
        <f t="shared" ca="1" si="7"/>
        <v>6557490.720879117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2704022.0803931393</v>
      </c>
      <c r="R38" s="25">
        <f t="array" aca="1" ref="R38" ca="1">INDEX('Lorri 401b'!L:L,MATCH('Retirement Calculator'!A38,'Lorri 401b'!N:N,0),0)</f>
        <v>3849201.0042733899</v>
      </c>
      <c r="S38" s="25">
        <f t="shared" ca="1" si="7"/>
        <v>6553223.0846665297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2683698.3248451934</v>
      </c>
      <c r="R39" s="25">
        <f t="array" aca="1" ref="R39" ca="1">INDEX('Lorri 401b'!L:L,MATCH('Retirement Calculator'!A39,'Lorri 401b'!N:N,0),0)</f>
        <v>3865239.3417911958</v>
      </c>
      <c r="S39" s="25">
        <f t="shared" ca="1" si="7"/>
        <v>6548937.6666363887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2663289.8869824647</v>
      </c>
      <c r="R40" s="25">
        <f t="array" aca="1" ref="R40" ca="1">INDEX('Lorri 401b'!L:L,MATCH('Retirement Calculator'!A40,'Lorri 401b'!N:N,0),0)</f>
        <v>3881344.5057153259</v>
      </c>
      <c r="S40" s="25">
        <f t="shared" ca="1" si="7"/>
        <v>6544634.3926977906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2642796.4139619744</v>
      </c>
      <c r="R41" s="25">
        <f t="array" aca="1" ref="R41" ca="1">INDEX('Lorri 401b'!L:L,MATCH('Retirement Calculator'!A41,'Lorri 401b'!N:N,0),0)</f>
        <v>3897516.7744891397</v>
      </c>
      <c r="S41" s="25">
        <f t="shared" ca="1" si="7"/>
        <v>6540313.1884511141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2622217.5514705656</v>
      </c>
      <c r="R42" s="25">
        <f t="array" aca="1" ref="R42" ca="1">INDEX('Lorri 401b'!L:L,MATCH('Retirement Calculator'!A42,'Lorri 401b'!N:N,0),0)</f>
        <v>3913756.4277161779</v>
      </c>
      <c r="S42" s="25">
        <f t="shared" ca="1" si="7"/>
        <v>6535973.9791867435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2601552.9437187756</v>
      </c>
      <c r="R43" s="25">
        <f t="array" aca="1" ref="R43" ca="1">INDEX('Lorri 401b'!L:L,MATCH('Retirement Calculator'!A43,'Lorri 401b'!N:N,0),0)</f>
        <v>3930063.7461649952</v>
      </c>
      <c r="S43" s="25">
        <f t="shared" ca="1" si="7"/>
        <v>6531616.6898837704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2580802.2334346869</v>
      </c>
      <c r="R44" s="25">
        <f t="array" aca="1" ref="R44" ca="1">INDEX('Lorri 401b'!L:L,MATCH('Retirement Calculator'!A44,'Lorri 401b'!N:N,0),0)</f>
        <v>3946439.0117740161</v>
      </c>
      <c r="S44" s="25">
        <f t="shared" ca="1" si="7"/>
        <v>6527241.245208703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2559965.0618577478</v>
      </c>
      <c r="R45" s="25">
        <f t="array" aca="1" ref="R45" ca="1">INDEX('Lorri 401b'!L:L,MATCH('Retirement Calculator'!A45,'Lorri 401b'!N:N,0),0)</f>
        <v>3962882.507656408</v>
      </c>
      <c r="S45" s="25">
        <f t="shared" ca="1" si="7"/>
        <v>6522847.5695141554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2539041.0687325713</v>
      </c>
      <c r="R46" s="25">
        <f t="array" aca="1" ref="R46" ca="1">INDEX('Lorri 401b'!L:L,MATCH('Retirement Calculator'!A46,'Lorri 401b'!N:N,0),0)</f>
        <v>3979394.5181049765</v>
      </c>
      <c r="S46" s="25">
        <f t="shared" ca="1" si="7"/>
        <v>6518435.5868375478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2518029.8923027064</v>
      </c>
      <c r="R47" s="25">
        <f t="array" aca="1" ref="R47" ca="1">INDEX('Lorri 401b'!L:L,MATCH('Retirement Calculator'!A47,'Lorri 401b'!N:N,0),0)</f>
        <v>3995975.3285970804</v>
      </c>
      <c r="S47" s="25">
        <f t="shared" ca="1" si="7"/>
        <v>6514005.2208997868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2496931.1693043839</v>
      </c>
      <c r="R48" s="25">
        <f t="array" aca="1" ref="R48" ca="1">INDEX('Lorri 401b'!L:L,MATCH('Retirement Calculator'!A48,'Lorri 401b'!N:N,0),0)</f>
        <v>4012625.2257995685</v>
      </c>
      <c r="S48" s="25">
        <f t="shared" ca="1" si="7"/>
        <v>6509556.3951039519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2475744.534960235</v>
      </c>
      <c r="R49" s="25">
        <f t="array" aca="1" ref="R49" ca="1">INDEX('Lorri 401b'!L:L,MATCH('Retirement Calculator'!A49,'Lorri 401b'!N:N,0),0)</f>
        <v>4029344.4975737333</v>
      </c>
      <c r="S49" s="25">
        <f t="shared" ca="1" si="7"/>
        <v>6505089.0325339679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2454469.6229729857</v>
      </c>
      <c r="R50" s="25">
        <f t="array" aca="1" ref="R50" ca="1">INDEX('Lorri 401b'!L:L,MATCH('Retirement Calculator'!A50,'Lorri 401b'!N:N,0),0)</f>
        <v>4046133.4329802906</v>
      </c>
      <c r="S50" s="25">
        <f t="shared" ca="1" si="7"/>
        <v>6500603.0559532763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2433106.0655191229</v>
      </c>
      <c r="R51" s="25">
        <f t="array" aca="1" ref="R51" ca="1">INDEX('Lorri 401b'!L:L,MATCH('Retirement Calculator'!A51,'Lorri 401b'!N:N,0),0)</f>
        <v>4062992.3222843753</v>
      </c>
      <c r="S51" s="25">
        <f t="shared" ca="1" si="7"/>
        <v>6496098.3878034987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2411653.4932425353</v>
      </c>
      <c r="R52" s="25">
        <f t="array" aca="1" ref="R52" ca="1">INDEX('Lorri 401b'!L:L,MATCH('Retirement Calculator'!A52,'Lorri 401b'!N:N,0),0)</f>
        <v>4079921.4569605603</v>
      </c>
      <c r="S52" s="25">
        <f t="shared" ca="1" si="7"/>
        <v>6491574.9502030956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2390890.7685814621</v>
      </c>
      <c r="R53" s="25">
        <f t="array" aca="1" ref="R53" ca="1">INDEX('Lorri 401b'!L:L,MATCH('Retirement Calculator'!A53,'Lorri 401b'!N:N,0),0)</f>
        <v>4096921.1296978961</v>
      </c>
      <c r="S53" s="25">
        <f t="shared" ca="1" si="7"/>
        <v>6487811.8982793577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2370041.5325676342</v>
      </c>
      <c r="R54" s="25">
        <f t="array" aca="1" ref="R54" ca="1">INDEX('Lorri 401b'!L:L,MATCH('Retirement Calculator'!A54,'Lorri 401b'!N:N,0),0)</f>
        <v>4113991.6344049708</v>
      </c>
      <c r="S54" s="25">
        <f t="shared" ca="1" si="7"/>
        <v>6484033.1669726055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2349105.4247370823</v>
      </c>
      <c r="R55" s="25">
        <f t="array" aca="1" ref="R55" ca="1">INDEX('Lorri 401b'!L:L,MATCH('Retirement Calculator'!A55,'Lorri 401b'!N:N,0),0)</f>
        <v>4131133.2662149915</v>
      </c>
      <c r="S55" s="25">
        <f t="shared" ca="1" si="7"/>
        <v>6480238.6909520738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2328082.0831239033</v>
      </c>
      <c r="R56" s="25">
        <f t="array" aca="1" ref="R56" ca="1">INDEX('Lorri 401b'!L:L,MATCH('Retirement Calculator'!A56,'Lorri 401b'!N:N,0),0)</f>
        <v>4148346.3214908871</v>
      </c>
      <c r="S56" s="25">
        <f t="shared" ca="1" si="7"/>
        <v>6476428.4046147903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2306971.1442540023</v>
      </c>
      <c r="R57" s="25">
        <f t="array" aca="1" ref="R57" ca="1">INDEX('Lorri 401b'!L:L,MATCH('Retirement Calculator'!A57,'Lorri 401b'!N:N,0),0)</f>
        <v>4165631.0978304325</v>
      </c>
      <c r="S57" s="25">
        <f t="shared" ca="1" si="7"/>
        <v>6472602.2420844343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2285772.2431388102</v>
      </c>
      <c r="R58" s="25">
        <f t="array" aca="1" ref="R58" ca="1">INDEX('Lorri 401b'!L:L,MATCH('Retirement Calculator'!A58,'Lorri 401b'!N:N,0),0)</f>
        <v>4182987.8940713927</v>
      </c>
      <c r="S58" s="25">
        <f t="shared" ca="1" si="7"/>
        <v>6468760.1372102033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2264485.0132689714</v>
      </c>
      <c r="R59" s="25">
        <f t="array" aca="1" ref="R59" ca="1">INDEX('Lorri 401b'!L:L,MATCH('Retirement Calculator'!A59,'Lorri 401b'!N:N,0),0)</f>
        <v>4200417.0102966903</v>
      </c>
      <c r="S59" s="25">
        <f t="shared" ca="1" si="7"/>
        <v>6464902.0235656612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2243109.0866080085</v>
      </c>
      <c r="R60" s="25">
        <f t="array" aca="1" ref="R60" ca="1">INDEX('Lorri 401b'!L:L,MATCH('Retirement Calculator'!A60,'Lorri 401b'!N:N,0),0)</f>
        <v>4217918.7478395933</v>
      </c>
      <c r="S60" s="25">
        <f t="shared" ca="1" si="7"/>
        <v>6461027.8344476018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2221644.0935859582</v>
      </c>
      <c r="R61" s="25">
        <f t="array" aca="1" ref="R61" ca="1">INDEX('Lorri 401b'!L:L,MATCH('Retirement Calculator'!A61,'Lorri 401b'!N:N,0),0)</f>
        <v>4235493.4092889251</v>
      </c>
      <c r="S61" s="25">
        <f t="shared" ca="1" si="7"/>
        <v>6457137.5028748829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2200089.6630929825</v>
      </c>
      <c r="R62" s="25">
        <f t="array" aca="1" ref="R62" ca="1">INDEX('Lorri 401b'!L:L,MATCH('Retirement Calculator'!A62,'Lorri 401b'!N:N,0),0)</f>
        <v>4253141.2984942952</v>
      </c>
      <c r="S62" s="25">
        <f t="shared" ca="1" si="7"/>
        <v>6453230.9615872782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2178445.4224729529</v>
      </c>
      <c r="R63" s="25">
        <f t="array" aca="1" ref="R63" ca="1">INDEX('Lorri 401b'!L:L,MATCH('Retirement Calculator'!A63,'Lorri 401b'!N:N,0),0)</f>
        <v>4270862.720571355</v>
      </c>
      <c r="S63" s="25">
        <f t="shared" ca="1" si="7"/>
        <v>6449308.1430443078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2156710.9975170065</v>
      </c>
      <c r="R64" s="25">
        <f t="array" aca="1" ref="R64" ca="1">INDEX('Lorri 401b'!L:L,MATCH('Retirement Calculator'!A64,'Lorri 401b'!N:N,0),0)</f>
        <v>4288657.9819070688</v>
      </c>
      <c r="S64" s="25">
        <f t="shared" ca="1" si="7"/>
        <v>6445368.9794240752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2134886.0124570769</v>
      </c>
      <c r="R65" s="25">
        <f t="array" aca="1" ref="R65" ca="1">INDEX('Lorri 401b'!L:L,MATCH('Retirement Calculator'!A65,'Lorri 401b'!N:N,0),0)</f>
        <v>4306527.3901650151</v>
      </c>
      <c r="S65" s="25">
        <f t="shared" ca="1" si="7"/>
        <v>6441413.4026220925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2112970.0899593974</v>
      </c>
      <c r="R66" s="25">
        <f t="array" aca="1" ref="R66" ca="1">INDEX('Lorri 401b'!L:L,MATCH('Retirement Calculator'!A66,'Lorri 401b'!N:N,0),0)</f>
        <v>4324471.2542907028</v>
      </c>
      <c r="S66" s="25">
        <f t="shared" ca="1" si="7"/>
        <v>6437441.3442500997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2090962.8511179776</v>
      </c>
      <c r="R67" s="25">
        <f t="array" aca="1" ref="R67" ca="1">INDEX('Lorri 401b'!L:L,MATCH('Retirement Calculator'!A67,'Lorri 401b'!N:N,0),0)</f>
        <v>4342489.8845169144</v>
      </c>
      <c r="S67" s="25">
        <f t="shared" ca="1" si="7"/>
        <v>6433452.7356348922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2068863.9154480519</v>
      </c>
      <c r="R68" s="25">
        <f t="array" aca="1" ref="R68" ca="1">INDEX('Lorri 401b'!L:L,MATCH('Retirement Calculator'!A68,'Lorri 401b'!N:N,0),0)</f>
        <v>4360583.5923690684</v>
      </c>
      <c r="S68" s="25">
        <f t="shared" ca="1" si="7"/>
        <v>6429447.5078171203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2046672.9008795014</v>
      </c>
      <c r="R69" s="25">
        <f t="array" aca="1" ref="R69" ca="1">INDEX('Lorri 401b'!L:L,MATCH('Retirement Calculator'!A69,'Lorri 401b'!N:N,0),0)</f>
        <v>4378752.6906706057</v>
      </c>
      <c r="S69" s="25">
        <f t="shared" ca="1" si="7"/>
        <v>6425425.5915501071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2024389.4237502485</v>
      </c>
      <c r="R70" s="25">
        <f t="array" aca="1" ref="R70" ca="1">INDEX('Lorri 401b'!L:L,MATCH('Retirement Calculator'!A70,'Lorri 401b'!N:N,0),0)</f>
        <v>4396997.4935483998</v>
      </c>
      <c r="S70" s="25">
        <f t="shared" ca="1" si="7"/>
        <v>6421386.9172986485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2002013.0987996238</v>
      </c>
      <c r="R71" s="25">
        <f t="array" aca="1" ref="R71" ca="1">INDEX('Lorri 401b'!L:L,MATCH('Retirement Calculator'!A71,'Lorri 401b'!N:N,0),0)</f>
        <v>4415318.3164381851</v>
      </c>
      <c r="S71" s="25">
        <f t="shared" ca="1" si="7"/>
        <v>6417331.4152378086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1979543.5391617049</v>
      </c>
      <c r="R72" s="25">
        <f t="array" aca="1" ref="R72" ca="1">INDEX('Lorri 401b'!L:L,MATCH('Retirement Calculator'!A72,'Lorri 401b'!N:N,0),0)</f>
        <v>4433715.4760900112</v>
      </c>
      <c r="S72" s="25">
        <f t="shared" ca="1" si="7"/>
        <v>6413259.0152517166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1956980.356358628</v>
      </c>
      <c r="R73" s="25">
        <f t="array" aca="1" ref="R73" ca="1">INDEX('Lorri 401b'!L:L,MATCH('Retirement Calculator'!A73,'Lorri 401b'!N:N,0),0)</f>
        <v>4452189.2905737199</v>
      </c>
      <c r="S73" s="25">
        <f t="shared" ca="1" si="7"/>
        <v>6409169.6469323477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1934323.1602938715</v>
      </c>
      <c r="R74" s="25">
        <f t="array" aca="1" ref="R74" ca="1">INDEX('Lorri 401b'!L:L,MATCH('Retirement Calculator'!A74,'Lorri 401b'!N:N,0),0)</f>
        <v>4470740.0792844435</v>
      </c>
      <c r="S74" s="25">
        <f t="shared" ca="1" si="7"/>
        <v>6405063.2395783151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1911571.5592455119</v>
      </c>
      <c r="R75" s="25">
        <f t="array" aca="1" ref="R75" ca="1">INDEX('Lorri 401b'!L:L,MATCH('Retirement Calculator'!A75,'Lorri 401b'!N:N,0),0)</f>
        <v>4489368.1629481288</v>
      </c>
      <c r="S75" s="25">
        <f t="shared" ca="1" si="7"/>
        <v>6400939.7221936407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1888725.1598594508</v>
      </c>
      <c r="R76" s="25">
        <f t="array" aca="1" ref="R76" ca="1">INDEX('Lorri 401b'!L:L,MATCH('Retirement Calculator'!A76,'Lorri 401b'!N:N,0),0)</f>
        <v>4508073.8636270789</v>
      </c>
      <c r="S76" s="25">
        <f t="shared" ca="1" si="7"/>
        <v>6396799.0234865295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1865783.5671426144</v>
      </c>
      <c r="R77" s="25">
        <f t="array" aca="1" ref="R77" ca="1">INDEX('Lorri 401b'!L:L,MATCH('Retirement Calculator'!A77,'Lorri 401b'!N:N,0),0)</f>
        <v>4526857.5047255252</v>
      </c>
      <c r="S77" s="25">
        <f t="shared" ca="1" si="7"/>
        <v>6392641.0718681393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1864949.6096859726</v>
      </c>
      <c r="R78" s="25">
        <f t="array" aca="1" ref="R78" ca="1">INDEX('Lorri 401b'!L:L,MATCH('Retirement Calculator'!A78,'Lorri 401b'!N:N,0),0)</f>
        <v>4523516.185765367</v>
      </c>
      <c r="S78" s="25">
        <f t="shared" ca="1" si="7"/>
        <v>6388465.7954513393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1864112.1774065949</v>
      </c>
      <c r="R79" s="25">
        <f t="array" aca="1" ref="R79" ca="1">INDEX('Lorri 401b'!L:L,MATCH('Retirement Calculator'!A79,'Lorri 401b'!N:N,0),0)</f>
        <v>4520160.9446428753</v>
      </c>
      <c r="S79" s="25">
        <f t="shared" ca="1" si="7"/>
        <v>6384273.1220494704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1863271.255826053</v>
      </c>
      <c r="R80" s="25">
        <f t="array" aca="1" ref="R80" ca="1">INDEX('Lorri 401b'!L:L,MATCH('Retirement Calculator'!A80,'Lorri 401b'!N:N,0),0)</f>
        <v>4516791.7233490394</v>
      </c>
      <c r="S80" s="25">
        <f t="shared" ca="1" si="7"/>
        <v>6380062.9791750927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1862426.8304055922</v>
      </c>
      <c r="R81" s="25">
        <f t="array" aca="1" ref="R81" ca="1">INDEX('Lorri 401b'!L:L,MATCH('Retirement Calculator'!A81,'Lorri 401b'!N:N,0),0)</f>
        <v>4513408.4636331461</v>
      </c>
      <c r="S81" s="25">
        <f t="shared" ca="1" si="7"/>
        <v>6375835.2940387381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1861578.8865458795</v>
      </c>
      <c r="R82" s="25">
        <f t="array" aca="1" ref="R82" ca="1">INDEX('Lorri 401b'!L:L,MATCH('Retirement Calculator'!A82,'Lorri 401b'!N:N,0),0)</f>
        <v>4510011.1070017703</v>
      </c>
      <c r="S82" s="25">
        <f t="shared" ca="1" si="7"/>
        <v>6371589.9935476501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1860727.4095867514</v>
      </c>
      <c r="R83" s="25">
        <f t="array" aca="1" ref="R83" ca="1">INDEX('Lorri 401b'!L:L,MATCH('Retirement Calculator'!A83,'Lorri 401b'!N:N,0),0)</f>
        <v>4506599.5947177634</v>
      </c>
      <c r="S83" s="25">
        <f t="shared" ca="1" si="7"/>
        <v>6367327.0043045152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1859872.3848069601</v>
      </c>
      <c r="R84" s="25">
        <f t="array" aca="1" ref="R84" ca="1">INDEX('Lorri 401b'!L:L,MATCH('Retirement Calculator'!A84,'Lorri 401b'!N:N,0),0)</f>
        <v>4503173.8677992402</v>
      </c>
      <c r="S84" s="25">
        <f t="shared" ca="1" si="7"/>
        <v>6363046.2526062001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1859013.7974239199</v>
      </c>
      <c r="R85" s="25">
        <f t="array" aca="1" ref="R85" ca="1">INDEX('Lorri 401b'!L:L,MATCH('Retirement Calculator'!A85,'Lorri 401b'!N:N,0),0)</f>
        <v>4499733.8670185562</v>
      </c>
      <c r="S85" s="25">
        <f t="shared" ca="1" si="7"/>
        <v>6358747.6644424759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1858151.6325934501</v>
      </c>
      <c r="R86" s="25">
        <f t="array" aca="1" ref="R86" ca="1">INDEX('Lorri 401b'!L:L,MATCH('Retirement Calculator'!A86,'Lorri 401b'!N:N,0),0)</f>
        <v>4496279.5329012861</v>
      </c>
      <c r="S86" s="25">
        <f t="shared" ca="1" si="7"/>
        <v>6354431.1654947363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1857285.8754095202</v>
      </c>
      <c r="R87" s="25">
        <f t="array" aca="1" ref="R87" ca="1">INDEX('Lorri 401b'!L:L,MATCH('Retirement Calculator'!A87,'Lorri 401b'!N:N,0),0)</f>
        <v>4492810.8057251936</v>
      </c>
      <c r="S87" s="25">
        <f t="shared" ca="1" si="7"/>
        <v>6350096.6811347138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1856416.5109039906</v>
      </c>
      <c r="R88" s="25">
        <f t="array" aca="1" ref="R88" ca="1">INDEX('Lorri 401b'!L:L,MATCH('Retirement Calculator'!A88,'Lorri 401b'!N:N,0),0)</f>
        <v>4489327.6255192012</v>
      </c>
      <c r="S88" s="25">
        <f t="shared" ca="1" si="7"/>
        <v>6345744.136423192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1855543.5240463545</v>
      </c>
      <c r="R89" s="25">
        <f t="array" aca="1" ref="R89" ca="1">INDEX('Lorri 401b'!L:L,MATCH('Retirement Calculator'!A89,'Lorri 401b'!N:N,0),0)</f>
        <v>4485829.9320623502</v>
      </c>
      <c r="S89" s="25">
        <f t="shared" ca="1" si="7"/>
        <v>6341373.4561087042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1854666.8997434783</v>
      </c>
      <c r="R90" s="25">
        <f t="array" aca="1" ref="R90" ca="1">INDEX('Lorri 401b'!L:L,MATCH('Retirement Calculator'!A90,'Lorri 401b'!N:N,0),0)</f>
        <v>4482317.6648827624</v>
      </c>
      <c r="S90" s="25">
        <f t="shared" ca="1" si="7"/>
        <v>6336984.5646262411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1853786.62283934</v>
      </c>
      <c r="R91" s="25">
        <f t="array" aca="1" ref="R91" ca="1">INDEX('Lorri 401b'!L:L,MATCH('Retirement Calculator'!A91,'Lorri 401b'!N:N,0),0)</f>
        <v>4478790.7632565927</v>
      </c>
      <c r="S91" s="25">
        <f t="shared" ca="1" si="7"/>
        <v>6332577.3860959327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1852902.6781147679</v>
      </c>
      <c r="R92" s="25">
        <f t="array" aca="1" ref="R92" ca="1">INDEX('Lorri 401b'!L:L,MATCH('Retirement Calculator'!A92,'Lorri 401b'!N:N,0),0)</f>
        <v>4475249.1662069811</v>
      </c>
      <c r="S92" s="25">
        <f t="shared" ca="1" si="7"/>
        <v>6328151.8443217492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1852015.0502871769</v>
      </c>
      <c r="R93" s="25">
        <f t="array" aca="1" ref="R93" ca="1">INDEX('Lorri 401b'!L:L,MATCH('Retirement Calculator'!A93,'Lorri 401b'!N:N,0),0)</f>
        <v>4471692.8125029961</v>
      </c>
      <c r="S93" s="25">
        <f t="shared" ca="1" si="7"/>
        <v>6323707.8627901729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1851123.7240103041</v>
      </c>
      <c r="R94" s="25">
        <f t="array" aca="1" ref="R94" ca="1">INDEX('Lorri 401b'!L:L,MATCH('Retirement Calculator'!A94,'Lorri 401b'!N:N,0),0)</f>
        <v>4468121.6406585779</v>
      </c>
      <c r="S94" s="25">
        <f t="shared" ca="1" si="7"/>
        <v>6319245.3646688815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1850228.6838739445</v>
      </c>
      <c r="R95" s="25">
        <f t="array" aca="1" ref="R95" ca="1">INDEX('Lorri 401b'!L:L,MATCH('Retirement Calculator'!A95,'Lorri 401b'!N:N,0),0)</f>
        <v>4464535.5889314748</v>
      </c>
      <c r="S95" s="25">
        <f t="shared" ca="1" si="7"/>
        <v>6314764.2728054188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1849329.9144036833</v>
      </c>
      <c r="R96" s="25">
        <f t="array" aca="1" ref="R96" ca="1">INDEX('Lorri 401b'!L:L,MATCH('Retirement Calculator'!A96,'Lorri 401b'!N:N,0),0)</f>
        <v>4460934.595322175</v>
      </c>
      <c r="S96" s="25">
        <f t="shared" ca="1" si="7"/>
        <v>6310264.5097258585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1848427.4000606292</v>
      </c>
      <c r="R97" s="25">
        <f t="array" aca="1" ref="R97" ca="1">INDEX('Lorri 401b'!L:L,MATCH('Retirement Calculator'!A97,'Lorri 401b'!N:N,0),0)</f>
        <v>4457318.5975728361</v>
      </c>
      <c r="S97" s="25">
        <f t="shared" ca="1" si="7"/>
        <v>6305745.9976334656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1847521.125241146</v>
      </c>
      <c r="R98" s="25">
        <f t="array" aca="1" ref="R98" ca="1">INDEX('Lorri 401b'!L:L,MATCH('Retirement Calculator'!A98,'Lorri 401b'!N:N,0),0)</f>
        <v>4453687.5331662083</v>
      </c>
      <c r="S98" s="25">
        <f t="shared" ca="1" si="7"/>
        <v>6301208.6584073547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1846611.0742765814</v>
      </c>
      <c r="R99" s="25">
        <f t="array" aca="1" ref="R99" ca="1">INDEX('Lorri 401b'!L:L,MATCH('Retirement Calculator'!A99,'Lorri 401b'!N:N,0),0)</f>
        <v>4450041.3393245535</v>
      </c>
      <c r="S99" s="25">
        <f t="shared" ca="1" si="7"/>
        <v>6296652.4136011349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1845697.2314329979</v>
      </c>
      <c r="R100" s="25">
        <f t="array" aca="1" ref="R100" ca="1">INDEX('Lorri 401b'!L:L,MATCH('Retirement Calculator'!A100,'Lorri 401b'!N:N,0),0)</f>
        <v>4446379.9530085586</v>
      </c>
      <c r="S100" s="25">
        <f t="shared" ca="1" si="7"/>
        <v>6292077.1844415562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1844779.5809108994</v>
      </c>
      <c r="R101" s="25">
        <f t="array" aca="1" ref="R101" ca="1">INDEX('Lorri 401b'!L:L,MATCH('Retirement Calculator'!A101,'Lorri 401b'!N:N,0),0)</f>
        <v>4442703.3109162468</v>
      </c>
      <c r="S101" s="25">
        <f t="shared" ca="1" si="7"/>
        <v>6287482.8918271465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1843858.1068449588</v>
      </c>
      <c r="R102" s="25">
        <f t="array" aca="1" ref="R102" ca="1">INDEX('Lorri 401b'!L:L,MATCH('Retirement Calculator'!A102,'Lorri 401b'!N:N,0),0)</f>
        <v>4439011.3494818835</v>
      </c>
      <c r="S102" s="25">
        <f t="shared" ca="1" si="7"/>
        <v>6282869.4563268423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1842932.7933037435</v>
      </c>
      <c r="R103" s="25">
        <f t="array" aca="1" ref="R103" ca="1">INDEX('Lorri 401b'!L:L,MATCH('Retirement Calculator'!A103,'Lorri 401b'!N:N,0),0)</f>
        <v>4435304.0048748767</v>
      </c>
      <c r="S103" s="25">
        <f t="shared" ca="1" si="7"/>
        <v>6278236.7981786206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1842003.6242894398</v>
      </c>
      <c r="R104" s="25">
        <f t="array" aca="1" ref="R104" ca="1">INDEX('Lorri 401b'!L:L,MATCH('Retirement Calculator'!A104,'Lorri 401b'!N:N,0),0)</f>
        <v>4431581.2129986743</v>
      </c>
      <c r="S104" s="25">
        <f t="shared" ca="1" si="7"/>
        <v>6273584.8372881142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1841070.5837375764</v>
      </c>
      <c r="R105" s="25">
        <f t="array" aca="1" ref="R105" ca="1">INDEX('Lorri 401b'!L:L,MATCH('Retirement Calculator'!A105,'Lorri 401b'!N:N,0),0)</f>
        <v>4427842.9094896549</v>
      </c>
      <c r="S105" s="25">
        <f t="shared" ca="1" si="7"/>
        <v>6268913.4932272313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1840133.6555167469</v>
      </c>
      <c r="R106" s="25">
        <f t="array" aca="1" ref="R106" ca="1">INDEX('Lorri 401b'!L:L,MATCH('Retirement Calculator'!A106,'Lorri 401b'!N:N,0),0)</f>
        <v>4424089.0297160139</v>
      </c>
      <c r="S106" s="25">
        <f t="shared" ca="1" si="7"/>
        <v>6264222.6852327604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1839192.8234283307</v>
      </c>
      <c r="R107" s="25">
        <f t="array" aca="1" ref="R107" ca="1">INDEX('Lorri 401b'!L:L,MATCH('Retirement Calculator'!A107,'Lorri 401b'!N:N,0),0)</f>
        <v>4420319.5087766498</v>
      </c>
      <c r="S107" s="25">
        <f t="shared" ca="1" si="7"/>
        <v>6259512.3322049808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1838926.9878878794</v>
      </c>
      <c r="R108" s="25">
        <f t="array" aca="1" ref="R108" ca="1">INDEX('Lorri 401b'!L:L,MATCH('Retirement Calculator'!A108,'Lorri 401b'!N:N,0),0)</f>
        <v>4418285.4481517049</v>
      </c>
      <c r="S108" s="25">
        <f t="shared" ca="1" si="7"/>
        <v>6257212.4360395838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1838660.0446993427</v>
      </c>
      <c r="R109" s="25">
        <f t="array" aca="1" ref="R109" ca="1">INDEX('Lorri 401b'!L:L,MATCH('Retirement Calculator'!A109,'Lorri 401b'!N:N,0),0)</f>
        <v>4416242.9122741558</v>
      </c>
      <c r="S109" s="25">
        <f t="shared" ca="1" si="7"/>
        <v>6254902.9569734987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1838391.9892475205</v>
      </c>
      <c r="R110" s="25">
        <f t="array" aca="1" ref="R110" ca="1">INDEX('Lorri 401b'!L:L,MATCH('Retirement Calculator'!A110,'Lorri 401b'!N:N,0),0)</f>
        <v>4414191.8658304503</v>
      </c>
      <c r="S110" s="25">
        <f t="shared" ca="1" si="7"/>
        <v>6252583.8550779708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1838122.8168979823</v>
      </c>
      <c r="R111" s="25">
        <f t="array" aca="1" ref="R111" ca="1">INDEX('Lorri 401b'!L:L,MATCH('Retirement Calculator'!A111,'Lorri 401b'!N:N,0),0)</f>
        <v>4412132.2733598957</v>
      </c>
      <c r="S111" s="25">
        <f t="shared" ca="1" si="7"/>
        <v>6250255.0902578775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1837852.5229969877</v>
      </c>
      <c r="R112" s="25">
        <f t="array" aca="1" ref="R112" ca="1">INDEX('Lorri 401b'!L:L,MATCH('Retirement Calculator'!A112,'Lorri 401b'!N:N,0),0)</f>
        <v>4410064.0992540475</v>
      </c>
      <c r="S112" s="25">
        <f t="shared" ca="1" si="7"/>
        <v>6247916.6222510356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1837581.1028714057</v>
      </c>
      <c r="R113" s="25">
        <f t="array" aca="1" ref="R113" ca="1">INDEX('Lorri 401b'!L:L,MATCH('Retirement Calculator'!A113,'Lorri 401b'!N:N,0),0)</f>
        <v>4407987.3077560915</v>
      </c>
      <c r="S113" s="25">
        <f t="shared" ca="1" si="7"/>
        <v>6245568.4106274974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1837308.5518286338</v>
      </c>
      <c r="R114" s="25">
        <f t="array" aca="1" ref="R114" ca="1">INDEX('Lorri 401b'!L:L,MATCH('Retirement Calculator'!A114,'Lorri 401b'!N:N,0),0)</f>
        <v>4405901.8629602278</v>
      </c>
      <c r="S114" s="25">
        <f t="shared" ca="1" si="7"/>
        <v>6243210.4147888618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1837034.8651565169</v>
      </c>
      <c r="R115" s="25">
        <f t="array" aca="1" ref="R115" ca="1">INDEX('Lorri 401b'!L:L,MATCH('Retirement Calculator'!A115,'Lorri 401b'!N:N,0),0)</f>
        <v>4403807.728811048</v>
      </c>
      <c r="S115" s="25">
        <f t="shared" ca="1" si="7"/>
        <v>6240842.5939675644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1836760.0381232663</v>
      </c>
      <c r="R116" s="25">
        <f t="array" aca="1" ref="R116" ca="1">INDEX('Lorri 401b'!L:L,MATCH('Retirement Calculator'!A116,'Lorri 401b'!N:N,0),0)</f>
        <v>4401704.869102913</v>
      </c>
      <c r="S116" s="25">
        <f t="shared" ca="1" si="7"/>
        <v>6238464.9072261788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1836484.0659773771</v>
      </c>
      <c r="R117" s="25">
        <f t="array" aca="1" ref="R117" ca="1">INDEX('Lorri 401b'!L:L,MATCH('Retirement Calculator'!A117,'Lorri 401b'!N:N,0),0)</f>
        <v>4399593.247479327</v>
      </c>
      <c r="S117" s="25">
        <f t="shared" ca="1" si="7"/>
        <v>6236077.3134567039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1836206.9439475466</v>
      </c>
      <c r="R118" s="25">
        <f t="array" aca="1" ref="R118" ca="1">INDEX('Lorri 401b'!L:L,MATCH('Retirement Calculator'!A118,'Lorri 401b'!N:N,0),0)</f>
        <v>4397472.8274323093</v>
      </c>
      <c r="S118" s="25">
        <f t="shared" ca="1" si="7"/>
        <v>6233679.7713798564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1835928.667242592</v>
      </c>
      <c r="R119" s="25">
        <f t="array" aca="1" ref="R119" ca="1">INDEX('Lorri 401b'!L:L,MATCH('Retirement Calculator'!A119,'Lorri 401b'!N:N,0),0)</f>
        <v>4395343.5723017631</v>
      </c>
      <c r="S119" s="25">
        <f t="shared" ca="1" si="7"/>
        <v>6231272.2395443553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1835649.2310513665</v>
      </c>
      <c r="R120" s="25">
        <f t="array" aca="1" ref="R120" ca="1">INDEX('Lorri 401b'!L:L,MATCH('Retirement Calculator'!A120,'Lorri 401b'!N:N,0),0)</f>
        <v>4393205.4452748392</v>
      </c>
      <c r="S120" s="25">
        <f t="shared" ca="1" si="7"/>
        <v>6228854.676326206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1835368.6305426778</v>
      </c>
      <c r="R121" s="25">
        <f t="array" aca="1" ref="R121" ca="1">INDEX('Lorri 401b'!L:L,MATCH('Retirement Calculator'!A121,'Lorri 401b'!N:N,0),0)</f>
        <v>4391058.409385303</v>
      </c>
      <c r="S121" s="25">
        <f t="shared" ca="1" si="7"/>
        <v>6226427.0399279809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1835086.8608652027</v>
      </c>
      <c r="R122" s="25">
        <f t="array" aca="1" ref="R122" ca="1">INDEX('Lorri 401b'!L:L,MATCH('Retirement Calculator'!A122,'Lorri 401b'!N:N,0),0)</f>
        <v>4388902.4275128944</v>
      </c>
      <c r="S122" s="25">
        <f t="shared" ca="1" si="7"/>
        <v>6223989.2883780971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1834803.917147405</v>
      </c>
      <c r="R123" s="25">
        <f t="array" aca="1" ref="R123" ca="1">INDEX('Lorri 401b'!L:L,MATCH('Retirement Calculator'!A123,'Lorri 401b'!N:N,0),0)</f>
        <v>4386737.4623826835</v>
      </c>
      <c r="S123" s="25">
        <f t="shared" ca="1" si="7"/>
        <v>6221541.379530089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1834519.7944974496</v>
      </c>
      <c r="R124" s="25">
        <f t="array" aca="1" ref="R124" ca="1">INDEX('Lorri 401b'!L:L,MATCH('Retirement Calculator'!A124,'Lorri 401b'!N:N,0),0)</f>
        <v>4384563.4765644306</v>
      </c>
      <c r="S124" s="25">
        <f t="shared" ca="1" si="7"/>
        <v>6219083.2710618805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1834234.4880031196</v>
      </c>
      <c r="R125" s="25">
        <f t="array" aca="1" ref="R125" ca="1">INDEX('Lorri 401b'!L:L,MATCH('Retirement Calculator'!A125,'Lorri 401b'!N:N,0),0)</f>
        <v>4382380.4324719347</v>
      </c>
      <c r="S125" s="25">
        <f t="shared" ca="1" si="7"/>
        <v>6216614.9204750545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1833947.9927317298</v>
      </c>
      <c r="R126" s="25">
        <f t="array" aca="1" ref="R126" ca="1">INDEX('Lorri 401b'!L:L,MATCH('Retirement Calculator'!A126,'Lorri 401b'!N:N,0),0)</f>
        <v>4380188.2923623864</v>
      </c>
      <c r="S126" s="25">
        <f t="shared" ca="1" si="7"/>
        <v>6214136.2850941159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1833660.3037300424</v>
      </c>
      <c r="R127" s="25">
        <f t="array" aca="1" ref="R127" ca="1">INDEX('Lorri 401b'!L:L,MATCH('Retirement Calculator'!A127,'Lorri 401b'!N:N,0),0)</f>
        <v>4377987.0183357149</v>
      </c>
      <c r="S127" s="25">
        <f t="shared" ca="1" si="7"/>
        <v>6211647.3220657576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1833371.4160241815</v>
      </c>
      <c r="R128" s="25">
        <f t="array" aca="1" ref="R128" ca="1">INDEX('Lorri 401b'!L:L,MATCH('Retirement Calculator'!A128,'Lorri 401b'!N:N,0),0)</f>
        <v>4375776.5723339329</v>
      </c>
      <c r="S128" s="25">
        <f t="shared" ca="1" si="7"/>
        <v>6209147.9883581139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1833081.3246195461</v>
      </c>
      <c r="R129" s="25">
        <f t="array" aca="1" ref="R129" ca="1">INDEX('Lorri 401b'!L:L,MATCH('Retirement Calculator'!A129,'Lorri 401b'!N:N,0),0)</f>
        <v>4373556.9161404762</v>
      </c>
      <c r="S129" s="25">
        <f t="shared" ca="1" si="7"/>
        <v>6206638.2407600228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1832790.0245007246</v>
      </c>
      <c r="R130" s="25">
        <f t="array" aca="1" ref="R130" ca="1">INDEX('Lorri 401b'!L:L,MATCH('Retirement Calculator'!A130,'Lorri 401b'!N:N,0),0)</f>
        <v>4371328.0113795474</v>
      </c>
      <c r="S130" s="25">
        <f t="shared" ca="1" si="7"/>
        <v>6204118.0358802723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1832497.5106314081</v>
      </c>
      <c r="R131" s="25">
        <f t="array" aca="1" ref="R131" ca="1">INDEX('Lorri 401b'!L:L,MATCH('Retirement Calculator'!A131,'Lorri 401b'!N:N,0),0)</f>
        <v>4369089.8195154481</v>
      </c>
      <c r="S131" s="25">
        <f t="shared" ca="1" si="7"/>
        <v>6201587.3301468566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1832203.7779543027</v>
      </c>
      <c r="R132" s="25">
        <f t="array" aca="1" ref="R132" ca="1">INDEX('Lorri 401b'!L:L,MATCH('Retirement Calculator'!A132,'Lorri 401b'!N:N,0),0)</f>
        <v>4366842.3018519143</v>
      </c>
      <c r="S132" s="25">
        <f t="shared" ca="1" si="7"/>
        <v>6199046.079806217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1831908.8213910428</v>
      </c>
      <c r="R133" s="25">
        <f t="array" aca="1" ref="R133" ca="1">INDEX('Lorri 401b'!L:L,MATCH('Retirement Calculator'!A133,'Lorri 401b'!N:N,0),0)</f>
        <v>4364585.4195314497</v>
      </c>
      <c r="S133" s="25">
        <f t="shared" ca="1" si="7"/>
        <v>6196494.240922492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1831612.6358421026</v>
      </c>
      <c r="R134" s="25">
        <f t="array" aca="1" ref="R134" ca="1">INDEX('Lorri 401b'!L:L,MATCH('Retirement Calculator'!A134,'Lorri 401b'!N:N,0),0)</f>
        <v>4362319.1335346494</v>
      </c>
      <c r="S134" s="25">
        <f t="shared" ca="1" si="7"/>
        <v>6193931.769376752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1831315.2161867085</v>
      </c>
      <c r="R135" s="25">
        <f t="array" aca="1" ref="R135" ca="1">INDEX('Lorri 401b'!L:L,MATCH('Retirement Calculator'!A135,'Lorri 401b'!N:N,0),0)</f>
        <v>4360043.4046795294</v>
      </c>
      <c r="S135" s="25">
        <f t="shared" ca="1" si="7"/>
        <v>6191358.6208662381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1831016.5572827503</v>
      </c>
      <c r="R136" s="25">
        <f t="array" aca="1" ref="R136" ca="1">INDEX('Lorri 401b'!L:L,MATCH('Retirement Calculator'!A136,'Lorri 401b'!N:N,0),0)</f>
        <v>4357758.1936208466</v>
      </c>
      <c r="S136" s="25">
        <f t="shared" ca="1" si="7"/>
        <v>6188774.7509035971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1830716.6539666923</v>
      </c>
      <c r="R137" s="25">
        <f t="array" aca="1" ref="R137" ca="1">INDEX('Lorri 401b'!L:L,MATCH('Retirement Calculator'!A137,'Lorri 401b'!N:N,0),0)</f>
        <v>4355463.4608494192</v>
      </c>
      <c r="S137" s="25">
        <f t="shared" ca="1" si="7"/>
        <v>6186180.1148161115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1830415.5010534839</v>
      </c>
      <c r="R138" s="25">
        <f t="array" aca="1" ref="R138" ca="1">INDEX('Lorri 401b'!L:L,MATCH('Retirement Calculator'!A138,'Lorri 401b'!N:N,0),0)</f>
        <v>4353159.1666914439</v>
      </c>
      <c r="S138" s="25">
        <f t="shared" ca="1" si="7"/>
        <v>6183574.667744928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1830113.0933364707</v>
      </c>
      <c r="R139" s="25">
        <f t="array" aca="1" ref="R139" ca="1">INDEX('Lorri 401b'!L:L,MATCH('Retirement Calculator'!A139,'Lorri 401b'!N:N,0),0)</f>
        <v>4350845.2713078102</v>
      </c>
      <c r="S139" s="25">
        <f t="shared" ca="1" si="7"/>
        <v>6180958.3646442806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1829809.4255873032</v>
      </c>
      <c r="R140" s="25">
        <f t="array" aca="1" ref="R140" ca="1">INDEX('Lorri 401b'!L:L,MATCH('Retirement Calculator'!A140,'Lorri 401b'!N:N,0),0)</f>
        <v>4348521.7346934117</v>
      </c>
      <c r="S140" s="25">
        <f t="shared" ca="1" si="7"/>
        <v>6178331.1602807147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1829504.4925558476</v>
      </c>
      <c r="R141" s="25">
        <f t="array" aca="1" ref="R141" ca="1">INDEX('Lorri 401b'!L:L,MATCH('Retirement Calculator'!A141,'Lorri 401b'!N:N,0),0)</f>
        <v>4346188.5166764529</v>
      </c>
      <c r="S141" s="25">
        <f t="shared" ca="1" si="7"/>
        <v>6175693.0092323003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1829198.2889700942</v>
      </c>
      <c r="R142" s="25">
        <f t="array" aca="1" ref="R142" ca="1">INDEX('Lorri 401b'!L:L,MATCH('Retirement Calculator'!A142,'Lorri 401b'!N:N,0),0)</f>
        <v>4343845.5769177573</v>
      </c>
      <c r="S142" s="25">
        <f t="shared" ca="1" si="7"/>
        <v>6173043.8658878515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1828890.8095360668</v>
      </c>
      <c r="R143" s="25">
        <f t="array" aca="1" ref="R143" ca="1">INDEX('Lorri 401b'!L:L,MATCH('Retirement Calculator'!A143,'Lorri 401b'!N:N,0),0)</f>
        <v>4341492.8749100668</v>
      </c>
      <c r="S143" s="25">
        <f t="shared" ca="1" si="7"/>
        <v>6170383.6844461337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1828582.048937731</v>
      </c>
      <c r="R144" s="25">
        <f t="array" aca="1" ref="R144" ca="1">INDEX('Lorri 401b'!L:L,MATCH('Retirement Calculator'!A144,'Lorri 401b'!N:N,0),0)</f>
        <v>4339130.3699773438</v>
      </c>
      <c r="S144" s="25">
        <f t="shared" ca="1" si="7"/>
        <v>6167712.4189150743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1828272.001836902</v>
      </c>
      <c r="R145" s="25">
        <f t="array" aca="1" ref="R145" ca="1">INDEX('Lorri 401b'!L:L,MATCH('Retirement Calculator'!A145,'Lorri 401b'!N:N,0),0)</f>
        <v>4336758.0212740684</v>
      </c>
      <c r="S145" s="25">
        <f t="shared" ca="1" si="7"/>
        <v>6165030.0231109709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1827960.6628731529</v>
      </c>
      <c r="R146" s="25">
        <f t="array" aca="1" ref="R146" ca="1">INDEX('Lorri 401b'!L:L,MATCH('Retirement Calculator'!A146,'Lorri 401b'!N:N,0),0)</f>
        <v>4334375.7877845289</v>
      </c>
      <c r="S146" s="25">
        <f t="shared" ca="1" si="7"/>
        <v>6162336.4506576816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1827648.0266637215</v>
      </c>
      <c r="R147" s="25">
        <f t="array" aca="1" ref="R147" ca="1">INDEX('Lorri 401b'!L:L,MATCH('Retirement Calculator'!A147,'Lorri 401b'!N:N,0),0)</f>
        <v>4331983.628322117</v>
      </c>
      <c r="S147" s="25">
        <f t="shared" ca="1" si="7"/>
        <v>6159631.6549858386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1827334.0878034176</v>
      </c>
      <c r="R148" s="25">
        <f t="array" aca="1" ref="R148" ca="1">INDEX('Lorri 401b'!L:L,MATCH('Retirement Calculator'!A148,'Lorri 401b'!N:N,0),0)</f>
        <v>4329581.5015286114</v>
      </c>
      <c r="S148" s="25">
        <f t="shared" ca="1" si="7"/>
        <v>6156915.5893320292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1827018.8408645289</v>
      </c>
      <c r="R149" s="25">
        <f t="array" aca="1" ref="R149" ca="1">INDEX('Lorri 401b'!L:L,MATCH('Retirement Calculator'!A149,'Lorri 401b'!N:N,0),0)</f>
        <v>4327169.3658734662</v>
      </c>
      <c r="S149" s="25">
        <f t="shared" ca="1" si="7"/>
        <v>6154188.2067379951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1826702.2803967283</v>
      </c>
      <c r="R150" s="25">
        <f t="array" aca="1" ref="R150" ca="1">INDEX('Lorri 401b'!L:L,MATCH('Retirement Calculator'!A150,'Lorri 401b'!N:N,0),0)</f>
        <v>4324747.1796530914</v>
      </c>
      <c r="S150" s="25">
        <f t="shared" ca="1" si="7"/>
        <v>6151449.4600498192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1826384.4009269786</v>
      </c>
      <c r="R151" s="25">
        <f t="array" aca="1" ref="R151" ca="1">INDEX('Lorri 401b'!L:L,MATCH('Retirement Calculator'!A151,'Lorri 401b'!N:N,0),0)</f>
        <v>4322314.9009901313</v>
      </c>
      <c r="S151" s="25">
        <f t="shared" ca="1" si="7"/>
        <v>6148699.3019171096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1826065.1969594383</v>
      </c>
      <c r="R152" s="25">
        <f t="array" aca="1" ref="R152" ca="1">INDEX('Lorri 401b'!L:L,MATCH('Retirement Calculator'!A152,'Lorri 401b'!N:N,0),0)</f>
        <v>4319872.4878327427</v>
      </c>
      <c r="S152" s="25">
        <f t="shared" ca="1" si="7"/>
        <v>6145937.6847921815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1825744.6629753665</v>
      </c>
      <c r="R153" s="25">
        <f t="array" aca="1" ref="R153" ca="1">INDEX('Lorri 401b'!L:L,MATCH('Retirement Calculator'!A153,'Lorri 401b'!N:N,0),0)</f>
        <v>4317419.8979538642</v>
      </c>
      <c r="S153" s="25">
        <f t="shared" ca="1" si="7"/>
        <v>6143164.5609292304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1825422.7934330276</v>
      </c>
      <c r="R154" s="25">
        <f t="array" aca="1" ref="R154" ca="1">INDEX('Lorri 401b'!L:L,MATCH('Retirement Calculator'!A154,'Lorri 401b'!N:N,0),0)</f>
        <v>4314957.0889504906</v>
      </c>
      <c r="S154" s="25">
        <f t="shared" ca="1" si="7"/>
        <v>6140379.8823835179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1825099.5827675958</v>
      </c>
      <c r="R155" s="25">
        <f t="array" aca="1" ref="R155" ca="1">INDEX('Lorri 401b'!L:L,MATCH('Retirement Calculator'!A155,'Lorri 401b'!N:N,0),0)</f>
        <v>4312484.0182429366</v>
      </c>
      <c r="S155" s="25">
        <f t="shared" ca="1" si="7"/>
        <v>6137583.6010105321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1824775.0253910578</v>
      </c>
      <c r="R156" s="25">
        <f t="array" aca="1" ref="R156" ca="1">INDEX('Lorri 401b'!L:L,MATCH('Retirement Calculator'!A156,'Lorri 401b'!N:N,0),0)</f>
        <v>4310000.6430741008</v>
      </c>
      <c r="S156" s="25">
        <f t="shared" ca="1" si="7"/>
        <v>6134775.6684651589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1824449.1156921177</v>
      </c>
      <c r="R157" s="25">
        <f t="array" aca="1" ref="R157" ca="1">INDEX('Lorri 401b'!L:L,MATCH('Retirement Calculator'!A157,'Lorri 401b'!N:N,0),0)</f>
        <v>4307506.9205087284</v>
      </c>
      <c r="S157" s="25">
        <f t="shared" ca="1" si="7"/>
        <v>6131956.0362008456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1824121.8480360988</v>
      </c>
      <c r="R158" s="25">
        <f t="array" aca="1" ref="R158" ca="1">INDEX('Lorri 401b'!L:L,MATCH('Retirement Calculator'!A158,'Lorri 401b'!N:N,0),0)</f>
        <v>4305002.8074326664</v>
      </c>
      <c r="S158" s="25">
        <f t="shared" ca="1" si="7"/>
        <v>6129124.6554687656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1823793.2167648464</v>
      </c>
      <c r="R159" s="25">
        <f t="array" aca="1" ref="R159" ca="1">INDEX('Lorri 401b'!L:L,MATCH('Retirement Calculator'!A159,'Lorri 401b'!N:N,0),0)</f>
        <v>4302488.2605521213</v>
      </c>
      <c r="S159" s="25">
        <f t="shared" ca="1" si="7"/>
        <v>6126281.4773169681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1823463.2161966304</v>
      </c>
      <c r="R160" s="25">
        <f t="array" aca="1" ref="R160" ca="1">INDEX('Lorri 401b'!L:L,MATCH('Retirement Calculator'!A160,'Lorri 401b'!N:N,0),0)</f>
        <v>4299963.2363929069</v>
      </c>
      <c r="S160" s="25">
        <f t="shared" ca="1" si="7"/>
        <v>6123426.452589537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1823131.8406260468</v>
      </c>
      <c r="R161" s="25">
        <f t="array" aca="1" ref="R161" ca="1">INDEX('Lorri 401b'!L:L,MATCH('Retirement Calculator'!A161,'Lorri 401b'!N:N,0),0)</f>
        <v>4297427.6912996965</v>
      </c>
      <c r="S161" s="25">
        <f t="shared" ca="1" si="7"/>
        <v>6120559.5319257434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1822799.0843239191</v>
      </c>
      <c r="R162" s="25">
        <f t="array" aca="1" ref="R162" ca="1">INDEX('Lorri 401b'!L:L,MATCH('Retirement Calculator'!A162,'Lorri 401b'!N:N,0),0)</f>
        <v>4294881.5814352641</v>
      </c>
      <c r="S162" s="25">
        <f t="shared" ca="1" si="7"/>
        <v>6117680.6657591835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1822464.9415371993</v>
      </c>
      <c r="R163" s="25">
        <f t="array" aca="1" ref="R163" ca="1">INDEX('Lorri 401b'!L:L,MATCH('Retirement Calculator'!A163,'Lorri 401b'!N:N,0),0)</f>
        <v>4292324.86277973</v>
      </c>
      <c r="S163" s="25">
        <f t="shared" ca="1" si="7"/>
        <v>6114789.8043169295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1822129.4064888682</v>
      </c>
      <c r="R164" s="25">
        <f t="array" aca="1" ref="R164" ca="1">INDEX('Lorri 401b'!L:L,MATCH('Retirement Calculator'!A164,'Lorri 401b'!N:N,0),0)</f>
        <v>4289757.4911297979</v>
      </c>
      <c r="S164" s="25">
        <f t="shared" ca="1" si="7"/>
        <v>6111886.8976186663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1821792.4733778357</v>
      </c>
      <c r="R165" s="25">
        <f t="array" aca="1" ref="R165" ca="1">INDEX('Lorri 401b'!L:L,MATCH('Retirement Calculator'!A165,'Lorri 401b'!N:N,0),0)</f>
        <v>4287179.4220979912</v>
      </c>
      <c r="S165" s="25">
        <f t="shared" ca="1" si="7"/>
        <v>6108971.8954758272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1821454.1363788405</v>
      </c>
      <c r="R166" s="25">
        <f t="array" aca="1" ref="R166" ca="1">INDEX('Lorri 401b'!L:L,MATCH('Retirement Calculator'!A166,'Lorri 401b'!N:N,0),0)</f>
        <v>4284590.6111118849</v>
      </c>
      <c r="S166" s="25">
        <f t="shared" ca="1" si="7"/>
        <v>6106044.7474907255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1821114.3896423497</v>
      </c>
      <c r="R167" s="25">
        <f t="array" aca="1" ref="R167" ca="1">INDEX('Lorri 401b'!L:L,MATCH('Retirement Calculator'!A167,'Lorri 401b'!N:N,0),0)</f>
        <v>4281991.0134133361</v>
      </c>
      <c r="S167" s="25">
        <f t="shared" ca="1" si="7"/>
        <v>6103105.4030556856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1820773.2272944567</v>
      </c>
      <c r="R168" s="25">
        <f t="array" aca="1" ref="R168" ca="1">INDEX('Lorri 401b'!L:L,MATCH('Retirement Calculator'!A168,'Lorri 401b'!N:N,0),0)</f>
        <v>4279380.5840577101</v>
      </c>
      <c r="S168" s="25">
        <f t="shared" ca="1" si="7"/>
        <v>6100153.8113521673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1820430.6434367807</v>
      </c>
      <c r="R169" s="25">
        <f t="array" aca="1" ref="R169" ca="1">INDEX('Lorri 401b'!L:L,MATCH('Retirement Calculator'!A169,'Lorri 401b'!N:N,0),0)</f>
        <v>4276759.2779131029</v>
      </c>
      <c r="S169" s="25">
        <f t="shared" ca="1" si="7"/>
        <v>6097189.9213498831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1820086.6321463645</v>
      </c>
      <c r="R170" s="25">
        <f t="array" aca="1" ref="R170" ca="1">INDEX('Lorri 401b'!L:L,MATCH('Retirement Calculator'!A170,'Lorri 401b'!N:N,0),0)</f>
        <v>4274127.0496595595</v>
      </c>
      <c r="S170" s="25">
        <f t="shared" ca="1" si="7"/>
        <v>6094213.6818059236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1819741.1874755716</v>
      </c>
      <c r="R171" s="25">
        <f t="array" aca="1" ref="R171" ca="1">INDEX('Lorri 401b'!L:L,MATCH('Retirement Calculator'!A171,'Lorri 401b'!N:N,0),0)</f>
        <v>4271483.853788293</v>
      </c>
      <c r="S171" s="25">
        <f t="shared" ca="1" si="7"/>
        <v>6091225.0412638644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1819394.3034519837</v>
      </c>
      <c r="R172" s="25">
        <f t="array" aca="1" ref="R172" ca="1">INDEX('Lorri 401b'!L:L,MATCH('Retirement Calculator'!A172,'Lorri 401b'!N:N,0),0)</f>
        <v>4268829.6446008962</v>
      </c>
      <c r="S172" s="25">
        <f t="shared" ca="1" si="7"/>
        <v>6088223.9480528794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1819045.9740782976</v>
      </c>
      <c r="R173" s="25">
        <f t="array" aca="1" ref="R173" ca="1">INDEX('Lorri 401b'!L:L,MATCH('Retirement Calculator'!A173,'Lorri 401b'!N:N,0),0)</f>
        <v>4266164.3762085522</v>
      </c>
      <c r="S173" s="25">
        <f t="shared" ca="1" si="7"/>
        <v>6085210.3502868498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1818696.1933322211</v>
      </c>
      <c r="R174" s="25">
        <f t="array" aca="1" ref="R174" ca="1">INDEX('Lorri 401b'!L:L,MATCH('Retirement Calculator'!A174,'Lorri 401b'!N:N,0),0)</f>
        <v>4263488.0025312398</v>
      </c>
      <c r="S174" s="25">
        <f t="shared" ca="1" si="7"/>
        <v>6082184.1958634611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1818344.9551663692</v>
      </c>
      <c r="R175" s="25">
        <f t="array" aca="1" ref="R175" ca="1">INDEX('Lorri 401b'!L:L,MATCH('Retirement Calculator'!A175,'Lorri 401b'!N:N,0),0)</f>
        <v>4260800.4772969391</v>
      </c>
      <c r="S175" s="25">
        <f t="shared" ca="1" si="7"/>
        <v>6079145.4324633088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1817992.2535081597</v>
      </c>
      <c r="R176" s="25">
        <f t="array" aca="1" ref="R176" ca="1">INDEX('Lorri 401b'!L:L,MATCH('Retirement Calculator'!A176,'Lorri 401b'!N:N,0),0)</f>
        <v>4258101.7540408289</v>
      </c>
      <c r="S176" s="25">
        <f t="shared" ca="1" si="7"/>
        <v>6076094.0075489888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1817638.0822597076</v>
      </c>
      <c r="R177" s="25">
        <f t="array" aca="1" ref="R177" ca="1">INDEX('Lorri 401b'!L:L,MATCH('Retirement Calculator'!A177,'Lorri 401b'!N:N,0),0)</f>
        <v>4255391.7861044845</v>
      </c>
      <c r="S177" s="25">
        <f t="shared" ca="1" si="7"/>
        <v>6073029.8683641925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1817282.4352977204</v>
      </c>
      <c r="R178" s="25">
        <f t="array" aca="1" ref="R178" ca="1">INDEX('Lorri 401b'!L:L,MATCH('Retirement Calculator'!A178,'Lorri 401b'!N:N,0),0)</f>
        <v>4252670.5266350722</v>
      </c>
      <c r="S178" s="25">
        <f t="shared" ca="1" si="7"/>
        <v>6069952.9619327923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1816925.3064733914</v>
      </c>
      <c r="R179" s="25">
        <f t="array" aca="1" ref="R179" ca="1">INDEX('Lorri 401b'!L:L,MATCH('Retirement Calculator'!A179,'Lorri 401b'!N:N,0),0)</f>
        <v>4249937.9285845375</v>
      </c>
      <c r="S179" s="25">
        <f t="shared" ca="1" si="7"/>
        <v>6066863.2350579286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1816566.6896122943</v>
      </c>
      <c r="R180" s="25">
        <f t="array" aca="1" ref="R180" ca="1">INDEX('Lorri 401b'!L:L,MATCH('Retirement Calculator'!A180,'Lorri 401b'!N:N,0),0)</f>
        <v>4247193.9447087916</v>
      </c>
      <c r="S180" s="25">
        <f t="shared" ca="1" si="7"/>
        <v>6063760.6343210861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1816206.5785142761</v>
      </c>
      <c r="R181" s="25">
        <f t="array" aca="1" ref="R181" ca="1">INDEX('Lorri 401b'!L:L,MATCH('Retirement Calculator'!A181,'Lorri 401b'!N:N,0),0)</f>
        <v>4244438.5275668968</v>
      </c>
      <c r="S181" s="25">
        <f t="shared" ca="1" si="7"/>
        <v>6060645.1060811728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1815844.9669533493</v>
      </c>
      <c r="R182" s="25">
        <f t="array" aca="1" ref="R182" ca="1">INDEX('Lorri 401b'!L:L,MATCH('Retirement Calculator'!A182,'Lorri 401b'!N:N,0),0)</f>
        <v>4241671.629520244</v>
      </c>
      <c r="S182" s="25">
        <f t="shared" ca="1" si="7"/>
        <v>6057516.5964735933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1815481.8486775854</v>
      </c>
      <c r="R183" s="25">
        <f t="array" aca="1" ref="R183" ca="1">INDEX('Lorri 401b'!L:L,MATCH('Retirement Calculator'!A183,'Lorri 401b'!N:N,0),0)</f>
        <v>4238893.2027317304</v>
      </c>
      <c r="S183" s="25">
        <f t="shared" ca="1" si="7"/>
        <v>6054375.0514093153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1815117.2174090059</v>
      </c>
      <c r="R184" s="25">
        <f t="array" aca="1" ref="R184" ca="1">INDEX('Lorri 401b'!L:L,MATCH('Retirement Calculator'!A184,'Lorri 401b'!N:N,0),0)</f>
        <v>4236103.1991649317</v>
      </c>
      <c r="S184" s="25">
        <f t="shared" ca="1" si="7"/>
        <v>6051220.416573938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1814751.0668434738</v>
      </c>
      <c r="R185" s="25">
        <f t="array" aca="1" ref="R185" ca="1">INDEX('Lorri 401b'!L:L,MATCH('Retirement Calculator'!A185,'Lorri 401b'!N:N,0),0)</f>
        <v>4233301.5705832709</v>
      </c>
      <c r="S185" s="25">
        <f t="shared" ca="1" si="7"/>
        <v>6048052.6374267451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1814383.3906505855</v>
      </c>
      <c r="R186" s="25">
        <f t="array" aca="1" ref="R186" ca="1">INDEX('Lorri 401b'!L:L,MATCH('Retirement Calculator'!A186,'Lorri 401b'!N:N,0),0)</f>
        <v>4230488.2685491862</v>
      </c>
      <c r="S186" s="25">
        <f t="shared" ca="1" si="7"/>
        <v>6044871.6591997715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1814014.1824735601</v>
      </c>
      <c r="R187" s="25">
        <f t="array" aca="1" ref="R187" ca="1">INDEX('Lorri 401b'!L:L,MATCH('Retirement Calculator'!A187,'Lorri 401b'!N:N,0),0)</f>
        <v>4227663.2444232935</v>
      </c>
      <c r="S187" s="25">
        <f t="shared" ca="1" si="7"/>
        <v>6041677.4268968534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1813643.4359291305</v>
      </c>
      <c r="R188" s="25">
        <f t="array" aca="1" ref="R188" ca="1">INDEX('Lorri 401b'!L:L,MATCH('Retirement Calculator'!A188,'Lorri 401b'!N:N,0),0)</f>
        <v>4224826.4493635427</v>
      </c>
      <c r="S188" s="25">
        <f t="shared" ca="1" si="7"/>
        <v>6038469.8852926735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1813271.1446074324</v>
      </c>
      <c r="R189" s="25">
        <f t="array" aca="1" ref="R189" ca="1">INDEX('Lorri 401b'!L:L,MATCH('Retirement Calculator'!A189,'Lorri 401b'!N:N,0),0)</f>
        <v>4221977.8343243767</v>
      </c>
      <c r="S189" s="25">
        <f t="shared" ca="1" si="7"/>
        <v>6035248.9789318088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1812897.3020718938</v>
      </c>
      <c r="R190" s="25">
        <f t="array" aca="1" ref="R190" ca="1">INDEX('Lorri 401b'!L:L,MATCH('Retirement Calculator'!A190,'Lorri 401b'!N:N,0),0)</f>
        <v>4219117.3500558799</v>
      </c>
      <c r="S190" s="25">
        <f t="shared" ca="1" si="7"/>
        <v>6032014.6521277735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1812521.901859124</v>
      </c>
      <c r="R191" s="25">
        <f t="array" aca="1" ref="R191" ca="1">INDEX('Lorri 401b'!L:L,MATCH('Retirement Calculator'!A191,'Lorri 401b'!N:N,0),0)</f>
        <v>4216244.9471029313</v>
      </c>
      <c r="S191" s="25">
        <f t="shared" ca="1" si="7"/>
        <v>6028766.8489620555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1812144.9374788008</v>
      </c>
      <c r="R192" s="25">
        <f t="array" aca="1" ref="R192" ca="1">INDEX('Lorri 401b'!L:L,MATCH('Retirement Calculator'!A192,'Lorri 401b'!N:N,0),0)</f>
        <v>4213360.5758043453</v>
      </c>
      <c r="S192" s="25">
        <f t="shared" ca="1" si="7"/>
        <v>6025505.5132831465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1811766.4024135596</v>
      </c>
      <c r="R193" s="25">
        <f t="array" aca="1" ref="R193" ca="1">INDEX('Lorri 401b'!L:L,MATCH('Retirement Calculator'!A193,'Lorri 401b'!N:N,0),0)</f>
        <v>4210464.1862920159</v>
      </c>
      <c r="S193" s="25">
        <f t="shared" ca="1" si="7"/>
        <v>6022230.5887055751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1811386.2901188799</v>
      </c>
      <c r="R194" s="25">
        <f t="array" aca="1" ref="R194" ca="1">INDEX('Lorri 401b'!L:L,MATCH('Retirement Calculator'!A194,'Lorri 401b'!N:N,0),0)</f>
        <v>4207555.7284900518</v>
      </c>
      <c r="S194" s="25">
        <f t="shared" ca="1" si="7"/>
        <v>6018942.0186089315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1811004.5940229723</v>
      </c>
      <c r="R195" s="25">
        <f t="array" aca="1" ref="R195" ca="1">INDEX('Lorri 401b'!L:L,MATCH('Retirement Calculator'!A195,'Lorri 401b'!N:N,0),0)</f>
        <v>4204635.1521139126</v>
      </c>
      <c r="S195" s="25">
        <f t="shared" ca="1" si="7"/>
        <v>6015639.7461368851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1810621.3075266653</v>
      </c>
      <c r="R196" s="25">
        <f t="array" aca="1" ref="R196" ca="1">INDEX('Lorri 401b'!L:L,MATCH('Retirement Calculator'!A196,'Lorri 401b'!N:N,0),0)</f>
        <v>4201702.4066695394</v>
      </c>
      <c r="S196" s="25">
        <f t="shared" ca="1" si="7"/>
        <v>6012323.7141962051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1810236.4240032902</v>
      </c>
      <c r="R197" s="25">
        <f t="array" aca="1" ref="R197" ca="1">INDEX('Lorri 401b'!L:L,MATCH('Retirement Calculator'!A197,'Lorri 401b'!N:N,0),0)</f>
        <v>4198757.4414524809</v>
      </c>
      <c r="S197" s="25">
        <f t="shared" ca="1" si="7"/>
        <v>6008993.8654557709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1809849.9367985679</v>
      </c>
      <c r="R198" s="25">
        <f t="array" aca="1" ref="R198" ca="1">INDEX('Lorri 401b'!L:L,MATCH('Retirement Calculator'!A198,'Lorri 401b'!N:N,0),0)</f>
        <v>4195800.205547018</v>
      </c>
      <c r="S198" s="25">
        <f t="shared" ca="1" si="7"/>
        <v>6005650.1423455859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1809461.8392304925</v>
      </c>
      <c r="R199" s="25">
        <f t="array" aca="1" ref="R199" ca="1">INDEX('Lorri 401b'!L:L,MATCH('Retirement Calculator'!A199,'Lorri 401b'!N:N,0),0)</f>
        <v>4192830.6478252825</v>
      </c>
      <c r="S199" s="25">
        <f t="shared" ca="1" si="7"/>
        <v>6002292.4870557748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1809072.1245892167</v>
      </c>
      <c r="R200" s="25">
        <f t="array" aca="1" ref="R200" ca="1">INDEX('Lorri 401b'!L:L,MATCH('Retirement Calculator'!A200,'Lorri 401b'!N:N,0),0)</f>
        <v>4189848.7169463732</v>
      </c>
      <c r="S200" s="25">
        <f t="shared" ca="1" si="7"/>
        <v>5998920.8415355897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1808680.7861369357</v>
      </c>
      <c r="R201" s="25">
        <f t="array" aca="1" ref="R201" ca="1">INDEX('Lorri 401b'!L:L,MATCH('Retirement Calculator'!A201,'Lorri 401b'!N:N,0),0)</f>
        <v>4186854.3613554686</v>
      </c>
      <c r="S201" s="25">
        <f t="shared" ca="1" si="7"/>
        <v>5995535.1474924041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1808287.8171077701</v>
      </c>
      <c r="R202" s="25">
        <f t="array" aca="1" ref="R202" ca="1">INDEX('Lorri 401b'!L:L,MATCH('Retirement Calculator'!A202,'Lorri 401b'!N:N,0),0)</f>
        <v>4183847.5292829354</v>
      </c>
      <c r="S202" s="25">
        <f t="shared" ca="1" si="7"/>
        <v>5992135.3463907056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1807893.2107076496</v>
      </c>
      <c r="R203" s="25">
        <f t="array" aca="1" ref="R203" ca="1">INDEX('Lorri 401b'!L:L,MATCH('Retirement Calculator'!A203,'Lorri 401b'!N:N,0),0)</f>
        <v>4180828.168743433</v>
      </c>
      <c r="S203" s="25">
        <f t="shared" ca="1" si="7"/>
        <v>5988721.379451083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1807496.9601141952</v>
      </c>
      <c r="R204" s="25">
        <f t="array" aca="1" ref="R204" ca="1">INDEX('Lorri 401b'!L:L,MATCH('Retirement Calculator'!A204,'Lorri 401b'!N:N,0),0)</f>
        <v>4177796.2275350159</v>
      </c>
      <c r="S204" s="25">
        <f t="shared" ca="1" si="7"/>
        <v>5985293.1876492109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1807099.0584766015</v>
      </c>
      <c r="R205" s="25">
        <f t="array" aca="1" ref="R205" ca="1">INDEX('Lorri 401b'!L:L,MATCH('Retirement Calculator'!A205,'Lorri 401b'!N:N,0),0)</f>
        <v>4174751.6532382304</v>
      </c>
      <c r="S205" s="25">
        <f t="shared" ca="1" si="7"/>
        <v>5981850.7117148321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1806699.4989155179</v>
      </c>
      <c r="R206" s="25">
        <f t="array" aca="1" ref="R206" ca="1">INDEX('Lorri 401b'!L:L,MATCH('Retirement Calculator'!A206,'Lorri 401b'!N:N,0),0)</f>
        <v>4171694.3932152083</v>
      </c>
      <c r="S206" s="25">
        <f t="shared" ca="1" si="7"/>
        <v>5978393.892130726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1806298.2745229297</v>
      </c>
      <c r="R207" s="25">
        <f t="array" aca="1" ref="R207" ca="1">INDEX('Lorri 401b'!L:L,MATCH('Retirement Calculator'!A207,'Lorri 401b'!N:N,0),0)</f>
        <v>4168624.394608757</v>
      </c>
      <c r="S207" s="25">
        <f t="shared" ca="1" si="7"/>
        <v>5974922.6691316869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1805895.3783620391</v>
      </c>
      <c r="R208" s="25">
        <f t="array" aca="1" ref="R208" ca="1">INDEX('Lorri 401b'!L:L,MATCH('Retirement Calculator'!A208,'Lorri 401b'!N:N,0),0)</f>
        <v>4165541.6043414455</v>
      </c>
      <c r="S208" s="25">
        <f t="shared" ca="1" si="7"/>
        <v>5971436.9827034846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1805490.8034671447</v>
      </c>
      <c r="R209" s="25">
        <f t="array" aca="1" ref="R209" ca="1">INDEX('Lorri 401b'!L:L,MATCH('Retirement Calculator'!A209,'Lorri 401b'!N:N,0),0)</f>
        <v>4162445.9691146868</v>
      </c>
      <c r="S209" s="25">
        <f t="shared" ca="1" si="7"/>
        <v>5967936.7725818316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1805084.5428435216</v>
      </c>
      <c r="R210" s="25">
        <f t="array" aca="1" ref="R210" ca="1">INDEX('Lorri 401b'!L:L,MATCH('Retirement Calculator'!A210,'Lorri 401b'!N:N,0),0)</f>
        <v>4159337.4354078169</v>
      </c>
      <c r="S210" s="25">
        <f t="shared" ca="1" si="7"/>
        <v>5964421.978251338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1804676.5894673001</v>
      </c>
      <c r="R211" s="25">
        <f t="array" aca="1" ref="R211" ca="1">INDEX('Lorri 401b'!L:L,MATCH('Retirement Calculator'!A211,'Lorri 401b'!N:N,0),0)</f>
        <v>4156215.9494771683</v>
      </c>
      <c r="S211" s="25">
        <f t="shared" ca="1" si="7"/>
        <v>5960892.5389444679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1804266.9362853444</v>
      </c>
      <c r="R212" s="25">
        <f t="array" aca="1" ref="R212" ca="1">INDEX('Lorri 401b'!L:L,MATCH('Retirement Calculator'!A212,'Lorri 401b'!N:N,0),0)</f>
        <v>4153081.4573551421</v>
      </c>
      <c r="S212" s="25">
        <f t="shared" ca="1" si="7"/>
        <v>5957348.3936404865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1803855.5762151305</v>
      </c>
      <c r="R213" s="25">
        <f t="array" aca="1" ref="R213" ca="1">INDEX('Lorri 401b'!L:L,MATCH('Retirement Calculator'!A213,'Lorri 401b'!N:N,0),0)</f>
        <v>4149933.9048492741</v>
      </c>
      <c r="S213" s="25">
        <f t="shared" ca="1" si="7"/>
        <v>5953789.4810644044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1803442.502144624</v>
      </c>
      <c r="R214" s="25">
        <f t="array" aca="1" ref="R214" ca="1">INDEX('Lorri 401b'!L:L,MATCH('Retirement Calculator'!A214,'Lorri 401b'!N:N,0),0)</f>
        <v>4146773.2375412984</v>
      </c>
      <c r="S214" s="25">
        <f t="shared" ca="1" si="7"/>
        <v>5950215.7396859229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1803027.706932157</v>
      </c>
      <c r="R215" s="25">
        <f t="array" aca="1" ref="R215" ca="1">INDEX('Lorri 401b'!L:L,MATCH('Retirement Calculator'!A215,'Lorri 401b'!N:N,0),0)</f>
        <v>4143599.4007862061</v>
      </c>
      <c r="S215" s="25">
        <f t="shared" ca="1" si="7"/>
        <v>5946627.1077183634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1802611.1834063048</v>
      </c>
      <c r="R216" s="25">
        <f t="array" aca="1" ref="R216" ca="1">INDEX('Lorri 401b'!L:L,MATCH('Retirement Calculator'!A216,'Lorri 401b'!N:N,0),0)</f>
        <v>4140412.3397113006</v>
      </c>
      <c r="S216" s="25">
        <f t="shared" ca="1" si="7"/>
        <v>5943023.5231176056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1802192.9243657617</v>
      </c>
      <c r="R217" s="25">
        <f t="array" aca="1" ref="R217" ca="1">INDEX('Lorri 401b'!L:L,MATCH('Retirement Calculator'!A217,'Lorri 401b'!N:N,0),0)</f>
        <v>4137211.9992152499</v>
      </c>
      <c r="S217" s="25">
        <f t="shared" ca="1" si="7"/>
        <v>5939404.9235810116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1801772.9225792163</v>
      </c>
      <c r="R218" s="25">
        <f t="array" aca="1" ref="R218" ca="1">INDEX('Lorri 401b'!L:L,MATCH('Retirement Calculator'!A218,'Lorri 401b'!N:N,0),0)</f>
        <v>4133998.3239671323</v>
      </c>
      <c r="S218" s="25">
        <f t="shared" ca="1" si="7"/>
        <v>5935771.2465463486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1801351.1707852269</v>
      </c>
      <c r="R219" s="25">
        <f t="array" aca="1" ref="R219" ca="1">INDEX('Lorri 401b'!L:L,MATCH('Retirement Calculator'!A219,'Lorri 401b'!N:N,0),0)</f>
        <v>4130771.2584054805</v>
      </c>
      <c r="S219" s="25">
        <f t="shared" ca="1" si="7"/>
        <v>5932122.4291907074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1800927.6616920959</v>
      </c>
      <c r="R220" s="25">
        <f t="array" aca="1" ref="R220" ca="1">INDEX('Lorri 401b'!L:L,MATCH('Retirement Calculator'!A220,'Lorri 401b'!N:N,0),0)</f>
        <v>4127530.7467373223</v>
      </c>
      <c r="S220" s="25">
        <f t="shared" ca="1" si="7"/>
        <v>5928458.4084294178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1800502.3879777435</v>
      </c>
      <c r="R221" s="25">
        <f t="array" aca="1" ref="R221" ca="1">INDEX('Lorri 401b'!L:L,MATCH('Retirement Calculator'!A221,'Lorri 401b'!N:N,0),0)</f>
        <v>4124276.7329372135</v>
      </c>
      <c r="S221" s="25">
        <f t="shared" ca="1" si="7"/>
        <v>5924779.1209149566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1800075.3422895812</v>
      </c>
      <c r="R222" s="25">
        <f t="array" aca="1" ref="R222" ca="1">INDEX('Lorri 401b'!L:L,MATCH('Retirement Calculator'!A222,'Lorri 401b'!N:N,0),0)</f>
        <v>4121009.1607462708</v>
      </c>
      <c r="S222" s="25">
        <f t="shared" ca="1" si="7"/>
        <v>5921084.5030358518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1799646.5172443849</v>
      </c>
      <c r="R223" s="25">
        <f t="array" aca="1" ref="R223" ca="1">INDEX('Lorri 401b'!L:L,MATCH('Retirement Calculator'!A223,'Lorri 401b'!N:N,0),0)</f>
        <v>4117727.9736711988</v>
      </c>
      <c r="S223" s="25">
        <f t="shared" ca="1" si="7"/>
        <v>5917374.4909155834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1799215.905428167</v>
      </c>
      <c r="R224" s="25">
        <f t="array" aca="1" ref="R224" ca="1">INDEX('Lorri 401b'!L:L,MATCH('Retirement Calculator'!A224,'Lorri 401b'!N:N,0),0)</f>
        <v>4114433.1149833142</v>
      </c>
      <c r="S224" s="25">
        <f t="shared" ca="1" si="7"/>
        <v>5913649.0204114811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1798783.4993960483</v>
      </c>
      <c r="R225" s="25">
        <f t="array" aca="1" ref="R225" ca="1">INDEX('Lorri 401b'!L:L,MATCH('Retirement Calculator'!A225,'Lorri 401b'!N:N,0),0)</f>
        <v>4111124.5277175633</v>
      </c>
      <c r="S225" s="25">
        <f t="shared" ca="1" si="7"/>
        <v>5909908.0271136118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1798349.291672129</v>
      </c>
      <c r="R226" s="25">
        <f t="array" aca="1" ref="R226" ca="1">INDEX('Lorri 401b'!L:L,MATCH('Retirement Calculator'!A226,'Lorri 401b'!N:N,0),0)</f>
        <v>4107802.1546715386</v>
      </c>
      <c r="S226" s="25">
        <f t="shared" ca="1" si="7"/>
        <v>5906151.4463436678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1797913.27474936</v>
      </c>
      <c r="R227" s="25">
        <f t="array" aca="1" ref="R227" ca="1">INDEX('Lorri 401b'!L:L,MATCH('Retirement Calculator'!A227,'Lorri 401b'!N:N,0),0)</f>
        <v>4104465.9384044888</v>
      </c>
      <c r="S227" s="25">
        <f t="shared" ca="1" si="7"/>
        <v>5902379.2131538484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1797475.4410894129</v>
      </c>
      <c r="R228" s="25">
        <f t="array" aca="1" ref="R228" ca="1">INDEX('Lorri 401b'!L:L,MATCH('Retirement Calculator'!A228,'Lorri 401b'!N:N,0),0)</f>
        <v>4101115.8212363264</v>
      </c>
      <c r="S228" s="25">
        <f t="shared" ca="1" si="7"/>
        <v>5898591.2623257395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1797035.7831225493</v>
      </c>
      <c r="R229" s="25">
        <f t="array" aca="1" ref="R229" ca="1">INDEX('Lorri 401b'!L:L,MATCH('Retirement Calculator'!A229,'Lorri 401b'!N:N,0),0)</f>
        <v>4097751.7452466297</v>
      </c>
      <c r="S229" s="25">
        <f t="shared" ca="1" si="7"/>
        <v>5894787.528369179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1796594.2932474904</v>
      </c>
      <c r="R230" s="25">
        <f t="array" aca="1" ref="R230" ca="1">INDEX('Lorri 401b'!L:L,MATCH('Retirement Calculator'!A230,'Lorri 401b'!N:N,0),0)</f>
        <v>4094373.6522736428</v>
      </c>
      <c r="S230" s="25">
        <f t="shared" ca="1" si="7"/>
        <v>5890967.945521133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1796150.9638312855</v>
      </c>
      <c r="R231" s="25">
        <f t="array" aca="1" ref="R231" ca="1">INDEX('Lorri 401b'!L:L,MATCH('Retirement Calculator'!A231,'Lorri 401b'!N:N,0),0)</f>
        <v>4090981.4839132684</v>
      </c>
      <c r="S231" s="25">
        <f t="shared" ca="1" si="7"/>
        <v>5887132.4477445539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1795705.7872091797</v>
      </c>
      <c r="R232" s="25">
        <f t="array" aca="1" ref="R232" ca="1">INDEX('Lorri 401b'!L:L,MATCH('Retirement Calculator'!A232,'Lorri 401b'!N:N,0),0)</f>
        <v>4087575.1815180592</v>
      </c>
      <c r="S232" s="25">
        <f t="shared" ca="1" si="7"/>
        <v>5883280.9687272385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1795258.7556844819</v>
      </c>
      <c r="R233" s="25">
        <f t="array" aca="1" ref="R233" ca="1">INDEX('Lorri 401b'!L:L,MATCH('Retirement Calculator'!A233,'Lorri 401b'!N:N,0),0)</f>
        <v>4084154.6861962033</v>
      </c>
      <c r="S233" s="25">
        <f t="shared" ca="1" si="7"/>
        <v>5879413.4418806853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1794809.8615284311</v>
      </c>
      <c r="R234" s="25">
        <f t="array" aca="1" ref="R234" ca="1">INDEX('Lorri 401b'!L:L,MATCH('Retirement Calculator'!A234,'Lorri 401b'!N:N,0),0)</f>
        <v>4080719.9388105064</v>
      </c>
      <c r="S234" s="25">
        <f t="shared" ca="1" si="7"/>
        <v>5875529.800338937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1794359.0969800635</v>
      </c>
      <c r="R235" s="25">
        <f t="array" aca="1" ref="R235" ca="1">INDEX('Lorri 401b'!L:L,MATCH('Retirement Calculator'!A235,'Lorri 401b'!N:N,0),0)</f>
        <v>4077270.8799773687</v>
      </c>
      <c r="S235" s="25">
        <f t="shared" ca="1" si="7"/>
        <v>5871629.976957432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1793906.4542460777</v>
      </c>
      <c r="R236" s="25">
        <f t="array" aca="1" ref="R236" ca="1">INDEX('Lorri 401b'!L:L,MATCH('Retirement Calculator'!A236,'Lorri 401b'!N:N,0),0)</f>
        <v>4073807.4500657599</v>
      </c>
      <c r="S236" s="25">
        <f t="shared" ca="1" si="7"/>
        <v>5867713.9043118376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1793451.9255007003</v>
      </c>
      <c r="R237" s="25">
        <f t="array" aca="1" ref="R237" ca="1">INDEX('Lorri 401b'!L:L,MATCH('Retirement Calculator'!A237,'Lorri 401b'!N:N,0),0)</f>
        <v>4070329.589196186</v>
      </c>
      <c r="S237" s="25">
        <f t="shared" ca="1" si="7"/>
        <v>5863781.5146968868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1792995.5028855503</v>
      </c>
      <c r="R238" s="25">
        <f t="array" aca="1" ref="R238" ca="1">INDEX('Lorri 401b'!L:L,MATCH('Retirement Calculator'!A238,'Lorri 401b'!N:N,0),0)</f>
        <v>4066837.2372396556</v>
      </c>
      <c r="S238" s="25">
        <f t="shared" ca="1" si="7"/>
        <v>5859832.7401252054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1792537.1785095038</v>
      </c>
      <c r="R239" s="25">
        <f t="array" aca="1" ref="R239" ca="1">INDEX('Lorri 401b'!L:L,MATCH('Retirement Calculator'!A239,'Lorri 401b'!N:N,0),0)</f>
        <v>4063330.3338166396</v>
      </c>
      <c r="S239" s="25">
        <f t="shared" ca="1" si="7"/>
        <v>5855867.5123261437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1792076.9444485572</v>
      </c>
      <c r="R240" s="25">
        <f t="array" aca="1" ref="R240" ca="1">INDEX('Lorri 401b'!L:L,MATCH('Retirement Calculator'!A240,'Lorri 401b'!N:N,0),0)</f>
        <v>4059808.8182960278</v>
      </c>
      <c r="S240" s="25">
        <f t="shared" ca="1" si="7"/>
        <v>5851885.7627445851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1791614.7927456901</v>
      </c>
      <c r="R241" s="25">
        <f t="array" aca="1" ref="R241" ca="1">INDEX('Lorri 401b'!L:L,MATCH('Retirement Calculator'!A241,'Lorri 401b'!N:N,0),0)</f>
        <v>4056272.6297940803</v>
      </c>
      <c r="S241" s="25">
        <f t="shared" ca="1" si="7"/>
        <v>5847887.4225397706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1791150.7154107275</v>
      </c>
      <c r="R242" s="25">
        <f t="array" aca="1" ref="R242" ca="1">INDEX('Lorri 401b'!L:L,MATCH('Retirement Calculator'!A242,'Lorri 401b'!N:N,0),0)</f>
        <v>4052721.7071733745</v>
      </c>
      <c r="S242" s="25">
        <f t="shared" ca="1" si="7"/>
        <v>5843872.4225841016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1790684.7044202026</v>
      </c>
      <c r="R243" s="25">
        <f t="array" aca="1" ref="R243" ca="1">INDEX('Lorri 401b'!L:L,MATCH('Retirement Calculator'!A243,'Lorri 401b'!N:N,0),0)</f>
        <v>4049155.9890417489</v>
      </c>
      <c r="S243" s="25">
        <f t="shared" ca="1" si="7"/>
        <v>5839840.6934619518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1790216.7517172173</v>
      </c>
      <c r="R244" s="25">
        <f t="array" aca="1" ref="R244" ca="1">INDEX('Lorri 401b'!L:L,MATCH('Retirement Calculator'!A244,'Lorri 401b'!N:N,0),0)</f>
        <v>4045575.4137512418</v>
      </c>
      <c r="S244" s="25">
        <f t="shared" ca="1" si="7"/>
        <v>5835792.165468459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1789746.8492113028</v>
      </c>
      <c r="R245" s="25">
        <f t="array" aca="1" ref="R245" ca="1">INDEX('Lorri 401b'!L:L,MATCH('Retirement Calculator'!A245,'Lorri 401b'!N:N,0),0)</f>
        <v>4041979.919397024</v>
      </c>
      <c r="S245" s="25">
        <f t="shared" ca="1" si="7"/>
        <v>5831726.768608327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1789274.9887782803</v>
      </c>
      <c r="R246" s="25">
        <f t="array" aca="1" ref="R246" ca="1">INDEX('Lorri 401b'!L:L,MATCH('Retirement Calculator'!A246,'Lorri 401b'!N:N,0),0)</f>
        <v>4038369.4438163303</v>
      </c>
      <c r="S246" s="25">
        <f t="shared" ca="1" si="7"/>
        <v>5827644.4325946104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1788801.1622601203</v>
      </c>
      <c r="R247" s="25">
        <f t="array" aca="1" ref="R247" ca="1">INDEX('Lorri 401b'!L:L,MATCH('Retirement Calculator'!A247,'Lorri 401b'!N:N,0),0)</f>
        <v>4034743.9245873839</v>
      </c>
      <c r="S247" s="25">
        <f t="shared" ca="1" si="7"/>
        <v>5823545.0868475046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1788325.3614648012</v>
      </c>
      <c r="R248" s="25">
        <f t="array" aca="1" ref="R248" ca="1">INDEX('Lorri 401b'!L:L,MATCH('Retirement Calculator'!A248,'Lorri 401b'!N:N,0),0)</f>
        <v>4031103.299028317</v>
      </c>
      <c r="S248" s="25">
        <f t="shared" ca="1" si="7"/>
        <v>5819428.6604931187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1787847.5781661684</v>
      </c>
      <c r="R249" s="25">
        <f t="array" aca="1" ref="R249" ca="1">INDEX('Lorri 401b'!L:L,MATCH('Retirement Calculator'!A249,'Lorri 401b'!N:N,0),0)</f>
        <v>4027447.5041960869</v>
      </c>
      <c r="S249" s="25">
        <f t="shared" ca="1" si="7"/>
        <v>5815295.0823622551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1787367.8041037912</v>
      </c>
      <c r="R250" s="25">
        <f t="array" aca="1" ref="R250" ca="1">INDEX('Lorri 401b'!L:L,MATCH('Retirement Calculator'!A250,'Lorri 401b'!N:N,0),0)</f>
        <v>4023776.4768853895</v>
      </c>
      <c r="S250" s="25">
        <f t="shared" ca="1" si="7"/>
        <v>5811144.2809891813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1786886.0309828208</v>
      </c>
      <c r="R251" s="25">
        <f t="array" aca="1" ref="R251" ca="1">INDEX('Lorri 401b'!L:L,MATCH('Retirement Calculator'!A251,'Lorri 401b'!N:N,0),0)</f>
        <v>4020090.1536275642</v>
      </c>
      <c r="S251" s="25">
        <f t="shared" ca="1" si="7"/>
        <v>5806976.1846103854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1786402.2504738464</v>
      </c>
      <c r="R252" s="25">
        <f t="array" aca="1" ref="R252" ca="1">INDEX('Lorri 401b'!L:L,MATCH('Retirement Calculator'!A252,'Lorri 401b'!N:N,0),0)</f>
        <v>4016388.4706894979</v>
      </c>
      <c r="S252" s="25">
        <f t="shared" ca="1" si="7"/>
        <v>5802790.7211633446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1785916.4542127512</v>
      </c>
      <c r="R253" s="25">
        <f t="array" aca="1" ref="R253" ca="1">INDEX('Lorri 401b'!L:L,MATCH('Retirement Calculator'!A253,'Lorri 401b'!N:N,0),0)</f>
        <v>4012671.3640725231</v>
      </c>
      <c r="S253" s="25">
        <f t="shared" ca="1" si="7"/>
        <v>5798587.8182852743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1785428.6338005683</v>
      </c>
      <c r="R254" s="25">
        <f t="array" aca="1" ref="R254" ca="1">INDEX('Lorri 401b'!L:L,MATCH('Retirement Calculator'!A254,'Lorri 401b'!N:N,0),0)</f>
        <v>4008938.7695113108</v>
      </c>
      <c r="S254" s="25">
        <f t="shared" ca="1" si="7"/>
        <v>5794367.4033118794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1784938.7808033344</v>
      </c>
      <c r="R255" s="25">
        <f t="array" aca="1" ref="R255" ca="1">INDEX('Lorri 401b'!L:L,MATCH('Retirement Calculator'!A255,'Lorri 401b'!N:N,0),0)</f>
        <v>4005190.6224727603</v>
      </c>
      <c r="S255" s="25">
        <f t="shared" ca="1" si="7"/>
        <v>5790129.4032760952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1784446.8867519456</v>
      </c>
      <c r="R256" s="25">
        <f t="array" aca="1" ref="R256" ca="1">INDEX('Lorri 401b'!L:L,MATCH('Retirement Calculator'!A256,'Lorri 401b'!N:N,0),0)</f>
        <v>4001426.8581548822</v>
      </c>
      <c r="S256" s="25">
        <f t="shared" ca="1" si="7"/>
        <v>5785873.7449068278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1783952.9431420092</v>
      </c>
      <c r="R257" s="25">
        <f t="array" aca="1" ref="R257" ca="1">INDEX('Lorri 401b'!L:L,MATCH('Retirement Calculator'!A257,'Lorri 401b'!N:N,0),0)</f>
        <v>3997647.4114856794</v>
      </c>
      <c r="S257" s="25">
        <f t="shared" ca="1" si="7"/>
        <v>5781600.3546276884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1783456.9414336982</v>
      </c>
      <c r="R258" s="25">
        <f t="array" aca="1" ref="R258" ca="1">INDEX('Lorri 401b'!L:L,MATCH('Retirement Calculator'!A258,'Lorri 401b'!N:N,0),0)</f>
        <v>3993852.2171220221</v>
      </c>
      <c r="S258" s="25">
        <f t="shared" ca="1" si="7"/>
        <v>5777309.15855572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1782958.8730516024</v>
      </c>
      <c r="R259" s="25">
        <f t="array" aca="1" ref="R259" ca="1">INDEX('Lorri 401b'!L:L,MATCH('Retirement Calculator'!A259,'Lorri 401b'!N:N,0),0)</f>
        <v>3990041.2094485159</v>
      </c>
      <c r="S259" s="25">
        <f t="shared" ca="1" si="7"/>
        <v>5773000.0825001188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1782458.7293845813</v>
      </c>
      <c r="R260" s="25">
        <f t="array" aca="1" ref="R260" ca="1">INDEX('Lorri 401b'!L:L,MATCH('Retirement Calculator'!A260,'Lorri 401b'!N:N,0),0)</f>
        <v>3986214.3225763701</v>
      </c>
      <c r="S260" s="25">
        <f t="shared" ca="1" si="7"/>
        <v>5768673.0519609516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1781956.5017856143</v>
      </c>
      <c r="R261" s="25">
        <f t="array" aca="1" ref="R261" ca="1">INDEX('Lorri 401b'!L:L,MATCH('Retirement Calculator'!A261,'Lorri 401b'!N:N,0),0)</f>
        <v>3982371.4903422571</v>
      </c>
      <c r="S261" s="25">
        <f t="shared" ca="1" si="7"/>
        <v>5764327.9921278711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1781452.1815716515</v>
      </c>
      <c r="R262" s="25">
        <f t="array" aca="1" ref="R262" ca="1">INDEX('Lorri 401b'!L:L,MATCH('Retirement Calculator'!A262,'Lorri 401b'!N:N,0),0)</f>
        <v>3978512.6463071685</v>
      </c>
      <c r="S262" s="25">
        <f t="shared" ca="1" si="7"/>
        <v>5759964.8278788198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1780945.760023464</v>
      </c>
      <c r="R263" s="25">
        <f t="array" aca="1" ref="R263" ca="1">INDEX('Lorri 401b'!L:L,MATCH('Retirement Calculator'!A263,'Lorri 401b'!N:N,0),0)</f>
        <v>3974637.723755267</v>
      </c>
      <c r="S263" s="25">
        <f t="shared" ca="1" si="7"/>
        <v>5755583.483778731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1780437.2283854922</v>
      </c>
      <c r="R264" s="25">
        <f t="array" aca="1" ref="R264" ca="1">INDEX('Lorri 401b'!L:L,MATCH('Retirement Calculator'!A264,'Lorri 401b'!N:N,0),0)</f>
        <v>3970746.6556927329</v>
      </c>
      <c r="S264" s="25">
        <f t="shared" ca="1" si="7"/>
        <v>5751183.8840782251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1779926.5778656956</v>
      </c>
      <c r="R265" s="25">
        <f t="array" aca="1" ref="R265" ca="1">INDEX('Lorri 401b'!L:L,MATCH('Retirement Calculator'!A265,'Lorri 401b'!N:N,0),0)</f>
        <v>3966839.3748466047</v>
      </c>
      <c r="S265" s="25">
        <f t="shared" ca="1" si="7"/>
        <v>5746765.9527123002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1779413.7996353998</v>
      </c>
      <c r="R266" s="25">
        <f t="array" aca="1" ref="R266" ca="1">INDEX('Lorri 401b'!L:L,MATCH('Retirement Calculator'!A266,'Lorri 401b'!N:N,0),0)</f>
        <v>3962915.8136636177</v>
      </c>
      <c r="S266" s="25">
        <f t="shared" ref="S266:S520" ca="1" si="267">SUM(Q266:R266)</f>
        <v>5742329.6132990178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1778898.8848291445</v>
      </c>
      <c r="R267" s="25">
        <f t="array" aca="1" ref="R267" ca="1">INDEX('Lorri 401b'!L:L,MATCH('Retirement Calculator'!A267,'Lorri 401b'!N:N,0),0)</f>
        <v>3958975.9043090348</v>
      </c>
      <c r="S267" s="25">
        <f t="shared" ca="1" si="267"/>
        <v>5737874.7891381793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1778381.8245445297</v>
      </c>
      <c r="R268" s="25">
        <f t="array" aca="1" ref="R268" ca="1">INDEX('Lorri 401b'!L:L,MATCH('Retirement Calculator'!A268,'Lorri 401b'!N:N,0),0)</f>
        <v>3955019.5786654744</v>
      </c>
      <c r="S268" s="25">
        <f t="shared" ca="1" si="267"/>
        <v>5733401.4032100039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1777862.6098420625</v>
      </c>
      <c r="R269" s="25">
        <f t="array" aca="1" ref="R269" ca="1">INDEX('Lorri 401b'!L:L,MATCH('Retirement Calculator'!A269,'Lorri 401b'!N:N,0),0)</f>
        <v>3951046.7683317326</v>
      </c>
      <c r="S269" s="25">
        <f t="shared" ca="1" si="267"/>
        <v>5728909.3781737946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1777341.2317450016</v>
      </c>
      <c r="R270" s="25">
        <f t="array" aca="1" ref="R270" ca="1">INDEX('Lorri 401b'!L:L,MATCH('Retirement Calculator'!A270,'Lorri 401b'!N:N,0),0)</f>
        <v>3947057.4046216002</v>
      </c>
      <c r="S270" s="25">
        <f t="shared" ca="1" si="267"/>
        <v>5724398.636366602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1776817.6812392031</v>
      </c>
      <c r="R271" s="25">
        <f t="array" aca="1" ref="R271" ca="1">INDEX('Lorri 401b'!L:L,MATCH('Retirement Calculator'!A271,'Lorri 401b'!N:N,0),0)</f>
        <v>3943051.4185626758</v>
      </c>
      <c r="S271" s="25">
        <f t="shared" ca="1" si="267"/>
        <v>5719869.0998018794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1776291.9492729637</v>
      </c>
      <c r="R272" s="25">
        <f t="array" aca="1" ref="R272" ca="1">INDEX('Lorri 401b'!L:L,MATCH('Retirement Calculator'!A272,'Lorri 401b'!N:N,0),0)</f>
        <v>3939028.7408951726</v>
      </c>
      <c r="S272" s="25">
        <f t="shared" ca="1" si="267"/>
        <v>5715320.6901681367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1775764.026756865</v>
      </c>
      <c r="R273" s="25">
        <f t="array" aca="1" ref="R273" ca="1">INDEX('Lorri 401b'!L:L,MATCH('Retirement Calculator'!A273,'Lorri 401b'!N:N,0),0)</f>
        <v>3934989.3020707211</v>
      </c>
      <c r="S273" s="25">
        <f t="shared" ca="1" si="267"/>
        <v>5710753.328827586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1775233.9045636158</v>
      </c>
      <c r="R274" s="25">
        <f t="array" aca="1" ref="R274" ca="1">INDEX('Lorri 401b'!L:L,MATCH('Retirement Calculator'!A274,'Lorri 401b'!N:N,0),0)</f>
        <v>3930933.032251168</v>
      </c>
      <c r="S274" s="25">
        <f t="shared" ca="1" si="267"/>
        <v>5706166.9368147841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1774701.5735278947</v>
      </c>
      <c r="R275" s="25">
        <f t="array" aca="1" ref="R275" ca="1">INDEX('Lorri 401b'!L:L,MATCH('Retirement Calculator'!A275,'Lorri 401b'!N:N,0),0)</f>
        <v>3926859.8613073668</v>
      </c>
      <c r="S275" s="25">
        <f t="shared" ca="1" si="267"/>
        <v>5701561.4348352617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1774167.0244461915</v>
      </c>
      <c r="R276" s="25">
        <f t="array" aca="1" ref="R276" ca="1">INDEX('Lorri 401b'!L:L,MATCH('Retirement Calculator'!A276,'Lorri 401b'!N:N,0),0)</f>
        <v>3922769.7188179661</v>
      </c>
      <c r="S276" s="25">
        <f t="shared" ca="1" si="267"/>
        <v>5696936.7432641573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1773630.2480766478</v>
      </c>
      <c r="R277" s="25">
        <f t="array" aca="1" ref="R277" ca="1">INDEX('Lorri 401b'!L:L,MATCH('Retirement Calculator'!A277,'Lorri 401b'!N:N,0),0)</f>
        <v>3918662.5340681928</v>
      </c>
      <c r="S277" s="25">
        <f t="shared" ca="1" si="267"/>
        <v>5692292.7821448408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1773091.2351388976</v>
      </c>
      <c r="R278" s="25">
        <f t="array" aca="1" ref="R278" ca="1">INDEX('Lorri 401b'!L:L,MATCH('Retirement Calculator'!A278,'Lorri 401b'!N:N,0),0)</f>
        <v>3914538.236048629</v>
      </c>
      <c r="S278" s="25">
        <f t="shared" ca="1" si="267"/>
        <v>5687629.4711875264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1772549.9763139067</v>
      </c>
      <c r="R279" s="25">
        <f t="array" aca="1" ref="R279" ca="1">INDEX('Lorri 401b'!L:L,MATCH('Retirement Calculator'!A279,'Lorri 401b'!N:N,0),0)</f>
        <v>3910396.7534539839</v>
      </c>
      <c r="S279" s="25">
        <f t="shared" ca="1" si="267"/>
        <v>5682946.7297678906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1772006.4622438119</v>
      </c>
      <c r="R280" s="25">
        <f t="array" aca="1" ref="R280" ca="1">INDEX('Lorri 401b'!L:L,MATCH('Retirement Calculator'!A280,'Lorri 401b'!N:N,0),0)</f>
        <v>3906238.0146818608</v>
      </c>
      <c r="S280" s="25">
        <f t="shared" ca="1" si="267"/>
        <v>5678244.476925673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1771460.6835317584</v>
      </c>
      <c r="R281" s="25">
        <f t="array" aca="1" ref="R281" ca="1">INDEX('Lorri 401b'!L:L,MATCH('Retirement Calculator'!A281,'Lorri 401b'!N:N,0),0)</f>
        <v>3902061.9478315208</v>
      </c>
      <c r="S281" s="25">
        <f t="shared" ca="1" si="267"/>
        <v>5673522.6313632792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1770912.6307417378</v>
      </c>
      <c r="R282" s="25">
        <f t="array" aca="1" ref="R282" ca="1">INDEX('Lorri 401b'!L:L,MATCH('Retirement Calculator'!A282,'Lorri 401b'!N:N,0),0)</f>
        <v>3897868.4807026377</v>
      </c>
      <c r="S282" s="25">
        <f t="shared" ca="1" si="267"/>
        <v>5668781.1114443755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1770362.2943984256</v>
      </c>
      <c r="R283" s="25">
        <f t="array" aca="1" ref="R283" ca="1">INDEX('Lorri 401b'!L:L,MATCH('Retirement Calculator'!A283,'Lorri 401b'!N:N,0),0)</f>
        <v>3893657.5407940508</v>
      </c>
      <c r="S283" s="25">
        <f t="shared" ca="1" si="267"/>
        <v>5664019.8351924764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1769809.6649870162</v>
      </c>
      <c r="R284" s="25">
        <f t="array" aca="1" ref="R284" ca="1">INDEX('Lorri 401b'!L:L,MATCH('Retirement Calculator'!A284,'Lorri 401b'!N:N,0),0)</f>
        <v>3889429.0553025114</v>
      </c>
      <c r="S284" s="25">
        <f t="shared" ca="1" si="267"/>
        <v>5659238.7202895274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1769254.7329530593</v>
      </c>
      <c r="R285" s="25">
        <f t="array" aca="1" ref="R285" ca="1">INDEX('Lorri 401b'!L:L,MATCH('Retirement Calculator'!A285,'Lorri 401b'!N:N,0),0)</f>
        <v>3885182.9511214239</v>
      </c>
      <c r="S285" s="25">
        <f t="shared" ca="1" si="267"/>
        <v>5654437.6840744829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1768697.4887022942</v>
      </c>
      <c r="R286" s="25">
        <f t="array" aca="1" ref="R286" ca="1">INDEX('Lorri 401b'!L:L,MATCH('Retirement Calculator'!A286,'Lorri 401b'!N:N,0),0)</f>
        <v>3880919.1548395818</v>
      </c>
      <c r="S286" s="25">
        <f t="shared" ca="1" si="267"/>
        <v>5649616.6435418762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1768137.9226004842</v>
      </c>
      <c r="R287" s="25">
        <f t="array" aca="1" ref="R287" ca="1">INDEX('Lorri 401b'!L:L,MATCH('Retirement Calculator'!A287,'Lorri 401b'!N:N,0),0)</f>
        <v>3876637.5927398987</v>
      </c>
      <c r="S287" s="25">
        <f t="shared" ca="1" si="267"/>
        <v>5644775.5153403832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1767576.02497325</v>
      </c>
      <c r="R288" s="25">
        <f t="array" aca="1" ref="R288" ca="1">INDEX('Lorri 401b'!L:L,MATCH('Retirement Calculator'!A288,'Lorri 401b'!N:N,0),0)</f>
        <v>3872338.1907981336</v>
      </c>
      <c r="S288" s="25">
        <f t="shared" ca="1" si="267"/>
        <v>5639914.2157713836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1767011.7861059024</v>
      </c>
      <c r="R289" s="25">
        <f t="array" aca="1" ref="R289" ca="1">INDEX('Lorri 401b'!L:L,MATCH('Retirement Calculator'!A289,'Lorri 401b'!N:N,0),0)</f>
        <v>3868020.8746816111</v>
      </c>
      <c r="S289" s="25">
        <f t="shared" ca="1" si="267"/>
        <v>5635032.6607875135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1766445.1962432743</v>
      </c>
      <c r="R290" s="25">
        <f t="array" aca="1" ref="R290" ca="1">INDEX('Lorri 401b'!L:L,MATCH('Retirement Calculator'!A290,'Lorri 401b'!N:N,0),0)</f>
        <v>3863685.5697479364</v>
      </c>
      <c r="S290" s="25">
        <f t="shared" ca="1" si="267"/>
        <v>5630130.7659912109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1765876.2455895517</v>
      </c>
      <c r="R291" s="25">
        <f t="array" aca="1" ref="R291" ca="1">INDEX('Lorri 401b'!L:L,MATCH('Retirement Calculator'!A291,'Lorri 401b'!N:N,0),0)</f>
        <v>3859332.201043705</v>
      </c>
      <c r="S291" s="25">
        <f t="shared" ca="1" si="267"/>
        <v>5625208.446633257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1765304.9243081054</v>
      </c>
      <c r="R292" s="25">
        <f t="array" aca="1" ref="R292" ca="1">INDEX('Lorri 401b'!L:L,MATCH('Retirement Calculator'!A292,'Lorri 401b'!N:N,0),0)</f>
        <v>3854960.693303206</v>
      </c>
      <c r="S292" s="25">
        <f t="shared" ca="1" si="267"/>
        <v>5620265.6176113114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1764731.2225213198</v>
      </c>
      <c r="R293" s="25">
        <f t="array" aca="1" ref="R293" ca="1">INDEX('Lorri 401b'!L:L,MATCH('Retirement Calculator'!A293,'Lorri 401b'!N:N,0),0)</f>
        <v>3850570.9709471213</v>
      </c>
      <c r="S293" s="25">
        <f t="shared" ca="1" si="267"/>
        <v>5615302.1934684413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1764155.1303104225</v>
      </c>
      <c r="R294" s="25">
        <f t="array" aca="1" ref="R294" ca="1">INDEX('Lorri 401b'!L:L,MATCH('Retirement Calculator'!A294,'Lorri 401b'!N:N,0),0)</f>
        <v>3846162.9580812198</v>
      </c>
      <c r="S294" s="25">
        <f t="shared" ca="1" si="267"/>
        <v>5610318.0883916421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1763576.6377153131</v>
      </c>
      <c r="R295" s="25">
        <f t="array" aca="1" ref="R295" ca="1">INDEX('Lorri 401b'!L:L,MATCH('Retirement Calculator'!A295,'Lorri 401b'!N:N,0),0)</f>
        <v>3841736.5784950438</v>
      </c>
      <c r="S295" s="25">
        <f t="shared" ca="1" si="267"/>
        <v>5605313.2162103569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1762995.7347343909</v>
      </c>
      <c r="R296" s="25">
        <f t="array" aca="1" ref="R296" ca="1">INDEX('Lorri 401b'!L:L,MATCH('Retirement Calculator'!A296,'Lorri 401b'!N:N,0),0)</f>
        <v>3837291.7556605921</v>
      </c>
      <c r="S296" s="25">
        <f t="shared" ca="1" si="267"/>
        <v>5600287.4903949834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1762412.4113243814</v>
      </c>
      <c r="R297" s="25">
        <f t="array" aca="1" ref="R297" ca="1">INDEX('Lorri 401b'!L:L,MATCH('Retirement Calculator'!A297,'Lorri 401b'!N:N,0),0)</f>
        <v>3832828.4127309965</v>
      </c>
      <c r="S297" s="25">
        <f t="shared" ca="1" si="267"/>
        <v>5595240.8240553774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1761826.6574001634</v>
      </c>
      <c r="R298" s="25">
        <f t="array" aca="1" ref="R298" ca="1">INDEX('Lorri 401b'!L:L,MATCH('Retirement Calculator'!A298,'Lorri 401b'!N:N,0),0)</f>
        <v>3828346.4725391944</v>
      </c>
      <c r="S298" s="25">
        <f t="shared" ca="1" si="267"/>
        <v>5590173.1299393578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1761238.4628345945</v>
      </c>
      <c r="R299" s="25">
        <f t="array" aca="1" ref="R299" ca="1">INDEX('Lorri 401b'!L:L,MATCH('Retirement Calculator'!A299,'Lorri 401b'!N:N,0),0)</f>
        <v>3823845.857596593</v>
      </c>
      <c r="S299" s="25">
        <f t="shared" ca="1" si="267"/>
        <v>5585084.3204311877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1760647.8174583358</v>
      </c>
      <c r="R300" s="25">
        <f t="array" aca="1" ref="R300" ca="1">INDEX('Lorri 401b'!L:L,MATCH('Retirement Calculator'!A300,'Lorri 401b'!N:N,0),0)</f>
        <v>3819326.4900917308</v>
      </c>
      <c r="S300" s="25">
        <f t="shared" ca="1" si="267"/>
        <v>5579974.3075500671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1760054.711059676</v>
      </c>
      <c r="R301" s="25">
        <f t="array" aca="1" ref="R301" ca="1">INDEX('Lorri 401b'!L:L,MATCH('Retirement Calculator'!A301,'Lorri 401b'!N:N,0),0)</f>
        <v>3814788.2918889318</v>
      </c>
      <c r="S301" s="25">
        <f t="shared" ca="1" si="267"/>
        <v>5574843.0029486082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1759459.1333843551</v>
      </c>
      <c r="R302" s="25">
        <f t="array" aca="1" ref="R302" ca="1">INDEX('Lorri 401b'!L:L,MATCH('Retirement Calculator'!A302,'Lorri 401b'!N:N,0),0)</f>
        <v>3810231.1845269543</v>
      </c>
      <c r="S302" s="25">
        <f t="shared" ca="1" si="267"/>
        <v>5569690.3179113092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1758861.0741353871</v>
      </c>
      <c r="R303" s="25">
        <f t="array" aca="1" ref="R303" ca="1">INDEX('Lorri 401b'!L:L,MATCH('Retirement Calculator'!A303,'Lorri 401b'!N:N,0),0)</f>
        <v>3805655.0892176353</v>
      </c>
      <c r="S303" s="25">
        <f t="shared" ca="1" si="267"/>
        <v>5564516.1633530222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1758260.5229728818</v>
      </c>
      <c r="R304" s="25">
        <f t="array" aca="1" ref="R304" ca="1">INDEX('Lorri 401b'!L:L,MATCH('Retirement Calculator'!A304,'Lorri 401b'!N:N,0),0)</f>
        <v>3801059.9268445275</v>
      </c>
      <c r="S304" s="25">
        <f t="shared" ca="1" si="267"/>
        <v>5559320.4498174097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1757657.4695138659</v>
      </c>
      <c r="R305" s="25">
        <f t="array" aca="1" ref="R305" ca="1">INDEX('Lorri 401b'!L:L,MATCH('Retirement Calculator'!A305,'Lorri 401b'!N:N,0),0)</f>
        <v>3796445.617961532</v>
      </c>
      <c r="S305" s="25">
        <f t="shared" ca="1" si="267"/>
        <v>5554103.0874753976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1757051.9033321042</v>
      </c>
      <c r="R306" s="25">
        <f t="array" aca="1" ref="R306" ca="1">INDEX('Lorri 401b'!L:L,MATCH('Retirement Calculator'!A306,'Lorri 401b'!N:N,0),0)</f>
        <v>3791812.082791524</v>
      </c>
      <c r="S306" s="25">
        <f t="shared" ca="1" si="267"/>
        <v>5548863.986123628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1756443.8139579184</v>
      </c>
      <c r="R307" s="25">
        <f t="array" aca="1" ref="R307" ca="1">INDEX('Lorri 401b'!L:L,MATCH('Retirement Calculator'!A307,'Lorri 401b'!N:N,0),0)</f>
        <v>3787159.2412249739</v>
      </c>
      <c r="S307" s="25">
        <f t="shared" ca="1" si="267"/>
        <v>5543603.0551828928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1755833.1908780069</v>
      </c>
      <c r="R308" s="25">
        <f t="array" aca="1" ref="R308" ca="1">INDEX('Lorri 401b'!L:L,MATCH('Retirement Calculator'!A308,'Lorri 401b'!N:N,0),0)</f>
        <v>3782487.0128185633</v>
      </c>
      <c r="S308" s="25">
        <f t="shared" ca="1" si="267"/>
        <v>5538320.2036965704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1755220.0235352623</v>
      </c>
      <c r="R309" s="25">
        <f t="array" aca="1" ref="R309" ca="1">INDEX('Lorri 401b'!L:L,MATCH('Retirement Calculator'!A309,'Lorri 401b'!N:N,0),0)</f>
        <v>3777795.3167937929</v>
      </c>
      <c r="S309" s="25">
        <f t="shared" ca="1" si="267"/>
        <v>5533015.3403290547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1754604.3013285897</v>
      </c>
      <c r="R310" s="25">
        <f t="array" aca="1" ref="R310" ca="1">INDEX('Lorri 401b'!L:L,MATCH('Retirement Calculator'!A310,'Lorri 401b'!N:N,0),0)</f>
        <v>3773084.072035586</v>
      </c>
      <c r="S310" s="25">
        <f t="shared" ca="1" si="267"/>
        <v>5527688.3733641757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1753986.0136127227</v>
      </c>
      <c r="R311" s="25">
        <f t="array" aca="1" ref="R311" ca="1">INDEX('Lorri 401b'!L:L,MATCH('Retirement Calculator'!A311,'Lorri 401b'!N:N,0),0)</f>
        <v>3768353.1970908865</v>
      </c>
      <c r="S311" s="25">
        <f t="shared" ca="1" si="267"/>
        <v>5522339.2107036095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1753365.1496980395</v>
      </c>
      <c r="R312" s="25">
        <f t="array" aca="1" ref="R312" ca="1">INDEX('Lorri 401b'!L:L,MATCH('Retirement Calculator'!A312,'Lorri 401b'!N:N,0),0)</f>
        <v>3763602.6101672505</v>
      </c>
      <c r="S312" s="25">
        <f t="shared" ca="1" si="267"/>
        <v>5516967.7598652896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1752741.6988503786</v>
      </c>
      <c r="R313" s="25">
        <f t="array" aca="1" ref="R313" ca="1">INDEX('Lorri 401b'!L:L,MATCH('Retirement Calculator'!A313,'Lorri 401b'!N:N,0),0)</f>
        <v>3758832.2291314327</v>
      </c>
      <c r="S313" s="25">
        <f t="shared" ca="1" si="267"/>
        <v>5511573.9279818116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1752115.6502908524</v>
      </c>
      <c r="R314" s="25">
        <f t="array" aca="1" ref="R314" ca="1">INDEX('Lorri 401b'!L:L,MATCH('Retirement Calculator'!A314,'Lorri 401b'!N:N,0),0)</f>
        <v>3754041.9715079656</v>
      </c>
      <c r="S314" s="25">
        <f t="shared" ca="1" si="267"/>
        <v>5506157.621798818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1751486.9931956616</v>
      </c>
      <c r="R315" s="25">
        <f t="array" aca="1" ref="R315" ca="1">INDEX('Lorri 401b'!L:L,MATCH('Retirement Calculator'!A315,'Lorri 401b'!N:N,0),0)</f>
        <v>3749231.7544777342</v>
      </c>
      <c r="S315" s="25">
        <f t="shared" ca="1" si="267"/>
        <v>5500718.747673396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1750855.7166959073</v>
      </c>
      <c r="R316" s="25">
        <f t="array" aca="1" ref="R316" ca="1">INDEX('Lorri 401b'!L:L,MATCH('Retirement Calculator'!A316,'Lorri 401b'!N:N,0),0)</f>
        <v>3744401.4948765435</v>
      </c>
      <c r="S316" s="25">
        <f t="shared" ca="1" si="267"/>
        <v>5495257.2115724506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1750221.809877404</v>
      </c>
      <c r="R317" s="25">
        <f t="array" aca="1" ref="R317" ca="1">INDEX('Lorri 401b'!L:L,MATCH('Retirement Calculator'!A317,'Lorri 401b'!N:N,0),0)</f>
        <v>3739551.1091936813</v>
      </c>
      <c r="S317" s="25">
        <f t="shared" ca="1" si="267"/>
        <v>5489772.9190710858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1749585.2617804904</v>
      </c>
      <c r="R318" s="25">
        <f t="array" aca="1" ref="R318" ca="1">INDEX('Lorri 401b'!L:L,MATCH('Retirement Calculator'!A318,'Lorri 401b'!N:N,0),0)</f>
        <v>3734680.5135704735</v>
      </c>
      <c r="S318" s="25">
        <f t="shared" ca="1" si="267"/>
        <v>5484265.7753509637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1748946.0613998396</v>
      </c>
      <c r="R319" s="25">
        <f t="array" aca="1" ref="R319" ca="1">INDEX('Lorri 401b'!L:L,MATCH('Retirement Calculator'!A319,'Lorri 401b'!N:N,0),0)</f>
        <v>3729789.623798836</v>
      </c>
      <c r="S319" s="25">
        <f t="shared" ca="1" si="267"/>
        <v>5478735.6851986758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1748304.1976842694</v>
      </c>
      <c r="R320" s="25">
        <f t="array" aca="1" ref="R320" ca="1">INDEX('Lorri 401b'!L:L,MATCH('Retirement Calculator'!A320,'Lorri 401b'!N:N,0),0)</f>
        <v>3724878.3553198166</v>
      </c>
      <c r="S320" s="25">
        <f t="shared" ca="1" si="267"/>
        <v>5473182.553004086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1747659.659536551</v>
      </c>
      <c r="R321" s="25">
        <f t="array" aca="1" ref="R321" ca="1">INDEX('Lorri 401b'!L:L,MATCH('Retirement Calculator'!A321,'Lorri 401b'!N:N,0),0)</f>
        <v>3719946.6232221345</v>
      </c>
      <c r="S321" s="25">
        <f t="shared" ca="1" si="267"/>
        <v>5467606.2827586858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1747012.4358132172</v>
      </c>
      <c r="R322" s="25">
        <f t="array" aca="1" ref="R322" ca="1">INDEX('Lorri 401b'!L:L,MATCH('Retirement Calculator'!A322,'Lorri 401b'!N:N,0),0)</f>
        <v>3714994.3422407121</v>
      </c>
      <c r="S322" s="25">
        <f t="shared" ca="1" si="267"/>
        <v>5462006.7780539291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1746362.5153243695</v>
      </c>
      <c r="R323" s="25">
        <f t="array" aca="1" ref="R323" ca="1">INDEX('Lorri 401b'!L:L,MATCH('Retirement Calculator'!A323,'Lorri 401b'!N:N,0),0)</f>
        <v>3710021.4267552006</v>
      </c>
      <c r="S323" s="25">
        <f t="shared" ca="1" si="267"/>
        <v>5456383.9420795701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1745709.886833485</v>
      </c>
      <c r="R324" s="25">
        <f t="array" aca="1" ref="R324" ca="1">INDEX('Lorri 401b'!L:L,MATCH('Retirement Calculator'!A324,'Lorri 401b'!N:N,0),0)</f>
        <v>3705027.7907884992</v>
      </c>
      <c r="S324" s="25">
        <f t="shared" ca="1" si="267"/>
        <v>5450737.6776219839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1745054.5390572217</v>
      </c>
      <c r="R325" s="25">
        <f t="array" aca="1" ref="R325" ca="1">INDEX('Lorri 401b'!L:L,MATCH('Retirement Calculator'!A325,'Lorri 401b'!N:N,0),0)</f>
        <v>3700013.3480052701</v>
      </c>
      <c r="S325" s="25">
        <f t="shared" ca="1" si="267"/>
        <v>5445067.8870624918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1744396.4606652241</v>
      </c>
      <c r="R326" s="25">
        <f t="array" aca="1" ref="R326" ca="1">INDEX('Lorri 401b'!L:L,MATCH('Retirement Calculator'!A326,'Lorri 401b'!N:N,0),0)</f>
        <v>3694978.011710444</v>
      </c>
      <c r="S326" s="25">
        <f t="shared" ca="1" si="267"/>
        <v>5439374.4723756686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1743735.6402799264</v>
      </c>
      <c r="R327" s="25">
        <f t="array" aca="1" ref="R327" ca="1">INDEX('Lorri 401b'!L:L,MATCH('Retirement Calculator'!A327,'Lorri 401b'!N:N,0),0)</f>
        <v>3689921.694847723</v>
      </c>
      <c r="S327" s="25">
        <f t="shared" ca="1" si="267"/>
        <v>5433657.3351276498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1743072.0664763565</v>
      </c>
      <c r="R328" s="25">
        <f t="array" aca="1" ref="R328" ca="1">INDEX('Lorri 401b'!L:L,MATCH('Retirement Calculator'!A328,'Lorri 401b'!N:N,0),0)</f>
        <v>3684844.3099980741</v>
      </c>
      <c r="S328" s="25">
        <f t="shared" ca="1" si="267"/>
        <v>5427916.3764744308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1742405.7277819384</v>
      </c>
      <c r="R329" s="25">
        <f t="array" aca="1" ref="R329" ca="1">INDEX('Lorri 401b'!L:L,MATCH('Retirement Calculator'!A329,'Lorri 401b'!N:N,0),0)</f>
        <v>3679745.7693782183</v>
      </c>
      <c r="S329" s="25">
        <f t="shared" ca="1" si="267"/>
        <v>5422151.4971601572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1741736.6126762936</v>
      </c>
      <c r="R330" s="25">
        <f t="array" aca="1" ref="R330" ca="1">INDEX('Lorri 401b'!L:L,MATCH('Retirement Calculator'!A330,'Lorri 401b'!N:N,0),0)</f>
        <v>3674625.984839113</v>
      </c>
      <c r="S330" s="25">
        <f t="shared" ca="1" si="267"/>
        <v>5416362.5975154061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1741064.709591042</v>
      </c>
      <c r="R331" s="25">
        <f t="array" aca="1" ref="R331" ca="1">INDEX('Lorri 401b'!L:L,MATCH('Retirement Calculator'!A331,'Lorri 401b'!N:N,0),0)</f>
        <v>3669484.8678644281</v>
      </c>
      <c r="S331" s="25">
        <f t="shared" ca="1" si="267"/>
        <v>5410549.5774554703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1740390.0069096019</v>
      </c>
      <c r="R332" s="25">
        <f t="array" aca="1" ref="R332" ca="1">INDEX('Lorri 401b'!L:L,MATCH('Retirement Calculator'!A332,'Lorri 401b'!N:N,0),0)</f>
        <v>3664322.3295690152</v>
      </c>
      <c r="S332" s="25">
        <f t="shared" ca="1" si="267"/>
        <v>5404712.336478617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1739712.4929669891</v>
      </c>
      <c r="R333" s="25">
        <f t="array" aca="1" ref="R333" ca="1">INDEX('Lorri 401b'!L:L,MATCH('Retirement Calculator'!A333,'Lorri 401b'!N:N,0),0)</f>
        <v>3659138.2806973713</v>
      </c>
      <c r="S333" s="25">
        <f t="shared" ca="1" si="267"/>
        <v>5398850.7736643609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1739032.1560496155</v>
      </c>
      <c r="R334" s="25">
        <f t="array" aca="1" ref="R334" ca="1">INDEX('Lorri 401b'!L:L,MATCH('Retirement Calculator'!A334,'Lorri 401b'!N:N,0),0)</f>
        <v>3653932.6316220961</v>
      </c>
      <c r="S334" s="25">
        <f t="shared" ca="1" si="267"/>
        <v>5392964.7876717113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1738348.9843950861</v>
      </c>
      <c r="R335" s="25">
        <f t="array" aca="1" ref="R335" ca="1">INDEX('Lorri 401b'!L:L,MATCH('Retirement Calculator'!A335,'Lorri 401b'!N:N,0),0)</f>
        <v>3648705.2923423401</v>
      </c>
      <c r="S335" s="25">
        <f t="shared" ca="1" si="267"/>
        <v>5387054.2767374264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1737662.9661919961</v>
      </c>
      <c r="R336" s="25">
        <f t="array" aca="1" ref="R336" ca="1">INDEX('Lorri 401b'!L:L,MATCH('Retirement Calculator'!A336,'Lorri 401b'!N:N,0),0)</f>
        <v>3643456.1724822521</v>
      </c>
      <c r="S336" s="25">
        <f t="shared" ca="1" si="267"/>
        <v>5381119.138674248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1736974.0895797266</v>
      </c>
      <c r="R337" s="25">
        <f t="array" aca="1" ref="R337" ca="1">INDEX('Lorri 401b'!L:L,MATCH('Retirement Calculator'!A337,'Lorri 401b'!N:N,0),0)</f>
        <v>3638185.1812894135</v>
      </c>
      <c r="S337" s="25">
        <f t="shared" ca="1" si="267"/>
        <v>5375159.2708691396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1736282.3426482393</v>
      </c>
      <c r="R338" s="25">
        <f t="array" aca="1" ref="R338" ca="1">INDEX('Lorri 401b'!L:L,MATCH('Retirement Calculator'!A338,'Lorri 401b'!N:N,0),0)</f>
        <v>3632892.2276332714</v>
      </c>
      <c r="S338" s="25">
        <f t="shared" ca="1" si="267"/>
        <v>5369174.5702815112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1735587.7134378708</v>
      </c>
      <c r="R339" s="25">
        <f t="array" aca="1" ref="R339" ca="1">INDEX('Lorri 401b'!L:L,MATCH('Retirement Calculator'!A339,'Lorri 401b'!N:N,0),0)</f>
        <v>3627577.220003562</v>
      </c>
      <c r="S339" s="25">
        <f t="shared" ca="1" si="267"/>
        <v>5363164.9334414331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1734890.1899391259</v>
      </c>
      <c r="R340" s="25">
        <f t="array" aca="1" ref="R340" ca="1">INDEX('Lorri 401b'!L:L,MATCH('Retirement Calculator'!A340,'Lorri 401b'!N:N,0),0)</f>
        <v>3622240.066508729</v>
      </c>
      <c r="S340" s="25">
        <f t="shared" ca="1" si="267"/>
        <v>5357130.2564478554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1734189.7600924694</v>
      </c>
      <c r="R341" s="25">
        <f t="array" aca="1" ref="R341" ca="1">INDEX('Lorri 401b'!L:L,MATCH('Retirement Calculator'!A341,'Lorri 401b'!N:N,0),0)</f>
        <v>3616880.6748743341</v>
      </c>
      <c r="S341" s="25">
        <f t="shared" ca="1" si="267"/>
        <v>5351070.4349668035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1733486.4117881185</v>
      </c>
      <c r="R342" s="25">
        <f t="array" aca="1" ref="R342" ca="1">INDEX('Lorri 401b'!L:L,MATCH('Retirement Calculator'!A342,'Lorri 401b'!N:N,0),0)</f>
        <v>3611498.9524414628</v>
      </c>
      <c r="S342" s="25">
        <f t="shared" ca="1" si="267"/>
        <v>5344985.3642295813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1732780.1328658329</v>
      </c>
      <c r="R343" s="25">
        <f t="array" aca="1" ref="R343" ca="1">INDEX('Lorri 401b'!L:L,MATCH('Retirement Calculator'!A343,'Lorri 401b'!N:N,0),0)</f>
        <v>3606094.806165121</v>
      </c>
      <c r="S343" s="25">
        <f t="shared" ca="1" si="267"/>
        <v>5338874.9390309537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1732070.9111147043</v>
      </c>
      <c r="R344" s="25">
        <f t="array" aca="1" ref="R344" ca="1">INDEX('Lorri 401b'!L:L,MATCH('Retirement Calculator'!A344,'Lorri 401b'!N:N,0),0)</f>
        <v>3600668.1426126277</v>
      </c>
      <c r="S344" s="25">
        <f t="shared" ca="1" si="267"/>
        <v>5332739.0537273325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1731358.7342729461</v>
      </c>
      <c r="R345" s="25">
        <f t="array" aca="1" ref="R345" ca="1">INDEX('Lorri 401b'!L:L,MATCH('Retirement Calculator'!A345,'Lorri 401b'!N:N,0),0)</f>
        <v>3595218.867961999</v>
      </c>
      <c r="S345" s="25">
        <f t="shared" ca="1" si="267"/>
        <v>5326577.6022349447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1730643.5900276806</v>
      </c>
      <c r="R346" s="25">
        <f t="array" aca="1" ref="R346" ca="1">INDEX('Lorri 401b'!L:L,MATCH('Retirement Calculator'!A346,'Lorri 401b'!N:N,0),0)</f>
        <v>3589746.8880003262</v>
      </c>
      <c r="S346" s="25">
        <f t="shared" ca="1" si="267"/>
        <v>5320390.4780280069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1729925.4660147266</v>
      </c>
      <c r="R347" s="25">
        <f t="array" aca="1" ref="R347" ca="1">INDEX('Lorri 401b'!L:L,MATCH('Retirement Calculator'!A347,'Lorri 401b'!N:N,0),0)</f>
        <v>3584252.1081221462</v>
      </c>
      <c r="S347" s="25">
        <f t="shared" ca="1" si="267"/>
        <v>5314177.5741368728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1729204.3498183852</v>
      </c>
      <c r="R348" s="25">
        <f t="array" aca="1" ref="R348" ca="1">INDEX('Lorri 401b'!L:L,MATCH('Retirement Calculator'!A348,'Lorri 401b'!N:N,0),0)</f>
        <v>3578734.4333278071</v>
      </c>
      <c r="S348" s="25">
        <f t="shared" ca="1" si="267"/>
        <v>5307938.7831461923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1728480.2289712257</v>
      </c>
      <c r="R349" s="25">
        <f t="array" aca="1" ref="R349" ca="1">INDEX('Lorri 401b'!L:L,MATCH('Retirement Calculator'!A349,'Lorri 401b'!N:N,0),0)</f>
        <v>3573193.7682218249</v>
      </c>
      <c r="S349" s="25">
        <f t="shared" ca="1" si="267"/>
        <v>5301673.9971930506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1727753.0909538697</v>
      </c>
      <c r="R350" s="25">
        <f t="array" aca="1" ref="R350" ca="1">INDEX('Lorri 401b'!L:L,MATCH('Retirement Calculator'!A350,'Lorri 401b'!N:N,0),0)</f>
        <v>3567630.0170112345</v>
      </c>
      <c r="S350" s="25">
        <f t="shared" ca="1" si="267"/>
        <v>5295383.1079651043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1727022.9231947747</v>
      </c>
      <c r="R351" s="25">
        <f t="array" aca="1" ref="R351" ca="1">INDEX('Lorri 401b'!L:L,MATCH('Retirement Calculator'!A351,'Lorri 401b'!N:N,0),0)</f>
        <v>3562043.0835039336</v>
      </c>
      <c r="S351" s="25">
        <f t="shared" ca="1" si="267"/>
        <v>5289066.006698708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1726289.7130700168</v>
      </c>
      <c r="R352" s="25">
        <f t="array" aca="1" ref="R352" ca="1">INDEX('Lorri 401b'!L:L,MATCH('Retirement Calculator'!A352,'Lorri 401b'!N:N,0),0)</f>
        <v>3556432.871107019</v>
      </c>
      <c r="S352" s="25">
        <f t="shared" ca="1" si="267"/>
        <v>5282722.5841770358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1725553.4479030725</v>
      </c>
      <c r="R353" s="25">
        <f t="array" aca="1" ref="R353" ca="1">INDEX('Lorri 401b'!L:L,MATCH('Retirement Calculator'!A353,'Lorri 401b'!N:N,0),0)</f>
        <v>3550799.282825117</v>
      </c>
      <c r="S353" s="25">
        <f t="shared" ca="1" si="267"/>
        <v>5276352.7307281895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1724814.114964599</v>
      </c>
      <c r="R354" s="25">
        <f t="array" aca="1" ref="R354" ca="1">INDEX('Lorri 401b'!L:L,MATCH('Retirement Calculator'!A354,'Lorri 401b'!N:N,0),0)</f>
        <v>3545142.2212587069</v>
      </c>
      <c r="S354" s="25">
        <f t="shared" ca="1" si="267"/>
        <v>5269956.3362233061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1724071.7014722154</v>
      </c>
      <c r="R355" s="25">
        <f t="array" aca="1" ref="R355" ca="1">INDEX('Lorri 401b'!L:L,MATCH('Retirement Calculator'!A355,'Lorri 401b'!N:N,0),0)</f>
        <v>3539461.5886024372</v>
      </c>
      <c r="S355" s="25">
        <f t="shared" ca="1" si="267"/>
        <v>5263533.2900746521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1723326.1945902801</v>
      </c>
      <c r="R356" s="25">
        <f t="array" aca="1" ref="R356" ca="1">INDEX('Lorri 401b'!L:L,MATCH('Retirement Calculator'!A356,'Lorri 401b'!N:N,0),0)</f>
        <v>3533757.2866434329</v>
      </c>
      <c r="S356" s="25">
        <f t="shared" ca="1" si="267"/>
        <v>5257083.4812337132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1722577.5814296701</v>
      </c>
      <c r="R357" s="25">
        <f t="array" aca="1" ref="R357" ca="1">INDEX('Lorri 401b'!L:L,MATCH('Retirement Calculator'!A357,'Lorri 401b'!N:N,0),0)</f>
        <v>3528029.2167595993</v>
      </c>
      <c r="S357" s="25">
        <f t="shared" ca="1" si="267"/>
        <v>5250606.7981892694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1721825.8490475577</v>
      </c>
      <c r="R358" s="25">
        <f t="array" aca="1" ref="R358" ca="1">INDEX('Lorri 401b'!L:L,MATCH('Retirement Calculator'!A358,'Lorri 401b'!N:N,0),0)</f>
        <v>3522277.2799179163</v>
      </c>
      <c r="S358" s="25">
        <f t="shared" ca="1" si="267"/>
        <v>5244103.1289654737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1721070.9844471863</v>
      </c>
      <c r="R359" s="25">
        <f t="array" aca="1" ref="R359" ca="1">INDEX('Lorri 401b'!L:L,MATCH('Retirement Calculator'!A359,'Lorri 401b'!N:N,0),0)</f>
        <v>3516501.3766727266</v>
      </c>
      <c r="S359" s="25">
        <f t="shared" ca="1" si="267"/>
        <v>5237572.3611199129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1720312.9745776467</v>
      </c>
      <c r="R360" s="25">
        <f t="array" aca="1" ref="R360" ca="1">INDEX('Lorri 401b'!L:L,MATCH('Retirement Calculator'!A360,'Lorri 401b'!N:N,0),0)</f>
        <v>3510701.4071640149</v>
      </c>
      <c r="S360" s="25">
        <f t="shared" ca="1" si="267"/>
        <v>5231014.3817416616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1719551.8063336508</v>
      </c>
      <c r="R361" s="25">
        <f t="array" aca="1" ref="R361" ca="1">INDEX('Lorri 401b'!L:L,MATCH('Retirement Calculator'!A361,'Lorri 401b'!N:N,0),0)</f>
        <v>3504877.271115684</v>
      </c>
      <c r="S361" s="25">
        <f t="shared" ca="1" si="267"/>
        <v>5224429.0774493348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1718787.4665553048</v>
      </c>
      <c r="R362" s="25">
        <f t="array" aca="1" ref="R362" ca="1">INDEX('Lorri 401b'!L:L,MATCH('Retirement Calculator'!A362,'Lorri 401b'!N:N,0),0)</f>
        <v>3499028.8678338183</v>
      </c>
      <c r="S362" s="25">
        <f t="shared" ca="1" si="267"/>
        <v>5217816.3343891231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1718019.9420278824</v>
      </c>
      <c r="R363" s="25">
        <f t="array" aca="1" ref="R363" ca="1">INDEX('Lorri 401b'!L:L,MATCH('Retirement Calculator'!A363,'Lorri 401b'!N:N,0),0)</f>
        <v>3493156.0962049449</v>
      </c>
      <c r="S363" s="25">
        <f t="shared" ca="1" si="267"/>
        <v>5211176.0382328276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1717249.2194815958</v>
      </c>
      <c r="R364" s="25">
        <f t="array" aca="1" ref="R364" ca="1">INDEX('Lorri 401b'!L:L,MATCH('Retirement Calculator'!A364,'Lorri 401b'!N:N,0),0)</f>
        <v>3487258.8546942845</v>
      </c>
      <c r="S364" s="25">
        <f t="shared" ca="1" si="267"/>
        <v>5204508.0741758803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1716475.2855913662</v>
      </c>
      <c r="R365" s="25">
        <f t="array" aca="1" ref="R365" ca="1">INDEX('Lorri 401b'!L:L,MATCH('Retirement Calculator'!A365,'Lorri 401b'!N:N,0),0)</f>
        <v>3481337.0413439963</v>
      </c>
      <c r="S365" s="25">
        <f t="shared" ca="1" si="267"/>
        <v>5197812.3269353621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1715698.1269765941</v>
      </c>
      <c r="R366" s="25">
        <f t="array" aca="1" ref="R366" ca="1">INDEX('Lorri 401b'!L:L,MATCH('Retirement Calculator'!A366,'Lorri 401b'!N:N,0),0)</f>
        <v>3475390.5537714153</v>
      </c>
      <c r="S366" s="25">
        <f t="shared" ca="1" si="267"/>
        <v>5191088.6807480091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1714917.730200927</v>
      </c>
      <c r="R367" s="25">
        <f t="array" aca="1" ref="R367" ca="1">INDEX('Lorri 401b'!L:L,MATCH('Retirement Calculator'!A367,'Lorri 401b'!N:N,0),0)</f>
        <v>3469419.2891672817</v>
      </c>
      <c r="S367" s="25">
        <f t="shared" ca="1" si="267"/>
        <v>5184337.0193682089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1714134.081772028</v>
      </c>
      <c r="R368" s="25">
        <f t="array" aca="1" ref="R368" ca="1">INDEX('Lorri 401b'!L:L,MATCH('Retirement Calculator'!A368,'Lorri 401b'!N:N,0),0)</f>
        <v>3463423.1442939644</v>
      </c>
      <c r="S368" s="25">
        <f t="shared" ca="1" si="267"/>
        <v>5177557.2260659924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1713347.168141342</v>
      </c>
      <c r="R369" s="25">
        <f t="array" aca="1" ref="R369" ca="1">INDEX('Lorri 401b'!L:L,MATCH('Retirement Calculator'!A369,'Lorri 401b'!N:N,0),0)</f>
        <v>3457402.0154836746</v>
      </c>
      <c r="S369" s="25">
        <f t="shared" ca="1" si="267"/>
        <v>5170749.1836250164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1712556.9757038613</v>
      </c>
      <c r="R370" s="25">
        <f t="array" aca="1" ref="R370" ca="1">INDEX('Lorri 401b'!L:L,MATCH('Retirement Calculator'!A370,'Lorri 401b'!N:N,0),0)</f>
        <v>3451355.7986366753</v>
      </c>
      <c r="S370" s="25">
        <f t="shared" ca="1" si="267"/>
        <v>5163912.7743405364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1711763.4907978913</v>
      </c>
      <c r="R371" s="25">
        <f t="array" aca="1" ref="R371" ca="1">INDEX('Lorri 401b'!L:L,MATCH('Retirement Calculator'!A371,'Lorri 401b'!N:N,0),0)</f>
        <v>3445284.3892194801</v>
      </c>
      <c r="S371" s="25">
        <f t="shared" ca="1" si="267"/>
        <v>5157047.8800173718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1710966.6997048131</v>
      </c>
      <c r="R372" s="25">
        <f t="array" aca="1" ref="R372" ca="1">INDEX('Lorri 401b'!L:L,MATCH('Retirement Calculator'!A372,'Lorri 401b'!N:N,0),0)</f>
        <v>3439187.6822630465</v>
      </c>
      <c r="S372" s="25">
        <f t="shared" ca="1" si="267"/>
        <v>5150154.3819678593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1710166.5886488471</v>
      </c>
      <c r="R373" s="25">
        <f t="array" aca="1" ref="R373" ca="1">INDEX('Lorri 401b'!L:L,MATCH('Retirement Calculator'!A373,'Lorri 401b'!N:N,0),0)</f>
        <v>3433065.5723609612</v>
      </c>
      <c r="S373" s="25">
        <f t="shared" ca="1" si="267"/>
        <v>5143232.1610098081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1709363.1437968144</v>
      </c>
      <c r="R374" s="25">
        <f t="array" aca="1" ref="R374" ca="1">INDEX('Lorri 401b'!L:L,MATCH('Retirement Calculator'!A374,'Lorri 401b'!N:N,0),0)</f>
        <v>3426917.9536676174</v>
      </c>
      <c r="S374" s="25">
        <f t="shared" ca="1" si="267"/>
        <v>5136281.097464432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1708556.3512578984</v>
      </c>
      <c r="R375" s="25">
        <f t="array" aca="1" ref="R375" ca="1">INDEX('Lorri 401b'!L:L,MATCH('Retirement Calculator'!A375,'Lorri 401b'!N:N,0),0)</f>
        <v>3420744.7198963845</v>
      </c>
      <c r="S375" s="25">
        <f t="shared" ca="1" si="267"/>
        <v>5129301.0711542834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1707746.1970834036</v>
      </c>
      <c r="R376" s="25">
        <f t="array" aca="1" ref="R376" ca="1">INDEX('Lorri 401b'!L:L,MATCH('Retirement Calculator'!A376,'Lorri 401b'!N:N,0),0)</f>
        <v>3414545.7643177714</v>
      </c>
      <c r="S376" s="25">
        <f t="shared" ca="1" si="267"/>
        <v>5122291.9614011748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1706932.6672665149</v>
      </c>
      <c r="R377" s="25">
        <f t="array" aca="1" ref="R377" ca="1">INDEX('Lorri 401b'!L:L,MATCH('Retirement Calculator'!A377,'Lorri 401b'!N:N,0),0)</f>
        <v>3408320.9797575809</v>
      </c>
      <c r="S377" s="25">
        <f t="shared" ca="1" si="267"/>
        <v>5115253.647024096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1706115.7477420559</v>
      </c>
      <c r="R378" s="25">
        <f t="array" aca="1" ref="R378" ca="1">INDEX('Lorri 401b'!L:L,MATCH('Retirement Calculator'!A378,'Lorri 401b'!N:N,0),0)</f>
        <v>3402070.2585950564</v>
      </c>
      <c r="S378" s="25">
        <f t="shared" ca="1" si="267"/>
        <v>5108186.0063371118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1705295.424386245</v>
      </c>
      <c r="R379" s="25">
        <f t="array" aca="1" ref="R379" ca="1">INDEX('Lorri 401b'!L:L,MATCH('Retirement Calculator'!A379,'Lorri 401b'!N:N,0),0)</f>
        <v>3395793.492761021</v>
      </c>
      <c r="S379" s="25">
        <f t="shared" ca="1" si="267"/>
        <v>5101088.9171472657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1704471.6830164515</v>
      </c>
      <c r="R380" s="25">
        <f t="array" aca="1" ref="R380" ca="1">INDEX('Lorri 401b'!L:L,MATCH('Retirement Calculator'!A380,'Lorri 401b'!N:N,0),0)</f>
        <v>3389490.5737360106</v>
      </c>
      <c r="S380" s="25">
        <f t="shared" ca="1" si="267"/>
        <v>5093962.2567524621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1703644.5093909507</v>
      </c>
      <c r="R381" s="25">
        <f t="array" aca="1" ref="R381" ca="1">INDEX('Lorri 401b'!L:L,MATCH('Retirement Calculator'!A381,'Lorri 401b'!N:N,0),0)</f>
        <v>3383161.3925483963</v>
      </c>
      <c r="S381" s="25">
        <f t="shared" ca="1" si="267"/>
        <v>5086805.9019393474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1702813.8892086768</v>
      </c>
      <c r="R382" s="25">
        <f t="array" aca="1" ref="R382" ca="1">INDEX('Lorri 401b'!L:L,MATCH('Retirement Calculator'!A382,'Lorri 401b'!N:N,0),0)</f>
        <v>3376805.8397725001</v>
      </c>
      <c r="S382" s="25">
        <f t="shared" ca="1" si="267"/>
        <v>5079619.7289811764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1701979.8081089768</v>
      </c>
      <c r="R383" s="25">
        <f t="array" aca="1" ref="R383" ca="1">INDEX('Lorri 401b'!L:L,MATCH('Retirement Calculator'!A383,'Lorri 401b'!N:N,0),0)</f>
        <v>3370423.8055267045</v>
      </c>
      <c r="S383" s="25">
        <f t="shared" ca="1" si="267"/>
        <v>5072403.6136356816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1701142.2516713615</v>
      </c>
      <c r="R384" s="25">
        <f t="array" aca="1" ref="R384" ca="1">INDEX('Lorri 401b'!L:L,MATCH('Retirement Calculator'!A384,'Lorri 401b'!N:N,0),0)</f>
        <v>3364015.1794715514</v>
      </c>
      <c r="S384" s="25">
        <f t="shared" ca="1" si="267"/>
        <v>5065157.4311429132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1700301.2054152561</v>
      </c>
      <c r="R385" s="25">
        <f t="array" aca="1" ref="R385" ca="1">INDEX('Lorri 401b'!L:L,MATCH('Retirement Calculator'!A385,'Lorri 401b'!N:N,0),0)</f>
        <v>3357579.8508078349</v>
      </c>
      <c r="S385" s="25">
        <f t="shared" ca="1" si="267"/>
        <v>5057881.0562230907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1699456.6547997501</v>
      </c>
      <c r="R386" s="25">
        <f t="array" aca="1" ref="R386" ca="1">INDEX('Lorri 401b'!L:L,MATCH('Retirement Calculator'!A386,'Lorri 401b'!N:N,0),0)</f>
        <v>3351117.7082746862</v>
      </c>
      <c r="S386" s="25">
        <f t="shared" ca="1" si="267"/>
        <v>5050574.3630744368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1698608.5852233463</v>
      </c>
      <c r="R387" s="25">
        <f t="array" aca="1" ref="R387" ca="1">INDEX('Lorri 401b'!L:L,MATCH('Retirement Calculator'!A387,'Lorri 401b'!N:N,0),0)</f>
        <v>3344628.6401476497</v>
      </c>
      <c r="S387" s="25">
        <f t="shared" ca="1" si="267"/>
        <v>5043237.2253709957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1697756.9820237074</v>
      </c>
      <c r="R388" s="25">
        <f t="array" aca="1" ref="R388" ca="1">INDEX('Lorri 401b'!L:L,MATCH('Retirement Calculator'!A388,'Lorri 401b'!N:N,0),0)</f>
        <v>3338112.5342367506</v>
      </c>
      <c r="S388" s="25">
        <f t="shared" ca="1" si="267"/>
        <v>5035869.5162604582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1696901.8304774032</v>
      </c>
      <c r="R389" s="25">
        <f t="array" aca="1" ref="R389" ca="1">INDEX('Lorri 401b'!L:L,MATCH('Retirement Calculator'!A389,'Lorri 401b'!N:N,0),0)</f>
        <v>3331569.277884556</v>
      </c>
      <c r="S389" s="25">
        <f t="shared" ca="1" si="267"/>
        <v>5028471.1083619595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1696043.1157996564</v>
      </c>
      <c r="R390" s="25">
        <f t="array" aca="1" ref="R390" ca="1">INDEX('Lorri 401b'!L:L,MATCH('Retirement Calculator'!A390,'Lorri 401b'!N:N,0),0)</f>
        <v>3324998.7579642269</v>
      </c>
      <c r="S390" s="25">
        <f t="shared" ca="1" si="267"/>
        <v>5021041.8737638835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1695180.8231440855</v>
      </c>
      <c r="R391" s="25">
        <f t="array" aca="1" ref="R391" ca="1">INDEX('Lorri 401b'!L:L,MATCH('Retirement Calculator'!A391,'Lorri 401b'!N:N,0),0)</f>
        <v>3318400.8608775632</v>
      </c>
      <c r="S391" s="25">
        <f t="shared" ca="1" si="267"/>
        <v>5013581.684021649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1694314.9376024497</v>
      </c>
      <c r="R392" s="25">
        <f t="array" aca="1" ref="R392" ca="1">INDEX('Lorri 401b'!L:L,MATCH('Retirement Calculator'!A392,'Lorri 401b'!N:N,0),0)</f>
        <v>3311775.4725530385</v>
      </c>
      <c r="S392" s="25">
        <f t="shared" ca="1" si="267"/>
        <v>5006090.4101554882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1693445.4442043905</v>
      </c>
      <c r="R393" s="25">
        <f t="array" aca="1" ref="R393" ca="1">INDEX('Lorri 401b'!L:L,MATCH('Retirement Calculator'!A393,'Lorri 401b'!N:N,0),0)</f>
        <v>3305122.4784438284</v>
      </c>
      <c r="S393" s="25">
        <f t="shared" ca="1" si="267"/>
        <v>4998567.9226482194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1692572.3279171726</v>
      </c>
      <c r="R394" s="25">
        <f t="array" aca="1" ref="R394" ca="1">INDEX('Lorri 401b'!L:L,MATCH('Retirement Calculator'!A394,'Lorri 401b'!N:N,0),0)</f>
        <v>3298441.7635258297</v>
      </c>
      <c r="S394" s="25">
        <f t="shared" ca="1" si="267"/>
        <v>4991014.0914430022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1691695.5736454246</v>
      </c>
      <c r="R395" s="25">
        <f t="array" aca="1" ref="R395" ca="1">INDEX('Lorri 401b'!L:L,MATCH('Retirement Calculator'!A395,'Lorri 401b'!N:N,0),0)</f>
        <v>3291733.2122956729</v>
      </c>
      <c r="S395" s="25">
        <f t="shared" ca="1" si="267"/>
        <v>4983428.7859410979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1690815.1662308776</v>
      </c>
      <c r="R396" s="25">
        <f t="array" aca="1" ref="R396" ca="1">INDEX('Lorri 401b'!L:L,MATCH('Retirement Calculator'!A396,'Lorri 401b'!N:N,0),0)</f>
        <v>3284996.7087687235</v>
      </c>
      <c r="S396" s="25">
        <f t="shared" ca="1" si="267"/>
        <v>4975811.8749996014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1689931.0904521034</v>
      </c>
      <c r="R397" s="25">
        <f t="array" aca="1" ref="R397" ca="1">INDEX('Lorri 401b'!L:L,MATCH('Retirement Calculator'!A397,'Lorri 401b'!N:N,0),0)</f>
        <v>3278232.1364770788</v>
      </c>
      <c r="S397" s="25">
        <f t="shared" ca="1" si="267"/>
        <v>4968163.2269291822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1689043.3310242509</v>
      </c>
      <c r="R398" s="25">
        <f t="array" aca="1" ref="R398" ca="1">INDEX('Lorri 401b'!L:L,MATCH('Retirement Calculator'!A398,'Lorri 401b'!N:N,0),0)</f>
        <v>3271439.3784675519</v>
      </c>
      <c r="S398" s="25">
        <f t="shared" ca="1" si="267"/>
        <v>4960482.7094918024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1688151.8725987824</v>
      </c>
      <c r="R399" s="25">
        <f t="array" aca="1" ref="R399" ca="1">INDEX('Lorri 401b'!L:L,MATCH('Retirement Calculator'!A399,'Lorri 401b'!N:N,0),0)</f>
        <v>3264618.3172996524</v>
      </c>
      <c r="S399" s="25">
        <f t="shared" ca="1" si="267"/>
        <v>4952770.189898435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1687256.6997632079</v>
      </c>
      <c r="R400" s="25">
        <f t="array" aca="1" ref="R400" ca="1">INDEX('Lorri 401b'!L:L,MATCH('Retirement Calculator'!A400,'Lorri 401b'!N:N,0),0)</f>
        <v>3257768.8350435533</v>
      </c>
      <c r="S400" s="25">
        <f t="shared" ca="1" si="267"/>
        <v>4945025.534806761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1686357.7970408185</v>
      </c>
      <c r="R401" s="25">
        <f t="array" aca="1" ref="R401" ca="1">INDEX('Lorri 401b'!L:L,MATCH('Retirement Calculator'!A401,'Lorri 401b'!N:N,0),0)</f>
        <v>3250890.8132780534</v>
      </c>
      <c r="S401" s="25">
        <f t="shared" ca="1" si="267"/>
        <v>4937248.6103188721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1685455.1488904192</v>
      </c>
      <c r="R402" s="25">
        <f t="array" aca="1" ref="R402" ca="1">INDEX('Lorri 401b'!L:L,MATCH('Retirement Calculator'!A402,'Lorri 401b'!N:N,0),0)</f>
        <v>3243984.133088531</v>
      </c>
      <c r="S402" s="25">
        <f t="shared" ca="1" si="267"/>
        <v>4929439.2819789499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1684548.7397060597</v>
      </c>
      <c r="R403" s="25">
        <f t="array" aca="1" ref="R403" ca="1">INDEX('Lorri 401b'!L:L,MATCH('Retirement Calculator'!A403,'Lorri 401b'!N:N,0),0)</f>
        <v>3237048.6750648855</v>
      </c>
      <c r="S403" s="25">
        <f t="shared" ca="1" si="267"/>
        <v>4921597.414770945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1683638.5538167655</v>
      </c>
      <c r="R404" s="25">
        <f t="array" aca="1" ref="R404" ca="1">INDEX('Lorri 401b'!L:L,MATCH('Retirement Calculator'!A404,'Lorri 401b'!N:N,0),0)</f>
        <v>3230084.3192994748</v>
      </c>
      <c r="S404" s="25">
        <f t="shared" ca="1" si="267"/>
        <v>4913722.8731162399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1682724.5754862658</v>
      </c>
      <c r="R405" s="25">
        <f t="array" aca="1" ref="R405" ca="1">INDEX('Lorri 401b'!L:L,MATCH('Retirement Calculator'!A405,'Lorri 401b'!N:N,0),0)</f>
        <v>3223090.9453850416</v>
      </c>
      <c r="S405" s="25">
        <f t="shared" ca="1" si="267"/>
        <v>4905815.5208713077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1681806.7889127224</v>
      </c>
      <c r="R406" s="25">
        <f t="array" aca="1" ref="R406" ca="1">INDEX('Lorri 401b'!L:L,MATCH('Retirement Calculator'!A406,'Lorri 401b'!N:N,0),0)</f>
        <v>3216068.4324126313</v>
      </c>
      <c r="S406" s="25">
        <f t="shared" ca="1" si="267"/>
        <v>4897875.2213253537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1680885.1782284558</v>
      </c>
      <c r="R407" s="25">
        <f t="array" aca="1" ref="R407" ca="1">INDEX('Lorri 401b'!L:L,MATCH('Retirement Calculator'!A407,'Lorri 401b'!N:N,0),0)</f>
        <v>3209016.6589695029</v>
      </c>
      <c r="S407" s="25">
        <f t="shared" ca="1" si="267"/>
        <v>4889901.8371979585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1679959.7274996715</v>
      </c>
      <c r="R408" s="25">
        <f t="array" aca="1" ref="R408" ca="1">INDEX('Lorri 401b'!L:L,MATCH('Retirement Calculator'!A408,'Lorri 401b'!N:N,0),0)</f>
        <v>3201935.5031370278</v>
      </c>
      <c r="S408" s="25">
        <f t="shared" ca="1" si="267"/>
        <v>4881895.2306366991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1679030.420726184</v>
      </c>
      <c r="R409" s="25">
        <f t="array" aca="1" ref="R409" ca="1">INDEX('Lorri 401b'!L:L,MATCH('Retirement Calculator'!A409,'Lorri 401b'!N:N,0),0)</f>
        <v>3194824.8424885841</v>
      </c>
      <c r="S409" s="25">
        <f t="shared" ca="1" si="267"/>
        <v>4873855.2632147679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1678097.2418411404</v>
      </c>
      <c r="R410" s="25">
        <f t="array" aca="1" ref="R410" ca="1">INDEX('Lorri 401b'!L:L,MATCH('Retirement Calculator'!A410,'Lorri 401b'!N:N,0),0)</f>
        <v>3187684.5540874386</v>
      </c>
      <c r="S410" s="25">
        <f t="shared" ca="1" si="267"/>
        <v>4865781.7959285788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1677160.1747107424</v>
      </c>
      <c r="R411" s="25">
        <f t="array" aca="1" ref="R411" ca="1">INDEX('Lorri 401b'!L:L,MATCH('Retirement Calculator'!A411,'Lorri 401b'!N:N,0),0)</f>
        <v>3180514.5144846216</v>
      </c>
      <c r="S411" s="25">
        <f t="shared" ca="1" si="267"/>
        <v>4857674.6891953638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1676219.2031339677</v>
      </c>
      <c r="R412" s="25">
        <f t="array" aca="1" ref="R412" ca="1">INDEX('Lorri 401b'!L:L,MATCH('Retirement Calculator'!A412,'Lorri 401b'!N:N,0),0)</f>
        <v>3173314.5997167928</v>
      </c>
      <c r="S412" s="25">
        <f t="shared" ca="1" si="267"/>
        <v>4849533.8028507605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1675274.3108422898</v>
      </c>
      <c r="R413" s="25">
        <f t="array" aca="1" ref="R413" ca="1">INDEX('Lorri 401b'!L:L,MATCH('Retirement Calculator'!A413,'Lorri 401b'!N:N,0),0)</f>
        <v>3166084.6853040983</v>
      </c>
      <c r="S413" s="25">
        <f t="shared" ca="1" si="267"/>
        <v>4841358.9961463884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1674325.4814993965</v>
      </c>
      <c r="R414" s="25">
        <f t="array" aca="1" ref="R414" ca="1">INDEX('Lorri 401b'!L:L,MATCH('Retirement Calculator'!A414,'Lorri 401b'!N:N,0),0)</f>
        <v>3158824.6462480174</v>
      </c>
      <c r="S414" s="25">
        <f t="shared" ca="1" si="267"/>
        <v>4833150.1277474137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1673372.6987009079</v>
      </c>
      <c r="R415" s="25">
        <f t="array" aca="1" ref="R415" ca="1">INDEX('Lorri 401b'!L:L,MATCH('Retirement Calculator'!A415,'Lorri 401b'!N:N,0),0)</f>
        <v>3151534.3570292029</v>
      </c>
      <c r="S415" s="25">
        <f t="shared" ca="1" si="267"/>
        <v>4824907.055730111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1672415.9459740922</v>
      </c>
      <c r="R416" s="25">
        <f t="array" aca="1" ref="R416" ca="1">INDEX('Lorri 401b'!L:L,MATCH('Retirement Calculator'!A416,'Lorri 401b'!N:N,0),0)</f>
        <v>3144213.69160531</v>
      </c>
      <c r="S416" s="25">
        <f t="shared" ca="1" si="267"/>
        <v>4816629.637579402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1671455.2067775815</v>
      </c>
      <c r="R417" s="25">
        <f t="array" aca="1" ref="R417" ca="1">INDEX('Lorri 401b'!L:L,MATCH('Retirement Calculator'!A417,'Lorri 401b'!N:N,0),0)</f>
        <v>3136862.5234088176</v>
      </c>
      <c r="S417" s="25">
        <f t="shared" ca="1" si="267"/>
        <v>4808317.7301863991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1670490.4645010852</v>
      </c>
      <c r="R418" s="25">
        <f t="array" aca="1" ref="R418" ca="1">INDEX('Lorri 401b'!L:L,MATCH('Retirement Calculator'!A418,'Lorri 401b'!N:N,0),0)</f>
        <v>3129480.72534484</v>
      </c>
      <c r="S418" s="25">
        <f t="shared" ca="1" si="267"/>
        <v>4799971.1898459252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1669521.7024651037</v>
      </c>
      <c r="R419" s="25">
        <f t="array" aca="1" ref="R419" ca="1">INDEX('Lorri 401b'!L:L,MATCH('Retirement Calculator'!A419,'Lorri 401b'!N:N,0),0)</f>
        <v>3122068.1697889287</v>
      </c>
      <c r="S419" s="25">
        <f t="shared" ca="1" si="267"/>
        <v>4791589.8722540326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1668548.9039206388</v>
      </c>
      <c r="R420" s="25">
        <f t="array" aca="1" ref="R420" ca="1">INDEX('Lorri 401b'!L:L,MATCH('Retirement Calculator'!A420,'Lorri 401b'!N:N,0),0)</f>
        <v>3114624.7285848679</v>
      </c>
      <c r="S420" s="25">
        <f t="shared" ca="1" si="267"/>
        <v>4783173.6325055063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1667572.0520489053</v>
      </c>
      <c r="R421" s="25">
        <f t="array" aca="1" ref="R421" ca="1">INDEX('Lorri 401b'!L:L,MATCH('Retirement Calculator'!A421,'Lorri 401b'!N:N,0),0)</f>
        <v>3107150.2730424572</v>
      </c>
      <c r="S421" s="25">
        <f t="shared" ca="1" si="267"/>
        <v>4774722.325091362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1666591.1299610396</v>
      </c>
      <c r="R422" s="25">
        <f t="array" aca="1" ref="R422" ca="1">INDEX('Lorri 401b'!L:L,MATCH('Retirement Calculator'!A422,'Lorri 401b'!N:N,0),0)</f>
        <v>3099644.6739352862</v>
      </c>
      <c r="S422" s="25">
        <f t="shared" ca="1" si="267"/>
        <v>4766235.8038963256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1665606.1206978078</v>
      </c>
      <c r="R423" s="25">
        <f t="array" aca="1" ref="R423" ca="1">INDEX('Lorri 401b'!L:L,MATCH('Retirement Calculator'!A423,'Lorri 401b'!N:N,0),0)</f>
        <v>3092107.801498502</v>
      </c>
      <c r="S423" s="25">
        <f t="shared" ca="1" si="267"/>
        <v>4757713.92219631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1664617.0072293126</v>
      </c>
      <c r="R424" s="25">
        <f t="array" aca="1" ref="R424" ca="1">INDEX('Lorri 401b'!L:L,MATCH('Retirement Calculator'!A424,'Lorri 401b'!N:N,0),0)</f>
        <v>3084539.5254265647</v>
      </c>
      <c r="S424" s="25">
        <f t="shared" ca="1" si="267"/>
        <v>4749156.5326558771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1663623.7724546986</v>
      </c>
      <c r="R425" s="25">
        <f t="array" aca="1" ref="R425" ca="1">INDEX('Lorri 401b'!L:L,MATCH('Retirement Calculator'!A425,'Lorri 401b'!N:N,0),0)</f>
        <v>3076939.7148709944</v>
      </c>
      <c r="S425" s="25">
        <f t="shared" ca="1" si="267"/>
        <v>4740563.4873256925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1662626.3992018569</v>
      </c>
      <c r="R426" s="25">
        <f t="array" aca="1" ref="R426" ca="1">INDEX('Lorri 401b'!L:L,MATCH('Retirement Calculator'!A426,'Lorri 401b'!N:N,0),0)</f>
        <v>3069308.2384381089</v>
      </c>
      <c r="S426" s="25">
        <f t="shared" ca="1" si="267"/>
        <v>4731934.6376399659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1661624.8702271285</v>
      </c>
      <c r="R427" s="25">
        <f t="array" aca="1" ref="R427" ca="1">INDEX('Lorri 401b'!L:L,MATCH('Retirement Calculator'!A427,'Lorri 401b'!N:N,0),0)</f>
        <v>3061644.9641867531</v>
      </c>
      <c r="S427" s="25">
        <f t="shared" ca="1" si="267"/>
        <v>4723269.8344138814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1660619.1682150054</v>
      </c>
      <c r="R428" s="25">
        <f t="array" aca="1" ref="R428" ca="1">INDEX('Lorri 401b'!L:L,MATCH('Retirement Calculator'!A428,'Lorri 401b'!N:N,0),0)</f>
        <v>3053949.759626017</v>
      </c>
      <c r="S428" s="25">
        <f t="shared" ca="1" si="267"/>
        <v>4714568.9278410226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1659609.2757778319</v>
      </c>
      <c r="R429" s="25">
        <f t="array" aca="1" ref="R429" ca="1">INDEX('Lorri 401b'!L:L,MATCH('Retirement Calculator'!A429,'Lorri 401b'!N:N,0),0)</f>
        <v>3046222.4917129441</v>
      </c>
      <c r="S429" s="25">
        <f t="shared" ca="1" si="267"/>
        <v>4705831.7674907763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1658595.1754555034</v>
      </c>
      <c r="R430" s="25">
        <f t="array" aca="1" ref="R430" ca="1">INDEX('Lorri 401b'!L:L,MATCH('Retirement Calculator'!A430,'Lorri 401b'!N:N,0),0)</f>
        <v>3038463.0268502333</v>
      </c>
      <c r="S430" s="25">
        <f t="shared" ca="1" si="267"/>
        <v>4697058.202305737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1657576.8497151651</v>
      </c>
      <c r="R431" s="25">
        <f t="array" aca="1" ref="R431" ca="1">INDEX('Lorri 401b'!L:L,MATCH('Retirement Calculator'!A431,'Lorri 401b'!N:N,0),0)</f>
        <v>3030671.230883928</v>
      </c>
      <c r="S431" s="25">
        <f t="shared" ca="1" si="267"/>
        <v>4688248.0805990929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1656554.2809509088</v>
      </c>
      <c r="R432" s="25">
        <f t="array" aca="1" ref="R432" ca="1">INDEX('Lorri 401b'!L:L,MATCH('Retirement Calculator'!A432,'Lorri 401b'!N:N,0),0)</f>
        <v>3022846.9691010965</v>
      </c>
      <c r="S432" s="25">
        <f t="shared" ca="1" si="267"/>
        <v>4679401.2500520051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1655527.4514834681</v>
      </c>
      <c r="R433" s="25">
        <f t="array" aca="1" ref="R433" ca="1">INDEX('Lorri 401b'!L:L,MATCH('Retirement Calculator'!A433,'Lorri 401b'!N:N,0),0)</f>
        <v>3014990.1062275032</v>
      </c>
      <c r="S433" s="25">
        <f t="shared" ca="1" si="267"/>
        <v>4670517.5577109717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1654496.3435599131</v>
      </c>
      <c r="R434" s="25">
        <f t="array" aca="1" ref="R434" ca="1">INDEX('Lorri 401b'!L:L,MATCH('Retirement Calculator'!A434,'Lorri 401b'!N:N,0),0)</f>
        <v>3007100.5064252699</v>
      </c>
      <c r="S434" s="25">
        <f t="shared" ca="1" si="267"/>
        <v>4661596.8499851832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1653460.9393533433</v>
      </c>
      <c r="R435" s="25">
        <f t="array" aca="1" ref="R435" ca="1">INDEX('Lorri 401b'!L:L,MATCH('Retirement Calculator'!A435,'Lorri 401b'!N:N,0),0)</f>
        <v>2999178.0332905273</v>
      </c>
      <c r="S435" s="25">
        <f t="shared" ca="1" si="267"/>
        <v>4652638.9726438709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1652421.2209625794</v>
      </c>
      <c r="R436" s="25">
        <f t="array" aca="1" ref="R436" ca="1">INDEX('Lorri 401b'!L:L,MATCH('Retirement Calculator'!A436,'Lorri 401b'!N:N,0),0)</f>
        <v>2991222.5498510567</v>
      </c>
      <c r="S436" s="25">
        <f t="shared" ca="1" si="267"/>
        <v>4643643.7708136365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1651377.1704118541</v>
      </c>
      <c r="R437" s="25">
        <f t="array" aca="1" ref="R437" ca="1">INDEX('Lorri 401b'!L:L,MATCH('Retirement Calculator'!A437,'Lorri 401b'!N:N,0),0)</f>
        <v>2983233.9185639215</v>
      </c>
      <c r="S437" s="25">
        <f t="shared" ca="1" si="267"/>
        <v>4634611.088975776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1650328.7696505007</v>
      </c>
      <c r="R438" s="25">
        <f t="array" aca="1" ref="R438" ca="1">INDEX('Lorri 401b'!L:L,MATCH('Retirement Calculator'!A438,'Lorri 401b'!N:N,0),0)</f>
        <v>2975212.0013130899</v>
      </c>
      <c r="S438" s="25">
        <f t="shared" ca="1" si="267"/>
        <v>4625540.7709635906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1649276.0005526417</v>
      </c>
      <c r="R439" s="25">
        <f t="array" aca="1" ref="R439" ca="1">INDEX('Lorri 401b'!L:L,MATCH('Retirement Calculator'!A439,'Lorri 401b'!N:N,0),0)</f>
        <v>2967156.6594070466</v>
      </c>
      <c r="S439" s="25">
        <f t="shared" ca="1" si="267"/>
        <v>4616432.6599596888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1648218.8449168748</v>
      </c>
      <c r="R440" s="25">
        <f t="array" aca="1" ref="R440" ca="1">INDEX('Lorri 401b'!L:L,MATCH('Retirement Calculator'!A440,'Lorri 401b'!N:N,0),0)</f>
        <v>2959067.7535763946</v>
      </c>
      <c r="S440" s="25">
        <f t="shared" ca="1" si="267"/>
        <v>4607286.5984932696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1647157.2844659588</v>
      </c>
      <c r="R441" s="25">
        <f t="array" aca="1" ref="R441" ca="1">INDEX('Lorri 401b'!L:L,MATCH('Retirement Calculator'!A441,'Lorri 401b'!N:N,0),0)</f>
        <v>2950945.1439714483</v>
      </c>
      <c r="S441" s="25">
        <f t="shared" ca="1" si="267"/>
        <v>4598102.4284374071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1646091.3008464975</v>
      </c>
      <c r="R442" s="25">
        <f t="array" aca="1" ref="R442" ca="1">INDEX('Lorri 401b'!L:L,MATCH('Retirement Calculator'!A442,'Lorri 401b'!N:N,0),0)</f>
        <v>2942788.6901598149</v>
      </c>
      <c r="S442" s="25">
        <f t="shared" ca="1" si="267"/>
        <v>4588879.9910063129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1645020.8756286218</v>
      </c>
      <c r="R443" s="25">
        <f t="array" aca="1" ref="R443" ca="1">INDEX('Lorri 401b'!L:L,MATCH('Retirement Calculator'!A443,'Lorri 401b'!N:N,0),0)</f>
        <v>2934598.2511239662</v>
      </c>
      <c r="S443" s="25">
        <f t="shared" ca="1" si="267"/>
        <v>4579619.126752588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1643945.9903056715</v>
      </c>
      <c r="R444" s="25">
        <f t="array" aca="1" ref="R444" ca="1">INDEX('Lorri 401b'!L:L,MATCH('Retirement Calculator'!A444,'Lorri 401b'!N:N,0),0)</f>
        <v>2926373.6852588016</v>
      </c>
      <c r="S444" s="25">
        <f t="shared" ca="1" si="267"/>
        <v>4570319.6755644735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1642866.6262938755</v>
      </c>
      <c r="R445" s="25">
        <f t="array" aca="1" ref="R445" ca="1">INDEX('Lorri 401b'!L:L,MATCH('Retirement Calculator'!A445,'Lorri 401b'!N:N,0),0)</f>
        <v>2918114.8503691987</v>
      </c>
      <c r="S445" s="25">
        <f t="shared" ca="1" si="267"/>
        <v>4560981.4766630745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1641782.7649320306</v>
      </c>
      <c r="R446" s="25">
        <f t="array" aca="1" ref="R446" ca="1">INDEX('Lorri 401b'!L:L,MATCH('Retirement Calculator'!A446,'Lorri 401b'!N:N,0),0)</f>
        <v>2909821.6036675558</v>
      </c>
      <c r="S446" s="25">
        <f t="shared" ca="1" si="267"/>
        <v>4551604.3685995862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1640694.3874811779</v>
      </c>
      <c r="R447" s="25">
        <f t="array" aca="1" ref="R447" ca="1">INDEX('Lorri 401b'!L:L,MATCH('Retirement Calculator'!A447,'Lorri 401b'!N:N,0),0)</f>
        <v>2901493.8017713227</v>
      </c>
      <c r="S447" s="25">
        <f t="shared" ca="1" si="267"/>
        <v>4542188.1892525004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1639601.47512428</v>
      </c>
      <c r="R448" s="25">
        <f t="array" aca="1" ref="R448" ca="1">INDEX('Lorri 401b'!L:L,MATCH('Retirement Calculator'!A448,'Lorri 401b'!N:N,0),0)</f>
        <v>2893131.300700522</v>
      </c>
      <c r="S448" s="25">
        <f t="shared" ca="1" si="267"/>
        <v>4532732.775824802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1638504.008965895</v>
      </c>
      <c r="R449" s="25">
        <f t="array" aca="1" ref="R449" ca="1">INDEX('Lorri 401b'!L:L,MATCH('Retirement Calculator'!A449,'Lorri 401b'!N:N,0),0)</f>
        <v>2884733.9558752598</v>
      </c>
      <c r="S449" s="25">
        <f t="shared" ca="1" si="267"/>
        <v>4523237.9648411553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1637401.97003185</v>
      </c>
      <c r="R450" s="25">
        <f t="array" aca="1" ref="R450" ca="1">INDEX('Lorri 401b'!L:L,MATCH('Retirement Calculator'!A450,'Lorri 401b'!N:N,0),0)</f>
        <v>2876301.6221132255</v>
      </c>
      <c r="S450" s="25">
        <f t="shared" ca="1" si="267"/>
        <v>4513703.592145076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1636295.3392689133</v>
      </c>
      <c r="R451" s="25">
        <f t="array" aca="1" ref="R451" ca="1">INDEX('Lorri 401b'!L:L,MATCH('Retirement Calculator'!A451,'Lorri 401b'!N:N,0),0)</f>
        <v>2867834.1536271828</v>
      </c>
      <c r="S451" s="25">
        <f t="shared" ca="1" si="267"/>
        <v>4504129.4928960958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1635184.0975444643</v>
      </c>
      <c r="R452" s="25">
        <f t="array" aca="1" ref="R452" ca="1">INDEX('Lorri 401b'!L:L,MATCH('Retirement Calculator'!A452,'Lorri 401b'!N:N,0),0)</f>
        <v>2859331.4040224482</v>
      </c>
      <c r="S452" s="25">
        <f t="shared" ca="1" si="267"/>
        <v>4494515.501566913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1634068.2256461633</v>
      </c>
      <c r="R453" s="25">
        <f t="array" aca="1" ref="R453" ca="1">INDEX('Lorri 401b'!L:L,MATCH('Retirement Calculator'!A453,'Lorri 401b'!N:N,0),0)</f>
        <v>2850793.2262943606</v>
      </c>
      <c r="S453" s="25">
        <f t="shared" ca="1" si="267"/>
        <v>4484861.4519405235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1632947.7042816195</v>
      </c>
      <c r="R454" s="25">
        <f t="array" aca="1" ref="R454" ca="1">INDEX('Lorri 401b'!L:L,MATCH('Retirement Calculator'!A454,'Lorri 401b'!N:N,0),0)</f>
        <v>2842219.4728257391</v>
      </c>
      <c r="S454" s="25">
        <f t="shared" ca="1" si="267"/>
        <v>4475167.1771073584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1631822.5140780567</v>
      </c>
      <c r="R455" s="25">
        <f t="array" aca="1" ref="R455" ca="1">INDEX('Lorri 401b'!L:L,MATCH('Retirement Calculator'!A455,'Lorri 401b'!N:N,0),0)</f>
        <v>2833609.9953843318</v>
      </c>
      <c r="S455" s="25">
        <f t="shared" ca="1" si="267"/>
        <v>4465432.5094623882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1630692.6355819791</v>
      </c>
      <c r="R456" s="25">
        <f t="array" aca="1" ref="R456" ca="1">INDEX('Lorri 401b'!L:L,MATCH('Retirement Calculator'!A456,'Lorri 401b'!N:N,0),0)</f>
        <v>2824964.6451202519</v>
      </c>
      <c r="S456" s="25">
        <f t="shared" ca="1" si="267"/>
        <v>4455657.2807022315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1629558.0492588344</v>
      </c>
      <c r="R457" s="25">
        <f t="array" aca="1" ref="R457" ca="1">INDEX('Lorri 401b'!L:L,MATCH('Retirement Calculator'!A457,'Lorri 401b'!N:N,0),0)</f>
        <v>2816283.2725634049</v>
      </c>
      <c r="S457" s="25">
        <f t="shared" ca="1" si="267"/>
        <v>4445841.3218222391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1628418.7354926767</v>
      </c>
      <c r="R458" s="25">
        <f t="array" aca="1" ref="R458" ca="1">INDEX('Lorri 401b'!L:L,MATCH('Retirement Calculator'!A458,'Lorri 401b'!N:N,0),0)</f>
        <v>2807565.7276209043</v>
      </c>
      <c r="S458" s="25">
        <f t="shared" ca="1" si="267"/>
        <v>4435984.4631135808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1627274.6745858267</v>
      </c>
      <c r="R459" s="25">
        <f t="array" aca="1" ref="R459" ca="1">INDEX('Lorri 401b'!L:L,MATCH('Retirement Calculator'!A459,'Lorri 401b'!N:N,0),0)</f>
        <v>2798811.8595744767</v>
      </c>
      <c r="S459" s="25">
        <f t="shared" ca="1" si="267"/>
        <v>4426086.534160303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1626125.8467585314</v>
      </c>
      <c r="R460" s="25">
        <f t="array" aca="1" ref="R460" ca="1">INDEX('Lorri 401b'!L:L,MATCH('Retirement Calculator'!A460,'Lorri 401b'!N:N,0),0)</f>
        <v>2790021.5170778558</v>
      </c>
      <c r="S460" s="25">
        <f t="shared" ca="1" si="267"/>
        <v>4416147.3638363872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1624972.2321486224</v>
      </c>
      <c r="R461" s="25">
        <f t="array" aca="1" ref="R461" ca="1">INDEX('Lorri 401b'!L:L,MATCH('Retirement Calculator'!A461,'Lorri 401b'!N:N,0),0)</f>
        <v>2781194.5481541655</v>
      </c>
      <c r="S461" s="25">
        <f t="shared" ca="1" si="267"/>
        <v>4406166.7803027881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1623813.8108111722</v>
      </c>
      <c r="R462" s="25">
        <f t="array" aca="1" ref="R462" ca="1">INDEX('Lorri 401b'!L:L,MATCH('Retirement Calculator'!A462,'Lorri 401b'!N:N,0),0)</f>
        <v>2772330.8001932935</v>
      </c>
      <c r="S462" s="25">
        <f t="shared" ca="1" si="267"/>
        <v>4396144.6110044662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1622650.5627181493</v>
      </c>
      <c r="R463" s="25">
        <f t="array" aca="1" ref="R463" ca="1">INDEX('Lorri 401b'!L:L,MATCH('Retirement Calculator'!A463,'Lorri 401b'!N:N,0),0)</f>
        <v>2763430.1199492509</v>
      </c>
      <c r="S463" s="25">
        <f t="shared" ca="1" si="267"/>
        <v>4386080.6826674007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1621482.4677580721</v>
      </c>
      <c r="R464" s="25">
        <f t="array" aca="1" ref="R464" ca="1">INDEX('Lorri 401b'!L:L,MATCH('Retirement Calculator'!A464,'Lorri 401b'!N:N,0),0)</f>
        <v>2754492.3535375251</v>
      </c>
      <c r="S464" s="25">
        <f t="shared" ca="1" si="267"/>
        <v>4375974.8212955967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1620309.5057356611</v>
      </c>
      <c r="R465" s="25">
        <f t="array" aca="1" ref="R465" ca="1">INDEX('Lorri 401b'!L:L,MATCH('Retirement Calculator'!A465,'Lorri 401b'!N:N,0),0)</f>
        <v>2745517.3464324167</v>
      </c>
      <c r="S465" s="25">
        <f t="shared" ca="1" si="267"/>
        <v>4365826.8521680776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1619131.6563714903</v>
      </c>
      <c r="R466" s="25">
        <f t="array" aca="1" ref="R466" ca="1">INDEX('Lorri 401b'!L:L,MATCH('Retirement Calculator'!A466,'Lorri 401b'!N:N,0),0)</f>
        <v>2736504.9434643704</v>
      </c>
      <c r="S466" s="25">
        <f t="shared" ca="1" si="267"/>
        <v>4355636.5998358605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1617948.8993016353</v>
      </c>
      <c r="R467" s="25">
        <f t="array" aca="1" ref="R467" ca="1">INDEX('Lorri 401b'!L:L,MATCH('Retirement Calculator'!A467,'Lorri 401b'!N:N,0),0)</f>
        <v>2727454.9888172909</v>
      </c>
      <c r="S467" s="25">
        <f t="shared" ca="1" si="267"/>
        <v>4345403.8881189264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1616761.2140773227</v>
      </c>
      <c r="R468" s="25">
        <f t="array" aca="1" ref="R468" ca="1">INDEX('Lorri 401b'!L:L,MATCH('Retirement Calculator'!A468,'Lorri 401b'!N:N,0),0)</f>
        <v>2718367.3260258483</v>
      </c>
      <c r="S468" s="25">
        <f t="shared" ca="1" si="267"/>
        <v>4335128.540103171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1615568.5801645755</v>
      </c>
      <c r="R469" s="25">
        <f t="array" aca="1" ref="R469" ca="1">INDEX('Lorri 401b'!L:L,MATCH('Retirement Calculator'!A469,'Lorri 401b'!N:N,0),0)</f>
        <v>2709241.7979727746</v>
      </c>
      <c r="S469" s="25">
        <f t="shared" ca="1" si="267"/>
        <v>4324810.3781373501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1614370.9769438584</v>
      </c>
      <c r="R470" s="25">
        <f t="array" aca="1" ref="R470" ca="1">INDEX('Lorri 401b'!L:L,MATCH('Retirement Calculator'!A470,'Lorri 401b'!N:N,0),0)</f>
        <v>2700078.2468861467</v>
      </c>
      <c r="S470" s="25">
        <f t="shared" ca="1" si="267"/>
        <v>4314449.2238300052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1613168.3837097217</v>
      </c>
      <c r="R471" s="25">
        <f t="array" aca="1" ref="R471" ca="1">INDEX('Lorri 401b'!L:L,MATCH('Retirement Calculator'!A471,'Lorri 401b'!N:N,0),0)</f>
        <v>2690876.5143366577</v>
      </c>
      <c r="S471" s="25">
        <f t="shared" ca="1" si="267"/>
        <v>4304044.8980463799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1611960.7796704427</v>
      </c>
      <c r="R472" s="25">
        <f t="array" aca="1" ref="R472" ca="1">INDEX('Lorri 401b'!L:L,MATCH('Retirement Calculator'!A472,'Lorri 401b'!N:N,0),0)</f>
        <v>2681636.4412348792</v>
      </c>
      <c r="S472" s="25">
        <f t="shared" ca="1" si="267"/>
        <v>4293597.2209053217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1610748.1439476667</v>
      </c>
      <c r="R473" s="25">
        <f t="array" aca="1" ref="R473" ca="1">INDEX('Lorri 401b'!L:L,MATCH('Retirement Calculator'!A473,'Lorri 401b'!N:N,0),0)</f>
        <v>2672357.8678285098</v>
      </c>
      <c r="S473" s="25">
        <f t="shared" ca="1" si="267"/>
        <v>4283106.0117761763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1609530.4555760459</v>
      </c>
      <c r="R474" s="25">
        <f t="array" aca="1" ref="R474" ca="1">INDEX('Lorri 401b'!L:L,MATCH('Retirement Calculator'!A474,'Lorri 401b'!N:N,0),0)</f>
        <v>2663040.6336996141</v>
      </c>
      <c r="S474" s="25">
        <f t="shared" ca="1" si="267"/>
        <v>4272571.08927566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1608307.6935028767</v>
      </c>
      <c r="R475" s="25">
        <f t="array" aca="1" ref="R475" ca="1">INDEX('Lorri 401b'!L:L,MATCH('Retirement Calculator'!A475,'Lorri 401b'!N:N,0),0)</f>
        <v>2653684.577761848</v>
      </c>
      <c r="S475" s="25">
        <f t="shared" ca="1" si="267"/>
        <v>4261992.2712647244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1607079.8365877359</v>
      </c>
      <c r="R476" s="25">
        <f t="array" aca="1" ref="R476" ca="1">INDEX('Lorri 401b'!L:L,MATCH('Retirement Calculator'!A476,'Lorri 401b'!N:N,0),0)</f>
        <v>2644289.5382576743</v>
      </c>
      <c r="S476" s="25">
        <f t="shared" ca="1" si="267"/>
        <v>4251369.3748454098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1605846.8636021153</v>
      </c>
      <c r="R477" s="25">
        <f t="array" aca="1" ref="R477" ca="1">INDEX('Lorri 401b'!L:L,MATCH('Retirement Calculator'!A477,'Lorri 401b'!N:N,0),0)</f>
        <v>2634855.3527555666</v>
      </c>
      <c r="S477" s="25">
        <f t="shared" ca="1" si="267"/>
        <v>4240702.2163576819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1604608.7532290546</v>
      </c>
      <c r="R478" s="25">
        <f t="array" aca="1" ref="R478" ca="1">INDEX('Lorri 401b'!L:L,MATCH('Retirement Calculator'!A478,'Lorri 401b'!N:N,0),0)</f>
        <v>2625381.8581472002</v>
      </c>
      <c r="S478" s="25">
        <f t="shared" ca="1" si="267"/>
        <v>4229990.6113762548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1603365.4840627729</v>
      </c>
      <c r="R479" s="25">
        <f t="array" aca="1" ref="R479" ca="1">INDEX('Lorri 401b'!L:L,MATCH('Retirement Calculator'!A479,'Lorri 401b'!N:N,0),0)</f>
        <v>2615868.8906446323</v>
      </c>
      <c r="S479" s="25">
        <f t="shared" ca="1" si="267"/>
        <v>4219234.3747074055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1602117.0346082984</v>
      </c>
      <c r="R480" s="25">
        <f t="array" aca="1" ref="R480" ca="1">INDEX('Lorri 401b'!L:L,MATCH('Retirement Calculator'!A480,'Lorri 401b'!N:N,0),0)</f>
        <v>2606316.2857774706</v>
      </c>
      <c r="S480" s="25">
        <f t="shared" ca="1" si="267"/>
        <v>4208433.320385769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1600863.3832810968</v>
      </c>
      <c r="R481" s="25">
        <f t="array" aca="1" ref="R481" ca="1">INDEX('Lorri 401b'!L:L,MATCH('Retirement Calculator'!A481,'Lorri 401b'!N:N,0),0)</f>
        <v>2596723.8783900286</v>
      </c>
      <c r="S481" s="25">
        <f t="shared" ca="1" si="267"/>
        <v>4197587.2616711259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1599604.5084066985</v>
      </c>
      <c r="R482" s="25">
        <f t="array" aca="1" ref="R482" ca="1">INDEX('Lorri 401b'!L:L,MATCH('Retirement Calculator'!A482,'Lorri 401b'!N:N,0),0)</f>
        <v>2587091.5026384727</v>
      </c>
      <c r="S482" s="25">
        <f t="shared" ca="1" si="267"/>
        <v>4186696.0110451709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1598340.3882203235</v>
      </c>
      <c r="R483" s="25">
        <f t="array" aca="1" ref="R483" ca="1">INDEX('Lorri 401b'!L:L,MATCH('Retirement Calculator'!A483,'Lorri 401b'!N:N,0),0)</f>
        <v>2577418.991987952</v>
      </c>
      <c r="S483" s="25">
        <f t="shared" ca="1" si="267"/>
        <v>4175759.3802082753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1597071.0008665053</v>
      </c>
      <c r="R484" s="25">
        <f t="array" aca="1" ref="R484" ca="1">INDEX('Lorri 401b'!L:L,MATCH('Retirement Calculator'!A484,'Lorri 401b'!N:N,0),0)</f>
        <v>2567706.1792097208</v>
      </c>
      <c r="S484" s="25">
        <f t="shared" ca="1" si="267"/>
        <v>4164777.1800762261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1595796.324398713</v>
      </c>
      <c r="R485" s="25">
        <f t="array" aca="1" ref="R485" ca="1">INDEX('Lorri 401b'!L:L,MATCH('Retirement Calculator'!A485,'Lorri 401b'!N:N,0),0)</f>
        <v>2557952.8963782466</v>
      </c>
      <c r="S485" s="25">
        <f t="shared" ca="1" si="267"/>
        <v>4153749.2207769593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1594516.3367789714</v>
      </c>
      <c r="R486" s="25">
        <f t="array" aca="1" ref="R486" ca="1">INDEX('Lorri 401b'!L:L,MATCH('Retirement Calculator'!A486,'Lorri 401b'!N:N,0),0)</f>
        <v>2548158.9748683083</v>
      </c>
      <c r="S486" s="25">
        <f t="shared" ca="1" si="267"/>
        <v>4142675.3116472797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1593231.0158774809</v>
      </c>
      <c r="R487" s="25">
        <f t="array" aca="1" ref="R487" ca="1">INDEX('Lorri 401b'!L:L,MATCH('Retirement Calculator'!A487,'Lorri 401b'!N:N,0),0)</f>
        <v>2538324.2453520782</v>
      </c>
      <c r="S487" s="25">
        <f t="shared" ca="1" si="267"/>
        <v>4131555.2612295588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1591940.3394722342</v>
      </c>
      <c r="R488" s="25">
        <f t="array" aca="1" ref="R488" ca="1">INDEX('Lorri 401b'!L:L,MATCH('Retirement Calculator'!A488,'Lorri 401b'!N:N,0),0)</f>
        <v>2528448.5377961975</v>
      </c>
      <c r="S488" s="25">
        <f t="shared" ca="1" si="267"/>
        <v>4120388.8772684317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1590644.2852486323</v>
      </c>
      <c r="R489" s="25">
        <f t="array" aca="1" ref="R489" ca="1">INDEX('Lorri 401b'!L:L,MATCH('Retirement Calculator'!A489,'Lorri 401b'!N:N,0),0)</f>
        <v>2518531.6814588336</v>
      </c>
      <c r="S489" s="25">
        <f t="shared" ca="1" si="267"/>
        <v>4109175.9667074662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1589342.8307990988</v>
      </c>
      <c r="R490" s="25">
        <f t="array" aca="1" ref="R490" ca="1">INDEX('Lorri 401b'!L:L,MATCH('Retirement Calculator'!A490,'Lorri 401b'!N:N,0),0)</f>
        <v>2508573.504886731</v>
      </c>
      <c r="S490" s="25">
        <f t="shared" ca="1" si="267"/>
        <v>4097916.3356858296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1588035.9536226923</v>
      </c>
      <c r="R491" s="25">
        <f t="array" aca="1" ref="R491" ca="1">INDEX('Lorri 401b'!L:L,MATCH('Retirement Calculator'!A491,'Lorri 401b'!N:N,0),0)</f>
        <v>2498573.8359122444</v>
      </c>
      <c r="S491" s="25">
        <f t="shared" ca="1" si="267"/>
        <v>4086609.7895349367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1586723.6311247174</v>
      </c>
      <c r="R492" s="25">
        <f t="array" aca="1" ref="R492" ca="1">INDEX('Lorri 401b'!L:L,MATCH('Retirement Calculator'!A492,'Lorri 401b'!N:N,0),0)</f>
        <v>2488532.5016503641</v>
      </c>
      <c r="S492" s="25">
        <f t="shared" ca="1" si="267"/>
        <v>4075256.1327750813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1585405.8406163342</v>
      </c>
      <c r="R493" s="25">
        <f t="array" aca="1" ref="R493" ca="1">INDEX('Lorri 401b'!L:L,MATCH('Retirement Calculator'!A493,'Lorri 401b'!N:N,0),0)</f>
        <v>2478449.328495726</v>
      </c>
      <c r="S493" s="25">
        <f t="shared" ca="1" si="267"/>
        <v>4063855.1691120602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1584082.5593141662</v>
      </c>
      <c r="R494" s="25">
        <f t="array" aca="1" ref="R494" ca="1">INDEX('Lorri 401b'!L:L,MATCH('Retirement Calculator'!A494,'Lorri 401b'!N:N,0),0)</f>
        <v>2468324.1421196102</v>
      </c>
      <c r="S494" s="25">
        <f t="shared" ca="1" si="267"/>
        <v>4052406.7014337764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1582753.7643399057</v>
      </c>
      <c r="R495" s="25">
        <f t="array" aca="1" ref="R495" ca="1">INDEX('Lorri 401b'!L:L,MATCH('Retirement Calculator'!A495,'Lorri 401b'!N:N,0),0)</f>
        <v>2458156.7674669274</v>
      </c>
      <c r="S495" s="25">
        <f t="shared" ca="1" si="267"/>
        <v>4040910.5318068331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1581419.4327199191</v>
      </c>
      <c r="R496" s="25">
        <f t="array" aca="1" ref="R496" ca="1">INDEX('Lorri 401b'!L:L,MATCH('Retirement Calculator'!A496,'Lorri 401b'!N:N,0),0)</f>
        <v>2447947.0287531917</v>
      </c>
      <c r="S496" s="25">
        <f t="shared" ca="1" si="267"/>
        <v>4029366.4614731111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1580079.5413848492</v>
      </c>
      <c r="R497" s="25">
        <f t="array" aca="1" ref="R497" ca="1">INDEX('Lorri 401b'!L:L,MATCH('Retirement Calculator'!A497,'Lorri 401b'!N:N,0),0)</f>
        <v>2437694.7494614823</v>
      </c>
      <c r="S497" s="25">
        <f t="shared" ca="1" si="267"/>
        <v>4017774.2908463315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1578734.0671692167</v>
      </c>
      <c r="R498" s="25">
        <f t="array" aca="1" ref="R498" ca="1">INDEX('Lorri 401b'!L:L,MATCH('Retirement Calculator'!A498,'Lorri 401b'!N:N,0),0)</f>
        <v>2427399.7523393906</v>
      </c>
      <c r="S498" s="25">
        <f t="shared" ca="1" si="267"/>
        <v>4006133.8195086075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1577382.986811019</v>
      </c>
      <c r="R499" s="25">
        <f t="array" aca="1" ref="R499" ca="1">INDEX('Lorri 401b'!L:L,MATCH('Retirement Calculator'!A499,'Lorri 401b'!N:N,0),0)</f>
        <v>2417061.8593959566</v>
      </c>
      <c r="S499" s="25">
        <f t="shared" ca="1" si="267"/>
        <v>3994444.8462069756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1576026.2769513289</v>
      </c>
      <c r="R500" s="25">
        <f t="array" aca="1" ref="R500" ca="1">INDEX('Lorri 401b'!L:L,MATCH('Retirement Calculator'!A500,'Lorri 401b'!N:N,0),0)</f>
        <v>2406680.891898592</v>
      </c>
      <c r="S500" s="25">
        <f t="shared" ca="1" si="267"/>
        <v>3982707.1688499209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1574663.9141338898</v>
      </c>
      <c r="R501" s="25">
        <f t="array" aca="1" ref="R501" ca="1">INDEX('Lorri 401b'!L:L,MATCH('Retirement Calculator'!A501,'Lorri 401b'!N:N,0),0)</f>
        <v>2396256.6703699883</v>
      </c>
      <c r="S501" s="25">
        <f t="shared" ca="1" si="267"/>
        <v>3970920.5845038779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1573295.8748047117</v>
      </c>
      <c r="R502" s="25">
        <f t="array" aca="1" ref="R502" ca="1">INDEX('Lorri 401b'!L:L,MATCH('Retirement Calculator'!A502,'Lorri 401b'!N:N,0),0)</f>
        <v>2385789.0145850154</v>
      </c>
      <c r="S502" s="25">
        <f t="shared" ca="1" si="267"/>
        <v>3959084.8893897273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1571922.1353116618</v>
      </c>
      <c r="R503" s="25">
        <f t="array" aca="1" ref="R503" ca="1">INDEX('Lorri 401b'!L:L,MATCH('Retirement Calculator'!A503,'Lorri 401b'!N:N,0),0)</f>
        <v>2375277.743567605</v>
      </c>
      <c r="S503" s="25">
        <f t="shared" ca="1" si="267"/>
        <v>3947199.8788792668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1570542.6719040575</v>
      </c>
      <c r="R504" s="25">
        <f t="array" aca="1" ref="R504" ca="1">INDEX('Lorri 401b'!L:L,MATCH('Retirement Calculator'!A504,'Lorri 401b'!N:N,0),0)</f>
        <v>2364722.675587622</v>
      </c>
      <c r="S504" s="25">
        <f t="shared" ca="1" si="267"/>
        <v>3935265.3474916797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1569157.4607322549</v>
      </c>
      <c r="R505" s="25">
        <f t="array" aca="1" ref="R505" ca="1">INDEX('Lorri 401b'!L:L,MATCH('Retirement Calculator'!A505,'Lorri 401b'!N:N,0),0)</f>
        <v>2354123.6281577228</v>
      </c>
      <c r="S505" s="25">
        <f t="shared" ca="1" si="267"/>
        <v>3923281.0888899779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1567766.4778472364</v>
      </c>
      <c r="R506" s="25">
        <f t="array" aca="1" ref="R506" ca="1">INDEX('Lorri 401b'!L:L,MATCH('Retirement Calculator'!A506,'Lorri 401b'!N:N,0),0)</f>
        <v>2343480.4180301987</v>
      </c>
      <c r="S506" s="25">
        <f t="shared" ca="1" si="267"/>
        <v>3911246.8958774349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1566369.6992001971</v>
      </c>
      <c r="R507" s="25">
        <f t="array" aca="1" ref="R507" ca="1">INDEX('Lorri 401b'!L:L,MATCH('Retirement Calculator'!A507,'Lorri 401b'!N:N,0),0)</f>
        <v>2332792.8611938101</v>
      </c>
      <c r="S507" s="25">
        <f t="shared" ca="1" si="267"/>
        <v>3899162.5603940072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1564967.1006421284</v>
      </c>
      <c r="R508" s="25">
        <f t="array" aca="1" ref="R508" ca="1">INDEX('Lorri 401b'!L:L,MATCH('Retirement Calculator'!A508,'Lorri 401b'!N:N,0),0)</f>
        <v>2322060.772870603</v>
      </c>
      <c r="S508" s="25">
        <f t="shared" ca="1" si="267"/>
        <v>3887027.8735127314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1563558.6579234011</v>
      </c>
      <c r="R509" s="25">
        <f t="array" aca="1" ref="R509" ca="1">INDEX('Lorri 401b'!L:L,MATCH('Retirement Calculator'!A509,'Lorri 401b'!N:N,0),0)</f>
        <v>2311283.9675127161</v>
      </c>
      <c r="S509" s="25">
        <f t="shared" ca="1" si="267"/>
        <v>3874842.6254361169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1562144.3466933458</v>
      </c>
      <c r="R510" s="25">
        <f t="array" aca="1" ref="R510" ca="1">INDEX('Lorri 401b'!L:L,MATCH('Retirement Calculator'!A510,'Lorri 401b'!N:N,0),0)</f>
        <v>2300462.2587991711</v>
      </c>
      <c r="S510" s="25">
        <f t="shared" ca="1" si="267"/>
        <v>3862606.6054925169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1560724.142499832</v>
      </c>
      <c r="R511" s="25">
        <f t="array" aca="1" ref="R511" ca="1">INDEX('Lorri 401b'!L:L,MATCH('Retirement Calculator'!A511,'Lorri 401b'!N:N,0),0)</f>
        <v>2289595.4596326533</v>
      </c>
      <c r="S511" s="25">
        <f t="shared" ca="1" si="267"/>
        <v>3850319.6021324852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1559298.0207888451</v>
      </c>
      <c r="R512" s="25">
        <f t="array" aca="1" ref="R512" ca="1">INDEX('Lorri 401b'!L:L,MATCH('Retirement Calculator'!A512,'Lorri 401b'!N:N,0),0)</f>
        <v>2278683.3821362746</v>
      </c>
      <c r="S512" s="25">
        <f t="shared" ca="1" si="267"/>
        <v>3837981.4029251197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1557865.9569040625</v>
      </c>
      <c r="R513" s="25">
        <f t="array" aca="1" ref="R513" ca="1">INDEX('Lorri 401b'!L:L,MATCH('Retirement Calculator'!A513,'Lorri 401b'!N:N,0),0)</f>
        <v>2267725.8376503279</v>
      </c>
      <c r="S513" s="25">
        <f t="shared" ca="1" si="267"/>
        <v>3825591.7945543905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1556427.9260864267</v>
      </c>
      <c r="R514" s="25">
        <f t="array" aca="1" ref="R514" ca="1">INDEX('Lorri 401b'!L:L,MATCH('Retirement Calculator'!A514,'Lorri 401b'!N:N,0),0)</f>
        <v>2256722.636729023</v>
      </c>
      <c r="S514" s="25">
        <f t="shared" ca="1" si="267"/>
        <v>3813150.5628154497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1554983.9034737174</v>
      </c>
      <c r="R515" s="25">
        <f t="array" aca="1" ref="R515" ca="1">INDEX('Lorri 401b'!L:L,MATCH('Retirement Calculator'!A515,'Lorri 401b'!N:N,0),0)</f>
        <v>2245673.5891372128</v>
      </c>
      <c r="S515" s="25">
        <f t="shared" ca="1" si="267"/>
        <v>3800657.4926109305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1553533.8641001217</v>
      </c>
      <c r="R516" s="25">
        <f t="array" aca="1" ref="R516" ca="1">INDEX('Lorri 401b'!L:L,MATCH('Retirement Calculator'!A516,'Lorri 401b'!N:N,0),0)</f>
        <v>2234578.5038471036</v>
      </c>
      <c r="S516" s="25">
        <f t="shared" ca="1" si="267"/>
        <v>3788112.3679472255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1552077.7828958028</v>
      </c>
      <c r="R517" s="25">
        <f t="array" aca="1" ref="R517" ca="1">INDEX('Lorri 401b'!L:L,MATCH('Retirement Calculator'!A517,'Lorri 401b'!N:N,0),0)</f>
        <v>2223437.1890349519</v>
      </c>
      <c r="S517" s="25">
        <f t="shared" ca="1" si="267"/>
        <v>3775514.9719307544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1550615.6346864658</v>
      </c>
      <c r="R518" s="25">
        <f t="array" aca="1" ref="R518" ca="1">INDEX('Lorri 401b'!L:L,MATCH('Retirement Calculator'!A518,'Lorri 401b'!N:N,0),0)</f>
        <v>2212249.4520777497</v>
      </c>
      <c r="S518" s="25">
        <f t="shared" ca="1" si="267"/>
        <v>3762865.0867642155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1549147.3941929233</v>
      </c>
      <c r="R519" s="25">
        <f t="array" aca="1" ref="R519" ca="1">INDEX('Lorri 401b'!L:L,MATCH('Retirement Calculator'!A519,'Lorri 401b'!N:N,0),0)</f>
        <v>2201015.0995498924</v>
      </c>
      <c r="S519" s="25">
        <f t="shared" ca="1" si="267"/>
        <v>3750162.4937428157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1547673.0360306576</v>
      </c>
      <c r="R520" s="25">
        <f t="array" aca="1" ref="R520" ca="1">INDEX('Lorri 401b'!L:L,MATCH('Retirement Calculator'!A520,'Lorri 401b'!N:N,0),0)</f>
        <v>2189733.9372198358</v>
      </c>
      <c r="S520" s="25">
        <f t="shared" ca="1" si="267"/>
        <v>3737406.9732504934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1546192.5347093826</v>
      </c>
      <c r="R521" s="25">
        <f t="array" aca="1" ref="R521" ca="1">INDEX('Lorri 401b'!L:L,MATCH('Retirement Calculator'!A521,'Lorri 401b'!N:N,0),0)</f>
        <v>2178405.770046737</v>
      </c>
      <c r="S521" s="25">
        <f t="shared" ref="S521:S775" ca="1" si="527">SUM(Q521:R521)</f>
        <v>3724598.3047561198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1544705.8646326021</v>
      </c>
      <c r="R522" s="25">
        <f t="array" aca="1" ref="R522" ca="1">INDEX('Lorri 401b'!L:L,MATCH('Retirement Calculator'!A522,'Lorri 401b'!N:N,0),0)</f>
        <v>2167030.4021770838</v>
      </c>
      <c r="S522" s="25">
        <f t="shared" ca="1" si="527"/>
        <v>3711736.2668096861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1543213.0000971684</v>
      </c>
      <c r="R523" s="25">
        <f t="array" aca="1" ref="R523" ca="1">INDEX('Lorri 401b'!L:L,MATCH('Retirement Calculator'!A523,'Lorri 401b'!N:N,0),0)</f>
        <v>2155607.6369413072</v>
      </c>
      <c r="S523" s="25">
        <f t="shared" ca="1" si="527"/>
        <v>3698820.6370384758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1541713.9152928372</v>
      </c>
      <c r="R524" s="25">
        <f t="array" aca="1" ref="R524" ca="1">INDEX('Lorri 401b'!L:L,MATCH('Retirement Calculator'!A524,'Lorri 401b'!N:N,0),0)</f>
        <v>2144137.2768503814</v>
      </c>
      <c r="S524" s="25">
        <f t="shared" ca="1" si="527"/>
        <v>3685851.1921432186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1540208.5843018212</v>
      </c>
      <c r="R525" s="25">
        <f t="array" aca="1" ref="R525" ca="1">INDEX('Lorri 401b'!L:L,MATCH('Retirement Calculator'!A525,'Lorri 401b'!N:N,0),0)</f>
        <v>2132619.1235924102</v>
      </c>
      <c r="S525" s="25">
        <f t="shared" ca="1" si="527"/>
        <v>3672827.7078942312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1538696.9810983427</v>
      </c>
      <c r="R526" s="25">
        <f t="array" aca="1" ref="R526" ca="1">INDEX('Lorri 401b'!L:L,MATCH('Retirement Calculator'!A526,'Lorri 401b'!N:N,0),0)</f>
        <v>2121052.9780291975</v>
      </c>
      <c r="S526" s="25">
        <f t="shared" ca="1" si="527"/>
        <v>3659749.9591275402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1537179.0795481829</v>
      </c>
      <c r="R527" s="25">
        <f t="array" aca="1" ref="R527" ca="1">INDEX('Lorri 401b'!L:L,MATCH('Retirement Calculator'!A527,'Lorri 401b'!N:N,0),0)</f>
        <v>2109438.6401928049</v>
      </c>
      <c r="S527" s="25">
        <f t="shared" ca="1" si="527"/>
        <v>3646617.7197409878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1535654.8534082309</v>
      </c>
      <c r="R528" s="25">
        <f t="array" aca="1" ref="R528" ca="1">INDEX('Lorri 401b'!L:L,MATCH('Retirement Calculator'!A528,'Lorri 401b'!N:N,0),0)</f>
        <v>2097775.9092820939</v>
      </c>
      <c r="S528" s="25">
        <f t="shared" ca="1" si="527"/>
        <v>3633430.7626903248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1534124.2763260291</v>
      </c>
      <c r="R529" s="25">
        <f t="array" aca="1" ref="R529" ca="1">INDEX('Lorri 401b'!L:L,MATCH('Retirement Calculator'!A529,'Lorri 401b'!N:N,0),0)</f>
        <v>2086064.5836592547</v>
      </c>
      <c r="S529" s="25">
        <f t="shared" ca="1" si="527"/>
        <v>3620188.8599852836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1532587.3218393181</v>
      </c>
      <c r="R530" s="25">
        <f t="array" aca="1" ref="R530" ca="1">INDEX('Lorri 401b'!L:L,MATCH('Retirement Calculator'!A530,'Lorri 401b'!N:N,0),0)</f>
        <v>2074304.4608463205</v>
      </c>
      <c r="S530" s="25">
        <f t="shared" ca="1" si="527"/>
        <v>3606891.7826856384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1531043.9633755791</v>
      </c>
      <c r="R531" s="25">
        <f t="array" aca="1" ref="R531" ca="1">INDEX('Lorri 401b'!L:L,MATCH('Retirement Calculator'!A531,'Lorri 401b'!N:N,0),0)</f>
        <v>2062495.3375216657</v>
      </c>
      <c r="S531" s="25">
        <f t="shared" ca="1" si="527"/>
        <v>3593539.3008972448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1529494.1742515746</v>
      </c>
      <c r="R532" s="25">
        <f t="array" aca="1" ref="R532" ca="1">INDEX('Lorri 401b'!L:L,MATCH('Retirement Calculator'!A532,'Lorri 401b'!N:N,0),0)</f>
        <v>2050637.0095164916</v>
      </c>
      <c r="S532" s="25">
        <f t="shared" ca="1" si="527"/>
        <v>3580131.1837680661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1527937.9276728865</v>
      </c>
      <c r="R533" s="25">
        <f t="array" aca="1" ref="R533" ca="1">INDEX('Lorri 401b'!L:L,MATCH('Retirement Calculator'!A533,'Lorri 401b'!N:N,0),0)</f>
        <v>2038729.2718112958</v>
      </c>
      <c r="S533" s="25">
        <f t="shared" ca="1" si="527"/>
        <v>3566667.1994841825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1526375.196733454</v>
      </c>
      <c r="R534" s="25">
        <f t="array" aca="1" ref="R534" ca="1">INDEX('Lorri 401b'!L:L,MATCH('Retirement Calculator'!A534,'Lorri 401b'!N:N,0),0)</f>
        <v>2026771.9185323282</v>
      </c>
      <c r="S534" s="25">
        <f t="shared" ca="1" si="527"/>
        <v>3553147.115265782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1524805.9544151071</v>
      </c>
      <c r="R535" s="25">
        <f t="array" aca="1" ref="R535" ca="1">INDEX('Lorri 401b'!L:L,MATCH('Retirement Calculator'!A535,'Lorri 401b'!N:N,0),0)</f>
        <v>2014764.7429480318</v>
      </c>
      <c r="S535" s="25">
        <f t="shared" ca="1" si="527"/>
        <v>3539570.6973631391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1523230.1735871006</v>
      </c>
      <c r="R536" s="25">
        <f t="array" aca="1" ref="R536" ca="1">INDEX('Lorri 401b'!L:L,MATCH('Retirement Calculator'!A536,'Lorri 401b'!N:N,0),0)</f>
        <v>2002707.5374654674</v>
      </c>
      <c r="S536" s="25">
        <f t="shared" ca="1" si="527"/>
        <v>3525937.7110525677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1521647.8270056441</v>
      </c>
      <c r="R537" s="25">
        <f t="array" aca="1" ref="R537" ca="1">INDEX('Lorri 401b'!L:L,MATCH('Retirement Calculator'!A537,'Lorri 401b'!N:N,0),0)</f>
        <v>1990600.0936267255</v>
      </c>
      <c r="S537" s="25">
        <f t="shared" ca="1" si="527"/>
        <v>3512247.9206323698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1520058.8873134314</v>
      </c>
      <c r="R538" s="25">
        <f t="array" aca="1" ref="R538" ca="1">INDEX('Lorri 401b'!L:L,MATCH('Retirement Calculator'!A538,'Lorri 401b'!N:N,0),0)</f>
        <v>1978442.2021053224</v>
      </c>
      <c r="S538" s="25">
        <f t="shared" ca="1" si="527"/>
        <v>3498501.089418754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1518463.3270391678</v>
      </c>
      <c r="R539" s="25">
        <f t="array" aca="1" ref="R539" ca="1">INDEX('Lorri 401b'!L:L,MATCH('Retirement Calculator'!A539,'Lorri 401b'!N:N,0),0)</f>
        <v>1966233.65270258</v>
      </c>
      <c r="S539" s="25">
        <f t="shared" ca="1" si="527"/>
        <v>3484696.9797417475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1516861.1185970949</v>
      </c>
      <c r="R540" s="25">
        <f t="array" aca="1" ref="R540" ca="1">INDEX('Lorri 401b'!L:L,MATCH('Retirement Calculator'!A540,'Lorri 401b'!N:N,0),0)</f>
        <v>1953974.2343439928</v>
      </c>
      <c r="S540" s="25">
        <f t="shared" ca="1" si="527"/>
        <v>3470835.3529410874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1515252.2342865134</v>
      </c>
      <c r="R541" s="25">
        <f t="array" aca="1" ref="R541" ca="1">INDEX('Lorri 401b'!L:L,MATCH('Retirement Calculator'!A541,'Lorri 401b'!N:N,0),0)</f>
        <v>1941663.7350755781</v>
      </c>
      <c r="S541" s="25">
        <f t="shared" ca="1" si="527"/>
        <v>3456915.9693620913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1513636.6462913044</v>
      </c>
      <c r="R542" s="25">
        <f t="array" aca="1" ref="R542" ca="1">INDEX('Lorri 401b'!L:L,MATCH('Retirement Calculator'!A542,'Lorri 401b'!N:N,0),0)</f>
        <v>1929301.9420602119</v>
      </c>
      <c r="S542" s="25">
        <f t="shared" ca="1" si="527"/>
        <v>3442938.5883515161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1512014.3266794486</v>
      </c>
      <c r="R543" s="25">
        <f t="array" aca="1" ref="R543" ca="1">INDEX('Lorri 401b'!L:L,MATCH('Retirement Calculator'!A543,'Lorri 401b'!N:N,0),0)</f>
        <v>1916888.6415739483</v>
      </c>
      <c r="S543" s="25">
        <f t="shared" ca="1" si="527"/>
        <v>3428902.9682533969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1510385.2474025434</v>
      </c>
      <c r="R544" s="25">
        <f t="array" aca="1" ref="R544" ca="1">INDEX('Lorri 401b'!L:L,MATCH('Retirement Calculator'!A544,'Lorri 401b'!N:N,0),0)</f>
        <v>1904423.6190023252</v>
      </c>
      <c r="S544" s="25">
        <f t="shared" ca="1" si="527"/>
        <v>3414808.8664048687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1508749.3802953179</v>
      </c>
      <c r="R545" s="25">
        <f t="array" aca="1" ref="R545" ca="1">INDEX('Lorri 401b'!L:L,MATCH('Retirement Calculator'!A545,'Lorri 401b'!N:N,0),0)</f>
        <v>1891906.6588366537</v>
      </c>
      <c r="S545" s="25">
        <f t="shared" ca="1" si="527"/>
        <v>3400656.0391319715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1507106.6970751456</v>
      </c>
      <c r="R546" s="25">
        <f t="array" aca="1" ref="R546" ca="1">INDEX('Lorri 401b'!L:L,MATCH('Retirement Calculator'!A546,'Lorri 401b'!N:N,0),0)</f>
        <v>1879337.5446702919</v>
      </c>
      <c r="S546" s="25">
        <f t="shared" ca="1" si="527"/>
        <v>3386444.2417454375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1505457.1693415558</v>
      </c>
      <c r="R547" s="25">
        <f t="array" aca="1" ref="R547" ca="1">INDEX('Lorri 401b'!L:L,MATCH('Retirement Calculator'!A547,'Lorri 401b'!N:N,0),0)</f>
        <v>1866716.0591949036</v>
      </c>
      <c r="S547" s="25">
        <f t="shared" ca="1" si="527"/>
        <v>3372173.2285364596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1503800.7685757428</v>
      </c>
      <c r="R548" s="25">
        <f t="array" aca="1" ref="R548" ca="1">INDEX('Lorri 401b'!L:L,MATCH('Retirement Calculator'!A548,'Lorri 401b'!N:N,0),0)</f>
        <v>1854041.9841967011</v>
      </c>
      <c r="S548" s="25">
        <f t="shared" ca="1" si="527"/>
        <v>3357842.7527724439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1502137.4661400723</v>
      </c>
      <c r="R549" s="25">
        <f t="array" aca="1" ref="R549" ca="1">INDEX('Lorri 401b'!L:L,MATCH('Retirement Calculator'!A549,'Lorri 401b'!N:N,0),0)</f>
        <v>1841315.1005526728</v>
      </c>
      <c r="S549" s="25">
        <f t="shared" ca="1" si="527"/>
        <v>3343452.5666927453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1500467.2332775865</v>
      </c>
      <c r="R550" s="25">
        <f t="array" aca="1" ref="R550" ca="1">INDEX('Lorri 401b'!L:L,MATCH('Retirement Calculator'!A550,'Lorri 401b'!N:N,0),0)</f>
        <v>1828535.1882267944</v>
      </c>
      <c r="S550" s="25">
        <f t="shared" ca="1" si="527"/>
        <v>3329002.4215043811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1498790.041111507</v>
      </c>
      <c r="R551" s="25">
        <f t="array" aca="1" ref="R551" ca="1">INDEX('Lorri 401b'!L:L,MATCH('Retirement Calculator'!A551,'Lorri 401b'!N:N,0),0)</f>
        <v>1815702.0262662247</v>
      </c>
      <c r="S551" s="25">
        <f t="shared" ca="1" si="527"/>
        <v>3314492.0673777317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1497105.8606447354</v>
      </c>
      <c r="R552" s="25">
        <f t="array" aca="1" ref="R552" ca="1">INDEX('Lorri 401b'!L:L,MATCH('Retirement Calculator'!A552,'Lorri 401b'!N:N,0),0)</f>
        <v>1802815.3927974862</v>
      </c>
      <c r="S552" s="25">
        <f t="shared" ca="1" si="527"/>
        <v>3299921.2534422213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1495414.6627593522</v>
      </c>
      <c r="R553" s="25">
        <f t="array" aca="1" ref="R553" ca="1">INDEX('Lorri 401b'!L:L,MATCH('Retirement Calculator'!A553,'Lorri 401b'!N:N,0),0)</f>
        <v>1789875.0650226278</v>
      </c>
      <c r="S553" s="25">
        <f t="shared" ca="1" si="527"/>
        <v>3285289.7277819803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1493716.4182161135</v>
      </c>
      <c r="R554" s="25">
        <f t="array" aca="1" ref="R554" ca="1">INDEX('Lorri 401b'!L:L,MATCH('Retirement Calculator'!A554,'Lorri 401b'!N:N,0),0)</f>
        <v>1776880.8192153743</v>
      </c>
      <c r="S554" s="25">
        <f t="shared" ca="1" si="527"/>
        <v>3270597.237431488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1492011.0976539445</v>
      </c>
      <c r="R555" s="25">
        <f t="array" aca="1" ref="R555" ca="1">INDEX('Lorri 401b'!L:L,MATCH('Retirement Calculator'!A555,'Lorri 401b'!N:N,0),0)</f>
        <v>1763832.4307172571</v>
      </c>
      <c r="S555" s="25">
        <f t="shared" ca="1" si="527"/>
        <v>3255843.5283712018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1490298.6715894332</v>
      </c>
      <c r="R556" s="25">
        <f t="array" aca="1" ref="R556" ca="1">INDEX('Lorri 401b'!L:L,MATCH('Retirement Calculator'!A556,'Lorri 401b'!N:N,0),0)</f>
        <v>1750729.6739337312</v>
      </c>
      <c r="S556" s="25">
        <f t="shared" ca="1" si="527"/>
        <v>3241028.3455231646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1488579.1104163197</v>
      </c>
      <c r="R557" s="25">
        <f t="array" aca="1" ref="R557" ca="1">INDEX('Lorri 401b'!L:L,MATCH('Retirement Calculator'!A557,'Lorri 401b'!N:N,0),0)</f>
        <v>1737572.3223302739</v>
      </c>
      <c r="S557" s="25">
        <f t="shared" ca="1" si="527"/>
        <v>3226151.4327465938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1486852.3844049848</v>
      </c>
      <c r="R558" s="25">
        <f t="array" aca="1" ref="R558" ca="1">INDEX('Lorri 401b'!L:L,MATCH('Retirement Calculator'!A558,'Lorri 401b'!N:N,0),0)</f>
        <v>1724360.148428469</v>
      </c>
      <c r="S558" s="25">
        <f t="shared" ca="1" si="527"/>
        <v>3211212.5328334537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1485118.463701936</v>
      </c>
      <c r="R559" s="25">
        <f t="array" aca="1" ref="R559" ca="1">INDEX('Lorri 401b'!L:L,MATCH('Retirement Calculator'!A559,'Lorri 401b'!N:N,0),0)</f>
        <v>1711092.9238020731</v>
      </c>
      <c r="S559" s="25">
        <f t="shared" ca="1" si="527"/>
        <v>3196211.3875040091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1483377.3183292912</v>
      </c>
      <c r="R560" s="25">
        <f t="array" aca="1" ref="R560" ca="1">INDEX('Lorri 401b'!L:L,MATCH('Retirement Calculator'!A560,'Lorri 401b'!N:N,0),0)</f>
        <v>1697770.4190730671</v>
      </c>
      <c r="S560" s="25">
        <f t="shared" ca="1" si="527"/>
        <v>3181147.7374023581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1481628.9181842604</v>
      </c>
      <c r="R561" s="25">
        <f t="array" aca="1" ref="R561" ca="1">INDEX('Lorri 401b'!L:L,MATCH('Retirement Calculator'!A561,'Lorri 401b'!N:N,0),0)</f>
        <v>1684392.4039076904</v>
      </c>
      <c r="S561" s="25">
        <f t="shared" ca="1" si="527"/>
        <v>3166021.322091951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1479873.2330386252</v>
      </c>
      <c r="R562" s="25">
        <f t="array" aca="1" ref="R562" ca="1">INDEX('Lorri 401b'!L:L,MATCH('Retirement Calculator'!A562,'Lorri 401b'!N:N,0),0)</f>
        <v>1670958.647012458</v>
      </c>
      <c r="S562" s="25">
        <f t="shared" ca="1" si="527"/>
        <v>3150831.8800510829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1478110.2325382167</v>
      </c>
      <c r="R563" s="25">
        <f t="array" aca="1" ref="R563" ca="1">INDEX('Lorri 401b'!L:L,MATCH('Retirement Calculator'!A563,'Lorri 401b'!N:N,0),0)</f>
        <v>1657468.9161301621</v>
      </c>
      <c r="S563" s="25">
        <f t="shared" ca="1" si="527"/>
        <v>3135579.1486683786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1476339.8862023898</v>
      </c>
      <c r="R564" s="25">
        <f t="array" aca="1" ref="R564" ca="1">INDEX('Lorri 401b'!L:L,MATCH('Retirement Calculator'!A564,'Lorri 401b'!N:N,0),0)</f>
        <v>1643922.9780358565</v>
      </c>
      <c r="S564" s="25">
        <f t="shared" ca="1" si="527"/>
        <v>3120262.8642382463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1474562.163423497</v>
      </c>
      <c r="R565" s="25">
        <f t="array" aca="1" ref="R565" ca="1">INDEX('Lorri 401b'!L:L,MATCH('Retirement Calculator'!A565,'Lorri 401b'!N:N,0),0)</f>
        <v>1630320.5985328248</v>
      </c>
      <c r="S565" s="25">
        <f t="shared" ca="1" si="527"/>
        <v>3104882.761956322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1472777.0334663587</v>
      </c>
      <c r="R566" s="25">
        <f t="array" aca="1" ref="R566" ca="1">INDEX('Lorri 401b'!L:L,MATCH('Retirement Calculator'!A566,'Lorri 401b'!N:N,0),0)</f>
        <v>1616661.5424485304</v>
      </c>
      <c r="S566" s="25">
        <f t="shared" ca="1" si="527"/>
        <v>3089438.5759148891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1470984.4654677324</v>
      </c>
      <c r="R567" s="25">
        <f t="array" aca="1" ref="R567" ca="1">INDEX('Lorri 401b'!L:L,MATCH('Retirement Calculator'!A567,'Lorri 401b'!N:N,0),0)</f>
        <v>1602945.5736305513</v>
      </c>
      <c r="S567" s="25">
        <f t="shared" ca="1" si="527"/>
        <v>3073930.0390982837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1469184.4284357785</v>
      </c>
      <c r="R568" s="25">
        <f t="array" aca="1" ref="R568" ca="1">INDEX('Lorri 401b'!L:L,MATCH('Retirement Calculator'!A568,'Lorri 401b'!N:N,0),0)</f>
        <v>1589172.4549424974</v>
      </c>
      <c r="S568" s="25">
        <f t="shared" ca="1" si="527"/>
        <v>3058356.8833782757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1467376.8912495247</v>
      </c>
      <c r="R569" s="25">
        <f t="array" aca="1" ref="R569" ca="1">INDEX('Lorri 401b'!L:L,MATCH('Retirement Calculator'!A569,'Lorri 401b'!N:N,0),0)</f>
        <v>1575341.9482599099</v>
      </c>
      <c r="S569" s="25">
        <f t="shared" ca="1" si="527"/>
        <v>3042718.8395094345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1465561.8226583281</v>
      </c>
      <c r="R570" s="25">
        <f t="array" aca="1" ref="R570" ca="1">INDEX('Lorri 401b'!L:L,MATCH('Retirement Calculator'!A570,'Lorri 401b'!N:N,0),0)</f>
        <v>1561453.8144661449</v>
      </c>
      <c r="S570" s="25">
        <f t="shared" ca="1" si="527"/>
        <v>3027015.6371244732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1463739.191281335</v>
      </c>
      <c r="R571" s="25">
        <f t="array" aca="1" ref="R571" ca="1">INDEX('Lorri 401b'!L:L,MATCH('Retirement Calculator'!A571,'Lorri 401b'!N:N,0),0)</f>
        <v>1547507.8134482394</v>
      </c>
      <c r="S571" s="25">
        <f t="shared" ca="1" si="527"/>
        <v>3011247.0047295745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1461908.9656069377</v>
      </c>
      <c r="R572" s="25">
        <f t="array" aca="1" ref="R572" ca="1">INDEX('Lorri 401b'!L:L,MATCH('Retirement Calculator'!A572,'Lorri 401b'!N:N,0),0)</f>
        <v>1533503.7040927592</v>
      </c>
      <c r="S572" s="25">
        <f t="shared" ca="1" si="527"/>
        <v>2995412.6696996968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1460071.1139922305</v>
      </c>
      <c r="R573" s="25">
        <f t="array" aca="1" ref="R573" ca="1">INDEX('Lorri 401b'!L:L,MATCH('Retirement Calculator'!A573,'Lorri 401b'!N:N,0),0)</f>
        <v>1519441.2442816312</v>
      </c>
      <c r="S573" s="25">
        <f t="shared" ca="1" si="527"/>
        <v>2979512.3582738619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1458225.6046624619</v>
      </c>
      <c r="R574" s="25">
        <f t="array" aca="1" ref="R574" ca="1">INDEX('Lorri 401b'!L:L,MATCH('Retirement Calculator'!A574,'Lorri 401b'!N:N,0),0)</f>
        <v>1505320.1908879569</v>
      </c>
      <c r="S574" s="25">
        <f t="shared" ca="1" si="527"/>
        <v>2963545.795550419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1456372.405710486</v>
      </c>
      <c r="R575" s="25">
        <f t="array" aca="1" ref="R575" ca="1">INDEX('Lorri 401b'!L:L,MATCH('Retirement Calculator'!A575,'Lorri 401b'!N:N,0),0)</f>
        <v>1491140.2997718088</v>
      </c>
      <c r="S575" s="25">
        <f t="shared" ca="1" si="527"/>
        <v>2947512.7054822948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1454511.4850962101</v>
      </c>
      <c r="R576" s="25">
        <f t="array" aca="1" ref="R576" ca="1">INDEX('Lorri 401b'!L:L,MATCH('Retirement Calculator'!A576,'Lorri 401b'!N:N,0),0)</f>
        <v>1476901.3257760101</v>
      </c>
      <c r="S576" s="25">
        <f t="shared" ca="1" si="527"/>
        <v>2931412.8108722204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1452642.8106460415</v>
      </c>
      <c r="R577" s="25">
        <f t="array" aca="1" ref="R577" ca="1">INDEX('Lorri 401b'!L:L,MATCH('Retirement Calculator'!A577,'Lorri 401b'!N:N,0),0)</f>
        <v>1462603.0227218955</v>
      </c>
      <c r="S577" s="25">
        <f t="shared" ca="1" si="527"/>
        <v>2915245.8333679372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1450766.3500523306</v>
      </c>
      <c r="R578" s="25">
        <f t="array" aca="1" ref="R578" ca="1">INDEX('Lorri 401b'!L:L,MATCH('Retirement Calculator'!A578,'Lorri 401b'!N:N,0),0)</f>
        <v>1448245.1434050554</v>
      </c>
      <c r="S578" s="25">
        <f t="shared" ca="1" si="527"/>
        <v>2899011.4934573863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1448882.0708728125</v>
      </c>
      <c r="R579" s="25">
        <f t="array" aca="1" ref="R579" ca="1">INDEX('Lorri 401b'!L:L,MATCH('Retirement Calculator'!A579,'Lorri 401b'!N:N,0),0)</f>
        <v>1433827.439591062</v>
      </c>
      <c r="S579" s="25">
        <f t="shared" ca="1" si="527"/>
        <v>2882709.5104638748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1446989.9405300464</v>
      </c>
      <c r="R580" s="25">
        <f t="array" aca="1" ref="R580" ca="1">INDEX('Lorri 401b'!L:L,MATCH('Retirement Calculator'!A580,'Lorri 401b'!N:N,0),0)</f>
        <v>1419349.6620111768</v>
      </c>
      <c r="S580" s="25">
        <f t="shared" ca="1" si="527"/>
        <v>2866339.6025412232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1445089.9263108522</v>
      </c>
      <c r="R581" s="25">
        <f t="array" aca="1" ref="R581" ca="1">INDEX('Lorri 401b'!L:L,MATCH('Retirement Calculator'!A581,'Lorri 401b'!N:N,0),0)</f>
        <v>1404811.5603580421</v>
      </c>
      <c r="S581" s="25">
        <f t="shared" ca="1" si="527"/>
        <v>2849901.4866688941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1443181.9953657445</v>
      </c>
      <c r="R582" s="25">
        <f t="array" aca="1" ref="R582" ca="1">INDEX('Lorri 401b'!L:L,MATCH('Retirement Calculator'!A582,'Lorri 401b'!N:N,0),0)</f>
        <v>1390212.8832813527</v>
      </c>
      <c r="S582" s="25">
        <f t="shared" ca="1" si="527"/>
        <v>2833394.8786470974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1441266.1147083656</v>
      </c>
      <c r="R583" s="25">
        <f t="array" aca="1" ref="R583" ca="1">INDEX('Lorri 401b'!L:L,MATCH('Retirement Calculator'!A583,'Lorri 401b'!N:N,0),0)</f>
        <v>1375553.3783835105</v>
      </c>
      <c r="S583" s="25">
        <f t="shared" ca="1" si="527"/>
        <v>2816819.4930918762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1439342.2512149143</v>
      </c>
      <c r="R584" s="25">
        <f t="array" aca="1" ref="R584" ca="1">INDEX('Lorri 401b'!L:L,MATCH('Retirement Calculator'!A584,'Lorri 401b'!N:N,0),0)</f>
        <v>1360832.7922152607</v>
      </c>
      <c r="S584" s="25">
        <f t="shared" ca="1" si="527"/>
        <v>2800175.0434301747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1437410.3716235736</v>
      </c>
      <c r="R585" s="25">
        <f t="array" aca="1" ref="R585" ca="1">INDEX('Lorri 401b'!L:L,MATCH('Retirement Calculator'!A585,'Lorri 401b'!N:N,0),0)</f>
        <v>1346050.8702713097</v>
      </c>
      <c r="S585" s="25">
        <f t="shared" ca="1" si="527"/>
        <v>2783461.2418948831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1435470.4425339357</v>
      </c>
      <c r="R586" s="25">
        <f t="array" aca="1" ref="R586" ca="1">INDEX('Lorri 401b'!L:L,MATCH('Retirement Calculator'!A586,'Lorri 401b'!N:N,0),0)</f>
        <v>1331207.3569859257</v>
      </c>
      <c r="S586" s="25">
        <f t="shared" ca="1" si="527"/>
        <v>2766677.7995198611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1433522.4304064242</v>
      </c>
      <c r="R587" s="25">
        <f t="array" aca="1" ref="R587" ca="1">INDEX('Lorri 401b'!L:L,MATCH('Retirement Calculator'!A587,'Lorri 401b'!N:N,0),0)</f>
        <v>1316301.9957285193</v>
      </c>
      <c r="S587" s="25">
        <f t="shared" ca="1" si="527"/>
        <v>2749824.4261349435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1431566.3015617148</v>
      </c>
      <c r="R588" s="25">
        <f t="array" aca="1" ref="R588" ca="1">INDEX('Lorri 401b'!L:L,MATCH('Retirement Calculator'!A588,'Lorri 401b'!N:N,0),0)</f>
        <v>1301334.5287992069</v>
      </c>
      <c r="S588" s="25">
        <f t="shared" ca="1" si="527"/>
        <v>2732900.830360922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1429602.0221801526</v>
      </c>
      <c r="R589" s="25">
        <f t="array" aca="1" ref="R589" ca="1">INDEX('Lorri 401b'!L:L,MATCH('Retirement Calculator'!A589,'Lorri 401b'!N:N,0),0)</f>
        <v>1286304.6974243557</v>
      </c>
      <c r="S589" s="25">
        <f t="shared" ca="1" si="527"/>
        <v>2715906.719604508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1427629.5583011671</v>
      </c>
      <c r="R590" s="25">
        <f t="array" aca="1" ref="R590" ca="1">INDEX('Lorri 401b'!L:L,MATCH('Retirement Calculator'!A590,'Lorri 401b'!N:N,0),0)</f>
        <v>1271212.2417521093</v>
      </c>
      <c r="S590" s="25">
        <f t="shared" ca="1" si="527"/>
        <v>2698841.8000532761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1425648.8758226859</v>
      </c>
      <c r="R591" s="25">
        <f t="array" aca="1" ref="R591" ca="1">INDEX('Lorri 401b'!L:L,MATCH('Retirement Calculator'!A591,'Lorri 401b'!N:N,0),0)</f>
        <v>1256056.9008478951</v>
      </c>
      <c r="S591" s="25">
        <f t="shared" ca="1" si="527"/>
        <v>2681705.7766705807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1423659.9405005444</v>
      </c>
      <c r="R592" s="25">
        <f t="array" aca="1" ref="R592" ca="1">INDEX('Lorri 401b'!L:L,MATCH('Retirement Calculator'!A592,'Lorri 401b'!N:N,0),0)</f>
        <v>1240838.4126899135</v>
      </c>
      <c r="S592" s="25">
        <f t="shared" ca="1" si="527"/>
        <v>2664498.3531904579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1421662.7179478938</v>
      </c>
      <c r="R593" s="25">
        <f t="array" aca="1" ref="R593" ca="1">INDEX('Lorri 401b'!L:L,MATCH('Retirement Calculator'!A593,'Lorri 401b'!N:N,0),0)</f>
        <v>1225556.514164607</v>
      </c>
      <c r="S593" s="25">
        <f t="shared" ca="1" si="527"/>
        <v>2647219.2321125008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1419657.1736346071</v>
      </c>
      <c r="R594" s="25">
        <f t="array" aca="1" ref="R594" ca="1">INDEX('Lorri 401b'!L:L,MATCH('Retirement Calculator'!A594,'Lorri 401b'!N:N,0),0)</f>
        <v>1210210.9410621116</v>
      </c>
      <c r="S594" s="25">
        <f t="shared" ca="1" si="527"/>
        <v>2629868.1146967188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1417643.2728866818</v>
      </c>
      <c r="R595" s="25">
        <f t="array" aca="1" ref="R595" ca="1">INDEX('Lorri 401b'!L:L,MATCH('Retirement Calculator'!A595,'Lorri 401b'!N:N,0),0)</f>
        <v>1194801.4280716893</v>
      </c>
      <c r="S595" s="25">
        <f t="shared" ca="1" si="527"/>
        <v>2612444.7009583712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1415620.9808856403</v>
      </c>
      <c r="R596" s="25">
        <f t="array" aca="1" ref="R596" ca="1">INDEX('Lorri 401b'!L:L,MATCH('Retirement Calculator'!A596,'Lorri 401b'!N:N,0),0)</f>
        <v>1179327.7087771401</v>
      </c>
      <c r="S596" s="25">
        <f t="shared" ca="1" si="527"/>
        <v>2594948.6896627806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1413590.2626679277</v>
      </c>
      <c r="R597" s="25">
        <f t="array" aca="1" ref="R597" ca="1">INDEX('Lorri 401b'!L:L,MATCH('Retirement Calculator'!A597,'Lorri 401b'!N:N,0),0)</f>
        <v>1163789.5156521969</v>
      </c>
      <c r="S597" s="25">
        <f t="shared" ca="1" si="527"/>
        <v>2577379.7783201244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1411551.0831243079</v>
      </c>
      <c r="R598" s="25">
        <f t="array" aca="1" ref="R598" ca="1">INDEX('Lorri 401b'!L:L,MATCH('Retirement Calculator'!A598,'Lorri 401b'!N:N,0),0)</f>
        <v>1148186.5800558999</v>
      </c>
      <c r="S598" s="25">
        <f t="shared" ca="1" si="527"/>
        <v>2559737.6631802078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1409503.4069992565</v>
      </c>
      <c r="R599" s="25">
        <f t="array" aca="1" ref="R599" ca="1">INDEX('Lorri 401b'!L:L,MATCH('Retirement Calculator'!A599,'Lorri 401b'!N:N,0),0)</f>
        <v>1132518.6322279517</v>
      </c>
      <c r="S599" s="25">
        <f t="shared" ca="1" si="527"/>
        <v>2542022.0392272081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1407447.1988903505</v>
      </c>
      <c r="R600" s="25">
        <f t="array" aca="1" ref="R600" ca="1">INDEX('Lorri 401b'!L:L,MATCH('Retirement Calculator'!A600,'Lorri 401b'!N:N,0),0)</f>
        <v>1116785.4012840537</v>
      </c>
      <c r="S600" s="25">
        <f t="shared" ca="1" si="527"/>
        <v>2524232.6001744042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1405382.4232476575</v>
      </c>
      <c r="R601" s="25">
        <f t="array" aca="1" ref="R601" ca="1">INDEX('Lorri 401b'!L:L,MATCH('Retirement Calculator'!A601,'Lorri 401b'!N:N,0),0)</f>
        <v>1100986.6152112228</v>
      </c>
      <c r="S601" s="25">
        <f t="shared" ca="1" si="527"/>
        <v>2506369.03845888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1403309.0443731199</v>
      </c>
      <c r="R602" s="25">
        <f t="array" aca="1" ref="R602" ca="1">INDEX('Lorri 401b'!L:L,MATCH('Retirement Calculator'!A602,'Lorri 401b'!N:N,0),0)</f>
        <v>1085122.0008630883</v>
      </c>
      <c r="S602" s="25">
        <f t="shared" ca="1" si="527"/>
        <v>2488431.0452362085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1401227.0264199385</v>
      </c>
      <c r="R603" s="25">
        <f t="array" aca="1" ref="R603" ca="1">INDEX('Lorri 401b'!L:L,MATCH('Retirement Calculator'!A603,'Lorri 401b'!N:N,0),0)</f>
        <v>1069191.2839551698</v>
      </c>
      <c r="S603" s="25">
        <f t="shared" ca="1" si="527"/>
        <v>2470418.3103751084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1399136.3333919521</v>
      </c>
      <c r="R604" s="25">
        <f t="array" aca="1" ref="R604" ca="1">INDEX('Lorri 401b'!L:L,MATCH('Retirement Calculator'!A604,'Lorri 401b'!N:N,0),0)</f>
        <v>1053194.1890601353</v>
      </c>
      <c r="S604" s="25">
        <f t="shared" ca="1" si="527"/>
        <v>2452330.5224520871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1397036.9291430158</v>
      </c>
      <c r="R605" s="25">
        <f t="array" aca="1" ref="R605" ca="1">INDEX('Lorri 401b'!L:L,MATCH('Retirement Calculator'!A605,'Lorri 401b'!N:N,0),0)</f>
        <v>1037130.439603038</v>
      </c>
      <c r="S605" s="25">
        <f t="shared" ca="1" si="527"/>
        <v>2434167.3687460539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1394928.7773763756</v>
      </c>
      <c r="R606" s="25">
        <f t="array" aca="1" ref="R606" ca="1">INDEX('Lorri 401b'!L:L,MATCH('Retirement Calculator'!A606,'Lorri 401b'!N:N,0),0)</f>
        <v>1020999.7578565361</v>
      </c>
      <c r="S606" s="25">
        <f t="shared" ca="1" si="527"/>
        <v>2415928.5352329118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1392811.841644041</v>
      </c>
      <c r="R607" s="25">
        <f t="array" aca="1" ref="R607" ca="1">INDEX('Lorri 401b'!L:L,MATCH('Retirement Calculator'!A607,'Lorri 401b'!N:N,0),0)</f>
        <v>1004801.8649360904</v>
      </c>
      <c r="S607" s="25">
        <f t="shared" ca="1" si="527"/>
        <v>2397613.7065801313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1390686.0853461551</v>
      </c>
      <c r="R608" s="25">
        <f t="array" aca="1" ref="R608" ca="1">INDEX('Lorri 401b'!L:L,MATCH('Retirement Calculator'!A608,'Lorri 401b'!N:N,0),0)</f>
        <v>988536.48079514294</v>
      </c>
      <c r="S608" s="25">
        <f t="shared" ca="1" si="527"/>
        <v>2379222.566141298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1388551.4717303612</v>
      </c>
      <c r="R609" s="25">
        <f t="array" aca="1" ref="R609" ca="1">INDEX('Lorri 401b'!L:L,MATCH('Retirement Calculator'!A609,'Lorri 401b'!N:N,0),0)</f>
        <v>972203.32422027481</v>
      </c>
      <c r="S609" s="25">
        <f t="shared" ca="1" si="527"/>
        <v>2360754.7959506363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1386407.9638911684</v>
      </c>
      <c r="R610" s="25">
        <f t="array" aca="1" ref="R610" ca="1">INDEX('Lorri 401b'!L:L,MATCH('Retirement Calculator'!A610,'Lorri 401b'!N:N,0),0)</f>
        <v>955802.11282634479</v>
      </c>
      <c r="S610" s="25">
        <f t="shared" ca="1" si="527"/>
        <v>2342210.0767175131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1384255.524769312</v>
      </c>
      <c r="R611" s="25">
        <f t="array" aca="1" ref="R611" ca="1">INDEX('Lorri 401b'!L:L,MATCH('Retirement Calculator'!A611,'Lorri 401b'!N:N,0),0)</f>
        <v>939332.56305160664</v>
      </c>
      <c r="S611" s="25">
        <f t="shared" ca="1" si="527"/>
        <v>2323588.0878209188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1382094.1171511146</v>
      </c>
      <c r="R612" s="25">
        <f t="array" aca="1" ref="R612" ca="1">INDEX('Lorri 401b'!L:L,MATCH('Retirement Calculator'!A612,'Lorri 401b'!N:N,0),0)</f>
        <v>922794.39015280711</v>
      </c>
      <c r="S612" s="25">
        <f t="shared" ca="1" si="527"/>
        <v>2304888.5073039215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1379923.7036678414</v>
      </c>
      <c r="R613" s="25">
        <f t="array" aca="1" ref="R613" ca="1">INDEX('Lorri 401b'!L:L,MATCH('Retirement Calculator'!A613,'Lorri 401b'!N:N,0),0)</f>
        <v>906187.3082002626</v>
      </c>
      <c r="S613" s="25">
        <f t="shared" ca="1" si="527"/>
        <v>2286111.0118681039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1377744.2467950545</v>
      </c>
      <c r="R614" s="25">
        <f t="array" aca="1" ref="R614" ca="1">INDEX('Lorri 401b'!L:L,MATCH('Retirement Calculator'!A614,'Lorri 401b'!N:N,0),0)</f>
        <v>889511.03007291583</v>
      </c>
      <c r="S614" s="25">
        <f t="shared" ca="1" si="527"/>
        <v>2267255.2768679704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1375555.7088519644</v>
      </c>
      <c r="R615" s="25">
        <f t="array" aca="1" ref="R615" ca="1">INDEX('Lorri 401b'!L:L,MATCH('Retirement Calculator'!A615,'Lorri 401b'!N:N,0),0)</f>
        <v>872765.26745337178</v>
      </c>
      <c r="S615" s="25">
        <f t="shared" ca="1" si="527"/>
        <v>2248320.9763053362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1373358.0520007783</v>
      </c>
      <c r="R616" s="25">
        <f t="array" aca="1" ref="R616" ca="1">INDEX('Lorri 401b'!L:L,MATCH('Retirement Calculator'!A616,'Lorri 401b'!N:N,0),0)</f>
        <v>855949.730822913</v>
      </c>
      <c r="S616" s="25">
        <f t="shared" ca="1" si="527"/>
        <v>2229307.7828236911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1371151.2382460453</v>
      </c>
      <c r="R617" s="25">
        <f t="array" aca="1" ref="R617" ca="1">INDEX('Lorri 401b'!L:L,MATCH('Retirement Calculator'!A617,'Lorri 401b'!N:N,0),0)</f>
        <v>839064.12945649389</v>
      </c>
      <c r="S617" s="25">
        <f t="shared" ca="1" si="527"/>
        <v>2210215.3677025391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1368935.229434001</v>
      </c>
      <c r="R618" s="25">
        <f t="array" aca="1" ref="R618" ca="1">INDEX('Lorri 401b'!L:L,MATCH('Retirement Calculator'!A618,'Lorri 401b'!N:N,0),0)</f>
        <v>822108.17141771468</v>
      </c>
      <c r="S618" s="25">
        <f t="shared" ca="1" si="527"/>
        <v>2191043.4008517158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1366709.9872519067</v>
      </c>
      <c r="R619" s="25">
        <f t="array" aca="1" ref="R619" ca="1">INDEX('Lorri 401b'!L:L,MATCH('Retirement Calculator'!A619,'Lorri 401b'!N:N,0),0)</f>
        <v>805081.56355377391</v>
      </c>
      <c r="S619" s="25">
        <f t="shared" ca="1" si="527"/>
        <v>2171791.5508056805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1364475.4732273868</v>
      </c>
      <c r="R620" s="25">
        <f t="array" aca="1" ref="R620" ca="1">INDEX('Lorri 401b'!L:L,MATCH('Retirement Calculator'!A620,'Lorri 401b'!N:N,0),0)</f>
        <v>787984.01149040007</v>
      </c>
      <c r="S620" s="25">
        <f t="shared" ca="1" si="527"/>
        <v>2152459.4847177868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1362231.6487277648</v>
      </c>
      <c r="R621" s="25">
        <f t="array" aca="1" ref="R621" ca="1">INDEX('Lorri 401b'!L:L,MATCH('Retirement Calculator'!A621,'Lorri 401b'!N:N,0),0)</f>
        <v>770815.21962676221</v>
      </c>
      <c r="S621" s="25">
        <f t="shared" ca="1" si="527"/>
        <v>2133046.8683545273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1359978.4749593944</v>
      </c>
      <c r="R622" s="25">
        <f t="array" aca="1" ref="R622" ca="1">INDEX('Lorri 401b'!L:L,MATCH('Retirement Calculator'!A622,'Lorri 401b'!N:N,0),0)</f>
        <v>753574.89113035914</v>
      </c>
      <c r="S622" s="25">
        <f t="shared" ca="1" si="527"/>
        <v>2113553.3660897538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1357715.912966989</v>
      </c>
      <c r="R623" s="25">
        <f t="array" aca="1" ref="R623" ca="1">INDEX('Lorri 401b'!L:L,MATCH('Retirement Calculator'!A623,'Lorri 401b'!N:N,0),0)</f>
        <v>736262.72793188773</v>
      </c>
      <c r="S623" s="25">
        <f t="shared" ca="1" si="527"/>
        <v>2093978.6408988768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1355443.9236329487</v>
      </c>
      <c r="R624" s="25">
        <f t="array" aca="1" ref="R624" ca="1">INDEX('Lorri 401b'!L:L,MATCH('Retirement Calculator'!A624,'Lorri 401b'!N:N,0),0)</f>
        <v>718878.43072008935</v>
      </c>
      <c r="S624" s="25">
        <f t="shared" ca="1" si="527"/>
        <v>2074322.3543530381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1353162.4676766831</v>
      </c>
      <c r="R625" s="25">
        <f t="array" aca="1" ref="R625" ca="1">INDEX('Lorri 401b'!L:L,MATCH('Retirement Calculator'!A625,'Lorri 401b'!N:N,0),0)</f>
        <v>701421.69893657521</v>
      </c>
      <c r="S625" s="25">
        <f t="shared" ca="1" si="527"/>
        <v>2054584.1666132584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1350871.5056539332</v>
      </c>
      <c r="R626" s="25">
        <f t="array" aca="1" ref="R626" ca="1">INDEX('Lorri 401b'!L:L,MATCH('Retirement Calculator'!A626,'Lorri 401b'!N:N,0),0)</f>
        <v>683892.23077062971</v>
      </c>
      <c r="S626" s="25">
        <f t="shared" ca="1" si="527"/>
        <v>2034763.736424563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1348570.9979560885</v>
      </c>
      <c r="R627" s="25">
        <f t="array" aca="1" ref="R627" ca="1">INDEX('Lorri 401b'!L:L,MATCH('Retirement Calculator'!A627,'Lorri 401b'!N:N,0),0)</f>
        <v>666289.72315399279</v>
      </c>
      <c r="S627" s="25">
        <f t="shared" ca="1" si="527"/>
        <v>2014860.7211100813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1346260.9048095027</v>
      </c>
      <c r="R628" s="25">
        <f t="array" aca="1" ref="R628" ca="1">INDEX('Lorri 401b'!L:L,MATCH('Retirement Calculator'!A628,'Lorri 401b'!N:N,0),0)</f>
        <v>648613.87175561988</v>
      </c>
      <c r="S628" s="25">
        <f t="shared" ca="1" si="527"/>
        <v>1994874.7765651224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1343941.186274806</v>
      </c>
      <c r="R629" s="25">
        <f t="array" aca="1" ref="R629" ca="1">INDEX('Lorri 401b'!L:L,MATCH('Retirement Calculator'!A629,'Lorri 401b'!N:N,0),0)</f>
        <v>630864.37097642047</v>
      </c>
      <c r="S629" s="25">
        <f t="shared" ca="1" si="527"/>
        <v>1974805.5572512266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1341611.8022462148</v>
      </c>
      <c r="R630" s="25">
        <f t="array" aca="1" ref="R630" ca="1">INDEX('Lorri 401b'!L:L,MATCH('Retirement Calculator'!A630,'Lorri 401b'!N:N,0),0)</f>
        <v>613040.9139439743</v>
      </c>
      <c r="S630" s="25">
        <f t="shared" ca="1" si="527"/>
        <v>1954652.7161901891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1339272.7124508379</v>
      </c>
      <c r="R631" s="25">
        <f t="array" aca="1" ref="R631" ca="1">INDEX('Lorri 401b'!L:L,MATCH('Retirement Calculator'!A631,'Lorri 401b'!N:N,0),0)</f>
        <v>595143.19250722637</v>
      </c>
      <c r="S631" s="25">
        <f t="shared" ca="1" si="527"/>
        <v>1934415.9049580642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1336923.8764479803</v>
      </c>
      <c r="R632" s="25">
        <f t="array" aca="1" ref="R632" ca="1">INDEX('Lorri 401b'!L:L,MATCH('Retirement Calculator'!A632,'Lorri 401b'!N:N,0),0)</f>
        <v>577170.89723115857</v>
      </c>
      <c r="S632" s="25">
        <f t="shared" ca="1" si="527"/>
        <v>1914094.7736791389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1334565.2536284442</v>
      </c>
      <c r="R633" s="25">
        <f t="array" aca="1" ref="R633" ca="1">INDEX('Lorri 401b'!L:L,MATCH('Retirement Calculator'!A633,'Lorri 401b'!N:N,0),0)</f>
        <v>559123.71739144053</v>
      </c>
      <c r="S633" s="25">
        <f t="shared" ca="1" si="527"/>
        <v>1893688.9710198846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1332196.8032138266</v>
      </c>
      <c r="R634" s="25">
        <f t="array" aca="1" ref="R634" ca="1">INDEX('Lorri 401b'!L:L,MATCH('Retirement Calculator'!A634,'Lorri 401b'!N:N,0),0)</f>
        <v>541001.34096905694</v>
      </c>
      <c r="S634" s="25">
        <f t="shared" ca="1" si="527"/>
        <v>1873198.1441828837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1329818.4842558147</v>
      </c>
      <c r="R635" s="25">
        <f t="array" aca="1" ref="R635" ca="1">INDEX('Lorri 401b'!L:L,MATCH('Retirement Calculator'!A635,'Lorri 401b'!N:N,0),0)</f>
        <v>522803.45464491349</v>
      </c>
      <c r="S635" s="25">
        <f t="shared" ca="1" si="527"/>
        <v>1852621.9389007282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1327430.2556354778</v>
      </c>
      <c r="R636" s="25">
        <f t="array" aca="1" ref="R636" ca="1">INDEX('Lorri 401b'!L:L,MATCH('Retirement Calculator'!A636,'Lorri 401b'!N:N,0),0)</f>
        <v>504529.74379441945</v>
      </c>
      <c r="S636" s="25">
        <f t="shared" ca="1" si="527"/>
        <v>1831959.9994298974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1325032.0760625561</v>
      </c>
      <c r="R637" s="25">
        <f t="array" aca="1" ref="R637" ca="1">INDEX('Lorri 401b'!L:L,MATCH('Retirement Calculator'!A637,'Lorri 401b'!N:N,0),0)</f>
        <v>486179.89248204831</v>
      </c>
      <c r="S637" s="25">
        <f t="shared" ca="1" si="527"/>
        <v>1811211.9685446045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1322623.9040747473</v>
      </c>
      <c r="R638" s="25">
        <f t="array" aca="1" ref="R638" ca="1">INDEX('Lorri 401b'!L:L,MATCH('Retirement Calculator'!A638,'Lorri 401b'!N:N,0),0)</f>
        <v>467753.58345587563</v>
      </c>
      <c r="S638" s="25">
        <f t="shared" ca="1" si="527"/>
        <v>1790377.4875306231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1320205.6980369892</v>
      </c>
      <c r="R639" s="25">
        <f t="array" aca="1" ref="R639" ca="1">INDEX('Lorri 401b'!L:L,MATCH('Retirement Calculator'!A639,'Lorri 401b'!N:N,0),0)</f>
        <v>449250.49814209389</v>
      </c>
      <c r="S639" s="25">
        <f t="shared" ca="1" si="527"/>
        <v>1769456.1961790831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1317777.4161407405</v>
      </c>
      <c r="R640" s="25">
        <f t="array" aca="1" ref="R640" ca="1">INDEX('Lorri 401b'!L:L,MATCH('Retirement Calculator'!A640,'Lorri 401b'!N:N,0),0)</f>
        <v>430670.31663950474</v>
      </c>
      <c r="S640" s="25">
        <f t="shared" ca="1" si="527"/>
        <v>1748447.7327802451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1315339.0164032574</v>
      </c>
      <c r="R641" s="25">
        <f t="array" aca="1" ref="R641" ca="1">INDEX('Lorri 401b'!L:L,MATCH('Retirement Calculator'!A641,'Lorri 401b'!N:N,0),0)</f>
        <v>412012.71771398815</v>
      </c>
      <c r="S641" s="25">
        <f t="shared" ca="1" si="527"/>
        <v>1727351.7341172455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1312890.4566668682</v>
      </c>
      <c r="R642" s="25">
        <f t="array" aca="1" ref="R642" ca="1">INDEX('Lorri 401b'!L:L,MATCH('Retirement Calculator'!A642,'Lorri 401b'!N:N,0),0)</f>
        <v>393277.37879294856</v>
      </c>
      <c r="S642" s="25">
        <f t="shared" ca="1" si="527"/>
        <v>1706167.8354598167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1310431.694598244</v>
      </c>
      <c r="R643" s="25">
        <f t="array" aca="1" ref="R643" ca="1">INDEX('Lorri 401b'!L:L,MATCH('Retirement Calculator'!A643,'Lorri 401b'!N:N,0),0)</f>
        <v>374463.97595973796</v>
      </c>
      <c r="S643" s="25">
        <f t="shared" ca="1" si="527"/>
        <v>1684895.6705579821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1307962.6876876673</v>
      </c>
      <c r="R644" s="25">
        <f t="array" aca="1" ref="R644" ca="1">INDEX('Lorri 401b'!L:L,MATCH('Retirement Calculator'!A644,'Lorri 401b'!N:N,0),0)</f>
        <v>355572.18394805567</v>
      </c>
      <c r="S644" s="25">
        <f t="shared" ca="1" si="527"/>
        <v>1663534.8716357229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1305483.3932482963</v>
      </c>
      <c r="R645" s="25">
        <f t="array" aca="1" ref="R645" ca="1">INDEX('Lorri 401b'!L:L,MATCH('Retirement Calculator'!A645,'Lorri 401b'!N:N,0),0)</f>
        <v>336601.67613632471</v>
      </c>
      <c r="S645" s="25">
        <f t="shared" ca="1" si="527"/>
        <v>1642085.069384621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1302993.768415428</v>
      </c>
      <c r="R646" s="25">
        <f t="array" aca="1" ref="R646" ca="1">INDEX('Lorri 401b'!L:L,MATCH('Retirement Calculator'!A646,'Lorri 401b'!N:N,0),0)</f>
        <v>317552.12454204482</v>
      </c>
      <c r="S646" s="25">
        <f t="shared" ca="1" si="527"/>
        <v>1620545.8929574727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1300493.7701457562</v>
      </c>
      <c r="R647" s="25">
        <f t="array" aca="1" ref="R647" ca="1">INDEX('Lorri 401b'!L:L,MATCH('Retirement Calculator'!A647,'Lorri 401b'!N:N,0),0)</f>
        <v>298423.19981612213</v>
      </c>
      <c r="S647" s="25">
        <f t="shared" ca="1" si="527"/>
        <v>1598916.9699618784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1297983.3552166275</v>
      </c>
      <c r="R648" s="25">
        <f t="array" aca="1" ref="R648" ca="1">INDEX('Lorri 401b'!L:L,MATCH('Retirement Calculator'!A648,'Lorri 401b'!N:N,0),0)</f>
        <v>279214.57123717474</v>
      </c>
      <c r="S648" s="25">
        <f t="shared" ca="1" si="527"/>
        <v>1577197.9264538023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1295462.4802252939</v>
      </c>
      <c r="R649" s="25">
        <f t="array" aca="1" ref="R649" ca="1">INDEX('Lorri 401b'!L:L,MATCH('Retirement Calculator'!A649,'Lorri 401b'!N:N,0),0)</f>
        <v>259925.90670581508</v>
      </c>
      <c r="S649" s="25">
        <f t="shared" ca="1" si="527"/>
        <v>1555388.386931109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1292931.1015881631</v>
      </c>
      <c r="R650" s="25">
        <f t="array" aca="1" ref="R650" ca="1">INDEX('Lorri 401b'!L:L,MATCH('Retirement Calculator'!A650,'Lorri 401b'!N:N,0),0)</f>
        <v>240556.8727389081</v>
      </c>
      <c r="S650" s="25">
        <f t="shared" ca="1" si="527"/>
        <v>1533487.9743270711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1290389.1755400442</v>
      </c>
      <c r="R651" s="25">
        <f t="array" aca="1" ref="R651" ca="1">INDEX('Lorri 401b'!L:L,MATCH('Retirement Calculator'!A651,'Lorri 401b'!N:N,0),0)</f>
        <v>221107.13446380568</v>
      </c>
      <c r="S651" s="25">
        <f t="shared" ca="1" si="527"/>
        <v>1511496.3100038499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1287836.6581333915</v>
      </c>
      <c r="R652" s="25">
        <f t="array" aca="1" ref="R652" ca="1">INDEX('Lorri 401b'!L:L,MATCH('Retirement Calculator'!A652,'Lorri 401b'!N:N,0),0)</f>
        <v>201576.355612557</v>
      </c>
      <c r="S652" s="25">
        <f t="shared" ca="1" si="527"/>
        <v>1489413.0137459484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1285273.5052375444</v>
      </c>
      <c r="R653" s="25">
        <f t="array" aca="1" ref="R653" ca="1">INDEX('Lorri 401b'!L:L,MATCH('Retirement Calculator'!A653,'Lorri 401b'!N:N,0),0)</f>
        <v>181964.1985160948</v>
      </c>
      <c r="S653" s="25">
        <f t="shared" ca="1" si="527"/>
        <v>1467237.7037536392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1282699.6725379648</v>
      </c>
      <c r="R654" s="25">
        <f t="array" aca="1" ref="R654" ca="1">INDEX('Lorri 401b'!L:L,MATCH('Retirement Calculator'!A654,'Lorri 401b'!N:N,0),0)</f>
        <v>162270.32409839731</v>
      </c>
      <c r="S654" s="25">
        <f t="shared" ca="1" si="527"/>
        <v>1444969.996636362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1280115.1155354702</v>
      </c>
      <c r="R655" s="25">
        <f t="array" aca="1" ref="R655" ca="1">INDEX('Lorri 401b'!L:L,MATCH('Retirement Calculator'!A655,'Lorri 401b'!N:N,0),0)</f>
        <v>142494.3918706261</v>
      </c>
      <c r="S655" s="25">
        <f t="shared" ca="1" si="527"/>
        <v>1422609.5074060962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1277519.7895454653</v>
      </c>
      <c r="R656" s="25">
        <f t="array" aca="1" ref="R656" ca="1">INDEX('Lorri 401b'!L:L,MATCH('Retirement Calculator'!A656,'Lorri 401b'!N:N,0),0)</f>
        <v>122636.05992523918</v>
      </c>
      <c r="S656" s="25">
        <f t="shared" ca="1" si="527"/>
        <v>1400155.8494707043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1274913.6496971685</v>
      </c>
      <c r="R657" s="25">
        <f t="array" aca="1" ref="R657" ca="1">INDEX('Lorri 401b'!L:L,MATCH('Retirement Calculator'!A657,'Lorri 401b'!N:N,0),0)</f>
        <v>102694.98493007982</v>
      </c>
      <c r="S657" s="25">
        <f t="shared" ca="1" si="527"/>
        <v>1377608.6346272484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1272296.6509328373</v>
      </c>
      <c r="R658" s="25">
        <f t="array" aca="1" ref="R658" ca="1">INDEX('Lorri 401b'!L:L,MATCH('Retirement Calculator'!A658,'Lorri 401b'!N:N,0),0)</f>
        <v>82670.82212244063</v>
      </c>
      <c r="S658" s="25">
        <f t="shared" ca="1" si="527"/>
        <v>1354967.473055278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1269668.7480069879</v>
      </c>
      <c r="R659" s="25">
        <f t="array" aca="1" ref="R659" ca="1">INDEX('Lorri 401b'!L:L,MATCH('Retirement Calculator'!A659,'Lorri 401b'!N:N,0),0)</f>
        <v>62563.22530310294</v>
      </c>
      <c r="S659" s="25">
        <f t="shared" ca="1" si="527"/>
        <v>1332231.9733100908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1267029.8954856142</v>
      </c>
      <c r="R660" s="25">
        <f t="array" aca="1" ref="R660" ca="1">INDEX('Lorri 401b'!L:L,MATCH('Retirement Calculator'!A660,'Lorri 401b'!N:N,0),0)</f>
        <v>42371.846830351344</v>
      </c>
      <c r="S660" s="25">
        <f t="shared" ca="1" si="527"/>
        <v>1309401.7423159655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1264380.0477454015</v>
      </c>
      <c r="R661" s="25">
        <f t="array" aca="1" ref="R661" ca="1">INDEX('Lorri 401b'!L:L,MATCH('Retirement Calculator'!A661,'Lorri 401b'!N:N,0),0)</f>
        <v>22096.337613963278</v>
      </c>
      <c r="S661" s="25">
        <f t="shared" ca="1" si="527"/>
        <v>1286476.3853593648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1261719.1589729378</v>
      </c>
      <c r="R662" s="25">
        <f t="array" aca="1" ref="R662" ca="1">INDEX('Lorri 401b'!L:L,MATCH('Retirement Calculator'!A662,'Lorri 401b'!N:N,0),0)</f>
        <v>1736.3471091735944</v>
      </c>
      <c r="S662" s="25">
        <f t="shared" ca="1" si="527"/>
        <v>1263455.5060821115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1259047.1831639223</v>
      </c>
      <c r="R663" s="25">
        <f t="array" aca="1" ref="R663" ca="1">INDEX('Lorri 401b'!L:L,MATCH('Retirement Calculator'!A663,'Lorri 401b'!N:N,0),0)</f>
        <v>-18708.476689386047</v>
      </c>
      <c r="S663" s="25">
        <f t="shared" ca="1" si="527"/>
        <v>1240338.7064745363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1256364.0741223691</v>
      </c>
      <c r="R664" s="25">
        <f t="array" aca="1" ref="R664" ca="1">INDEX('Lorri 401b'!L:L,MATCH('Retirement Calculator'!A664,'Lorri 401b'!N:N,0),0)</f>
        <v>-39238.487253773019</v>
      </c>
      <c r="S664" s="25">
        <f t="shared" ca="1" si="527"/>
        <v>1217125.586868596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1253669.7854598095</v>
      </c>
      <c r="R665" s="25">
        <f t="array" aca="1" ref="R665" ca="1">INDEX('Lorri 401b'!L:L,MATCH('Retirement Calculator'!A665,'Lorri 401b'!N:N,0),0)</f>
        <v>-59854.039528844944</v>
      </c>
      <c r="S665" s="25">
        <f t="shared" ca="1" si="527"/>
        <v>1193815.7459309646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1250964.2705944893</v>
      </c>
      <c r="R666" s="25">
        <f t="array" aca="1" ref="R666" ca="1">INDEX('Lorri 401b'!L:L,MATCH('Retirement Calculator'!A666,'Lorri 401b'!N:N,0),0)</f>
        <v>-80555.489938396335</v>
      </c>
      <c r="S666" s="25">
        <f t="shared" ca="1" si="527"/>
        <v>1170408.780656093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1248247.4827505634</v>
      </c>
      <c r="R667" s="25">
        <f t="array" aca="1" ref="R667" ca="1">INDEX('Lorri 401b'!L:L,MATCH('Retirement Calculator'!A667,'Lorri 401b'!N:N,0),0)</f>
        <v>-101343.19639132085</v>
      </c>
      <c r="S667" s="25">
        <f t="shared" ca="1" si="527"/>
        <v>1146904.2863592426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1245519.3749572879</v>
      </c>
      <c r="R668" s="25">
        <f t="array" aca="1" ref="R668" ca="1">INDEX('Lorri 401b'!L:L,MATCH('Retirement Calculator'!A668,'Lorri 401b'!N:N,0),0)</f>
        <v>-122217.5182877992</v>
      </c>
      <c r="S668" s="25">
        <f t="shared" ca="1" si="527"/>
        <v>1123301.8566694888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1242779.900048207</v>
      </c>
      <c r="R669" s="25">
        <f t="array" aca="1" ref="R669" ca="1">INDEX('Lorri 401b'!L:L,MATCH('Retirement Calculator'!A669,'Lorri 401b'!N:N,0),0)</f>
        <v>-143178.8165255129</v>
      </c>
      <c r="S669" s="25">
        <f t="shared" ca="1" si="527"/>
        <v>1099601.0835226942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1240029.0106603384</v>
      </c>
      <c r="R670" s="25">
        <f t="array" aca="1" ref="R670" ca="1">INDEX('Lorri 401b'!L:L,MATCH('Retirement Calculator'!A670,'Lorri 401b'!N:N,0),0)</f>
        <v>-164227.45350588375</v>
      </c>
      <c r="S670" s="25">
        <f t="shared" ca="1" si="527"/>
        <v>1075801.5571544548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1237266.6592333538</v>
      </c>
      <c r="R671" s="25">
        <f t="array" aca="1" ref="R671" ca="1">INDEX('Lorri 401b'!L:L,MATCH('Retirement Calculator'!A671,'Lorri 401b'!N:N,0),0)</f>
        <v>-185363.79314033946</v>
      </c>
      <c r="S671" s="25">
        <f t="shared" ca="1" si="527"/>
        <v>1051902.8660930144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1234492.7980087567</v>
      </c>
      <c r="R672" s="25">
        <f t="array" aca="1" ref="R672" ca="1">INDEX('Lorri 401b'!L:L,MATCH('Retirement Calculator'!A672,'Lorri 401b'!N:N,0),0)</f>
        <v>-206588.20085660543</v>
      </c>
      <c r="S672" s="25">
        <f t="shared" ca="1" si="527"/>
        <v>1027904.5971521513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1231707.379029057</v>
      </c>
      <c r="R673" s="25">
        <f t="array" aca="1" ref="R673" ca="1">INDEX('Lorri 401b'!L:L,MATCH('Retirement Calculator'!A673,'Lorri 401b'!N:N,0),0)</f>
        <v>-227901.04360502248</v>
      </c>
      <c r="S673" s="25">
        <f t="shared" ca="1" si="527"/>
        <v>1003806.3354240345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1228910.354136942</v>
      </c>
      <c r="R674" s="25">
        <f t="array" aca="1" ref="R674" ca="1">INDEX('Lorri 401b'!L:L,MATCH('Retirement Calculator'!A674,'Lorri 401b'!N:N,0),0)</f>
        <v>-249302.68986489129</v>
      </c>
      <c r="S674" s="25">
        <f t="shared" ca="1" si="527"/>
        <v>979607.66427205061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1226101.6749744432</v>
      </c>
      <c r="R675" s="25">
        <f t="array" aca="1" ref="R675" ca="1">INDEX('Lorri 401b'!L:L,MATCH('Retirement Calculator'!A675,'Lorri 401b'!N:N,0),0)</f>
        <v>-270793.50965084287</v>
      </c>
      <c r="S675" s="25">
        <f t="shared" ca="1" si="527"/>
        <v>955308.16532360029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1223281.2929821005</v>
      </c>
      <c r="R676" s="25">
        <f t="array" aca="1" ref="R676" ca="1">INDEX('Lorri 401b'!L:L,MATCH('Retirement Calculator'!A676,'Lorri 401b'!N:N,0),0)</f>
        <v>-292373.87451923592</v>
      </c>
      <c r="S676" s="25">
        <f t="shared" ca="1" si="527"/>
        <v>930907.41846286459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1220449.1593981232</v>
      </c>
      <c r="R677" s="25">
        <f t="array" aca="1" ref="R677" ca="1">INDEX('Lorri 401b'!L:L,MATCH('Retirement Calculator'!A677,'Lorri 401b'!N:N,0),0)</f>
        <v>-314044.15757458063</v>
      </c>
      <c r="S677" s="25">
        <f t="shared" ca="1" si="527"/>
        <v>906405.00182354252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1217605.2252575459</v>
      </c>
      <c r="R678" s="25">
        <f t="array" aca="1" ref="R678" ca="1">INDEX('Lorri 401b'!L:L,MATCH('Retirement Calculator'!A678,'Lorri 401b'!N:N,0),0)</f>
        <v>-335804.73347598925</v>
      </c>
      <c r="S678" s="25">
        <f t="shared" ca="1" si="527"/>
        <v>881800.49178155675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1214749.4413913828</v>
      </c>
      <c r="R679" s="25">
        <f t="array" aca="1" ref="R679" ca="1">INDEX('Lorri 401b'!L:L,MATCH('Retirement Calculator'!A679,'Lorri 401b'!N:N,0),0)</f>
        <v>-357655.97844365373</v>
      </c>
      <c r="S679" s="25">
        <f t="shared" ca="1" si="527"/>
        <v>857093.46294772904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1211881.7584257775</v>
      </c>
      <c r="R680" s="25">
        <f t="array" aca="1" ref="R680" ca="1">INDEX('Lorri 401b'!L:L,MATCH('Retirement Calculator'!A680,'Lorri 401b'!N:N,0),0)</f>
        <v>-379598.27026535018</v>
      </c>
      <c r="S680" s="25">
        <f t="shared" ca="1" si="527"/>
        <v>832283.48816042743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1209002.1267811488</v>
      </c>
      <c r="R681" s="25">
        <f t="array" aca="1" ref="R681" ca="1">INDEX('Lorri 401b'!L:L,MATCH('Retirement Calculator'!A681,'Lorri 401b'!N:N,0),0)</f>
        <v>-401631.98830297036</v>
      </c>
      <c r="S681" s="25">
        <f t="shared" ca="1" si="527"/>
        <v>807370.13847817853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1206110.4966713341</v>
      </c>
      <c r="R682" s="25">
        <f t="array" aca="1" ref="R682" ca="1">INDEX('Lorri 401b'!L:L,MATCH('Retirement Calculator'!A682,'Lorri 401b'!N:N,0),0)</f>
        <v>-423757.51349908061</v>
      </c>
      <c r="S682" s="25">
        <f t="shared" ca="1" si="527"/>
        <v>782352.98317225347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1203206.8181027286</v>
      </c>
      <c r="R683" s="25">
        <f t="array" aca="1" ref="R683" ca="1">INDEX('Lorri 401b'!L:L,MATCH('Retirement Calculator'!A683,'Lorri 401b'!N:N,0),0)</f>
        <v>-445975.22838350799</v>
      </c>
      <c r="S683" s="25">
        <f t="shared" ca="1" si="527"/>
        <v>757231.58971922053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1200291.0408734204</v>
      </c>
      <c r="R684" s="25">
        <f t="array" aca="1" ref="R684" ca="1">INDEX('Lorri 401b'!L:L,MATCH('Retirement Calculator'!A684,'Lorri 401b'!N:N,0),0)</f>
        <v>-468285.5170799538</v>
      </c>
      <c r="S684" s="25">
        <f t="shared" ca="1" si="527"/>
        <v>732005.52379346662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1197363.1145723236</v>
      </c>
      <c r="R685" s="25">
        <f t="array" aca="1" ref="R685" ca="1">INDEX('Lorri 401b'!L:L,MATCH('Retirement Calculator'!A685,'Lorri 401b'!N:N,0),0)</f>
        <v>-490688.76531263482</v>
      </c>
      <c r="S685" s="25">
        <f t="shared" ca="1" si="527"/>
        <v>706674.34925968875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1194422.9885783056</v>
      </c>
      <c r="R686" s="25">
        <f t="array" aca="1" ref="R686" ca="1">INDEX('Lorri 401b'!L:L,MATCH('Retirement Calculator'!A686,'Lorri 401b'!N:N,0),0)</f>
        <v>-513185.36041295202</v>
      </c>
      <c r="S686" s="25">
        <f t="shared" ca="1" si="527"/>
        <v>681237.62816535356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1191470.6120593124</v>
      </c>
      <c r="R687" s="25">
        <f t="array" aca="1" ref="R687" ca="1">INDEX('Lorri 401b'!L:L,MATCH('Retirement Calculator'!A687,'Lorri 401b'!N:N,0),0)</f>
        <v>-535775.69132618723</v>
      </c>
      <c r="S687" s="25">
        <f t="shared" ca="1" si="527"/>
        <v>655694.92073312518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1188505.93397149</v>
      </c>
      <c r="R688" s="25">
        <f t="array" aca="1" ref="R688" ca="1">INDEX('Lorri 401b'!L:L,MATCH('Retirement Calculator'!A688,'Lorri 401b'!N:N,0),0)</f>
        <v>-558460.14861822757</v>
      </c>
      <c r="S688" s="25">
        <f t="shared" ca="1" si="527"/>
        <v>630045.78535326244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1185528.9030583017</v>
      </c>
      <c r="R689" s="25">
        <f t="array" aca="1" ref="R689" ca="1">INDEX('Lorri 401b'!L:L,MATCH('Retirement Calculator'!A689,'Lorri 401b'!N:N,0),0)</f>
        <v>-581239.12448231806</v>
      </c>
      <c r="S689" s="25">
        <f t="shared" ca="1" si="527"/>
        <v>604289.7785759836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1182539.4678496418</v>
      </c>
      <c r="R690" s="25">
        <f t="array" aca="1" ref="R690" ca="1">INDEX('Lorri 401b'!L:L,MATCH('Retirement Calculator'!A690,'Lorri 401b'!N:N,0),0)</f>
        <v>-604113.01274584222</v>
      </c>
      <c r="S690" s="25">
        <f t="shared" ca="1" si="527"/>
        <v>578426.45510379958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1179537.5766609458</v>
      </c>
      <c r="R691" s="25">
        <f t="array" aca="1" ref="R691" ca="1">INDEX('Lorri 401b'!L:L,MATCH('Retirement Calculator'!A691,'Lorri 401b'!N:N,0),0)</f>
        <v>-627082.20887713111</v>
      </c>
      <c r="S691" s="25">
        <f t="shared" ca="1" si="527"/>
        <v>552455.36778381467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1176523.1775922969</v>
      </c>
      <c r="R692" s="25">
        <f t="array" aca="1" ref="R692" ca="1">INDEX('Lorri 401b'!L:L,MATCH('Retirement Calculator'!A692,'Lorri 401b'!N:N,0),0)</f>
        <v>-650147.10999230039</v>
      </c>
      <c r="S692" s="25">
        <f t="shared" ca="1" si="527"/>
        <v>526376.06759999646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1173496.2185275287</v>
      </c>
      <c r="R693" s="25">
        <f t="array" aca="1" ref="R693" ca="1">INDEX('Lorri 401b'!L:L,MATCH('Retirement Calculator'!A693,'Lorri 401b'!N:N,0),0)</f>
        <v>-673308.11486211617</v>
      </c>
      <c r="S693" s="25">
        <f t="shared" ca="1" si="527"/>
        <v>500188.10366541252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1170456.6471333238</v>
      </c>
      <c r="R694" s="25">
        <f t="array" aca="1" ref="R694" ca="1">INDEX('Lorri 401b'!L:L,MATCH('Retirement Calculator'!A694,'Lorri 401b'!N:N,0),0)</f>
        <v>-696565.62391888956</v>
      </c>
      <c r="S694" s="25">
        <f t="shared" ca="1" si="527"/>
        <v>473891.02321443427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1167404.4108583098</v>
      </c>
      <c r="R695" s="25">
        <f t="array" aca="1" ref="R695" ca="1">INDEX('Lorri 401b'!L:L,MATCH('Retirement Calculator'!A695,'Lorri 401b'!N:N,0),0)</f>
        <v>-719920.03926339943</v>
      </c>
      <c r="S695" s="25">
        <f t="shared" ca="1" si="527"/>
        <v>447484.37159491039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1164339.4569321501</v>
      </c>
      <c r="R696" s="25">
        <f t="array" aca="1" ref="R696" ca="1">INDEX('Lorri 401b'!L:L,MATCH('Retirement Calculator'!A696,'Lorri 401b'!N:N,0),0)</f>
        <v>-743371.76467184478</v>
      </c>
      <c r="S696" s="25">
        <f t="shared" ca="1" si="527"/>
        <v>420967.69226030528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1161261.7323646313</v>
      </c>
      <c r="R697" s="25">
        <f t="array" aca="1" ref="R697" ca="1">INDEX('Lorri 401b'!L:L,MATCH('Retirement Calculator'!A697,'Lorri 401b'!N:N,0),0)</f>
        <v>-766921.20560282539</v>
      </c>
      <c r="S697" s="25">
        <f t="shared" ca="1" si="527"/>
        <v>394340.52676180587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1158171.1839447478</v>
      </c>
      <c r="R698" s="25">
        <f t="array" aca="1" ref="R698" ca="1">INDEX('Lorri 401b'!L:L,MATCH('Retirement Calculator'!A698,'Lorri 401b'!N:N,0),0)</f>
        <v>-790568.7692043517</v>
      </c>
      <c r="S698" s="25">
        <f t="shared" ca="1" si="527"/>
        <v>367602.41474039608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1155067.7582397815</v>
      </c>
      <c r="R699" s="25">
        <f t="array" aca="1" ref="R699" ca="1">INDEX('Lorri 401b'!L:L,MATCH('Retirement Calculator'!A699,'Lorri 401b'!N:N,0),0)</f>
        <v>-814314.86432088434</v>
      </c>
      <c r="S699" s="25">
        <f t="shared" ca="1" si="527"/>
        <v>340752.89391889714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1151951.4015943778</v>
      </c>
      <c r="R700" s="25">
        <f t="array" aca="1" ref="R700" ca="1">INDEX('Lorri 401b'!L:L,MATCH('Retirement Calculator'!A700,'Lorri 401b'!N:N,0),0)</f>
        <v>-838159.9015004026</v>
      </c>
      <c r="S700" s="25">
        <f t="shared" ca="1" si="527"/>
        <v>313791.50009397522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1148822.0601296183</v>
      </c>
      <c r="R701" s="25">
        <f t="array" aca="1" ref="R701" ca="1">INDEX('Lorri 401b'!L:L,MATCH('Retirement Calculator'!A701,'Lorri 401b'!N:N,0),0)</f>
        <v>-862104.29300150217</v>
      </c>
      <c r="S701" s="25">
        <f t="shared" ca="1" si="527"/>
        <v>286717.7671281161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1145679.6797420888</v>
      </c>
      <c r="R702" s="25">
        <f t="array" aca="1" ref="R702" ca="1">INDEX('Lorri 401b'!L:L,MATCH('Retirement Calculator'!A702,'Lorri 401b'!N:N,0),0)</f>
        <v>-886148.45280052302</v>
      </c>
      <c r="S702" s="25">
        <f t="shared" ca="1" si="527"/>
        <v>259531.22694156575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1142524.2061029447</v>
      </c>
      <c r="R703" s="25">
        <f t="array" aca="1" ref="R703" ca="1">INDEX('Lorri 401b'!L:L,MATCH('Retirement Calculator'!A703,'Lorri 401b'!N:N,0),0)</f>
        <v>-910292.79659870639</v>
      </c>
      <c r="S703" s="25">
        <f t="shared" ca="1" si="527"/>
        <v>232231.40950423828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1139355.5846569708</v>
      </c>
      <c r="R704" s="25">
        <f t="array" aca="1" ref="R704" ca="1">INDEX('Lorri 401b'!L:L,MATCH('Retirement Calculator'!A704,'Lorri 401b'!N:N,0),0)</f>
        <v>-934537.74182938226</v>
      </c>
      <c r="S704" s="25">
        <f t="shared" ca="1" si="527"/>
        <v>204817.84282758855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1136173.7606216387</v>
      </c>
      <c r="R705" s="25">
        <f t="array" aca="1" ref="R705" ca="1">INDEX('Lorri 401b'!L:L,MATCH('Retirement Calculator'!A705,'Lorri 401b'!N:N,0),0)</f>
        <v>-958883.70766518591</v>
      </c>
      <c r="S705" s="25">
        <f t="shared" ca="1" si="527"/>
        <v>177290.05295645283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1132978.6789861594</v>
      </c>
      <c r="R706" s="25">
        <f t="array" aca="1" ref="R706" ca="1">INDEX('Lorri 401b'!L:L,MATCH('Retirement Calculator'!A706,'Lorri 401b'!N:N,0),0)</f>
        <v>-983331.11502530542</v>
      </c>
      <c r="S706" s="25">
        <f t="shared" ca="1" si="527"/>
        <v>149647.56396085396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1129770.2845105322</v>
      </c>
      <c r="R707" s="25">
        <f t="array" aca="1" ref="R707" ca="1">INDEX('Lorri 401b'!L:L,MATCH('Retirement Calculator'!A707,'Lorri 401b'!N:N,0),0)</f>
        <v>-1007880.3865827587</v>
      </c>
      <c r="S707" s="25">
        <f t="shared" ca="1" si="527"/>
        <v>121889.89792777342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1126548.5217245899</v>
      </c>
      <c r="R708" s="25">
        <f t="array" aca="1" ref="R708" ca="1">INDEX('Lorri 401b'!L:L,MATCH('Retirement Calculator'!A708,'Lorri 401b'!N:N,0),0)</f>
        <v>-1032531.9467717014</v>
      </c>
      <c r="S708" s="25">
        <f t="shared" ca="1" si="527"/>
        <v>94016.574952888419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1123313.3349270395</v>
      </c>
      <c r="R709" s="25">
        <f t="array" aca="1" ref="R709" ca="1">INDEX('Lorri 401b'!L:L,MATCH('Retirement Calculator'!A709,'Lorri 401b'!N:N,0),0)</f>
        <v>-1057286.2217947647</v>
      </c>
      <c r="S709" s="25">
        <f t="shared" ca="1" si="527"/>
        <v>66027.11313227471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1120064.6681844993</v>
      </c>
      <c r="R710" s="25">
        <f t="array" aca="1" ref="R710" ca="1">INDEX('Lorri 401b'!L:L,MATCH('Retirement Calculator'!A710,'Lorri 401b'!N:N,0),0)</f>
        <v>-1082143.6396304241</v>
      </c>
      <c r="S710" s="25">
        <f t="shared" ca="1" si="527"/>
        <v>37921.028554075165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1116802.4653305318</v>
      </c>
      <c r="R711" s="25">
        <f t="array" aca="1" ref="R711" ca="1">INDEX('Lorri 401b'!L:L,MATCH('Retirement Calculator'!A711,'Lorri 401b'!N:N,0),0)</f>
        <v>-1107104.6300403988</v>
      </c>
      <c r="S711" s="25">
        <f t="shared" ca="1" si="527"/>
        <v>9697.8352901330218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1113526.669964673</v>
      </c>
      <c r="R712" s="25">
        <f t="array" aca="1" ref="R712" ca="1">INDEX('Lorri 401b'!L:L,MATCH('Retirement Calculator'!A712,'Lorri 401b'!N:N,0),0)</f>
        <v>-1132169.6245770818</v>
      </c>
      <c r="S712" s="25">
        <f t="shared" ca="1" si="527"/>
        <v>-18642.954612408765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1110237.2254514564</v>
      </c>
      <c r="R713" s="25">
        <f t="array" aca="1" ref="R713" ca="1">INDEX('Lorri 401b'!L:L,MATCH('Retirement Calculator'!A713,'Lorri 401b'!N:N,0),0)</f>
        <v>-1157339.0565910009</v>
      </c>
      <c r="S713" s="25">
        <f t="shared" ca="1" si="527"/>
        <v>-47101.831139544491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1106934.0749194347</v>
      </c>
      <c r="R714" s="25">
        <f t="array" aca="1" ref="R714" ca="1">INDEX('Lorri 401b'!L:L,MATCH('Retirement Calculator'!A714,'Lorri 401b'!N:N,0),0)</f>
        <v>-1182613.3612383113</v>
      </c>
      <c r="S714" s="25">
        <f t="shared" ca="1" si="527"/>
        <v>-75679.286318876548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1103617.1612601962</v>
      </c>
      <c r="R715" s="25">
        <f t="array" aca="1" ref="R715" ca="1">INDEX('Lorri 401b'!L:L,MATCH('Retirement Calculator'!A715,'Lorri 401b'!N:N,0),0)</f>
        <v>-1207992.9754883188</v>
      </c>
      <c r="S715" s="25">
        <f t="shared" ca="1" si="527"/>
        <v>-104375.81422812259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1100286.4271273776</v>
      </c>
      <c r="R716" s="25">
        <f t="array" aca="1" ref="R716" ca="1">INDEX('Lorri 401b'!L:L,MATCH('Retirement Calculator'!A716,'Lorri 401b'!N:N,0),0)</f>
        <v>-1233478.3381310347</v>
      </c>
      <c r="S716" s="25">
        <f t="shared" ca="1" si="527"/>
        <v>-133191.91100365715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1096941.8149356721</v>
      </c>
      <c r="R717" s="25">
        <f t="array" aca="1" ref="R717" ca="1">INDEX('Lorri 401b'!L:L,MATCH('Retirement Calculator'!A717,'Lorri 401b'!N:N,0),0)</f>
        <v>-1259069.8897847619</v>
      </c>
      <c r="S717" s="25">
        <f t="shared" ca="1" si="527"/>
        <v>-162128.07484908984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1093583.2668598345</v>
      </c>
      <c r="R718" s="25">
        <f t="array" aca="1" ref="R718" ca="1">INDEX('Lorri 401b'!L:L,MATCH('Retirement Calculator'!A718,'Lorri 401b'!N:N,0),0)</f>
        <v>-1284768.072903713</v>
      </c>
      <c r="S718" s="25">
        <f t="shared" ca="1" si="527"/>
        <v>-191184.80604387843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1090210.724833681</v>
      </c>
      <c r="R719" s="25">
        <f t="array" aca="1" ref="R719" ca="1">INDEX('Lorri 401b'!L:L,MATCH('Retirement Calculator'!A719,'Lorri 401b'!N:N,0),0)</f>
        <v>-1310573.3317856598</v>
      </c>
      <c r="S719" s="25">
        <f t="shared" ca="1" si="527"/>
        <v>-220362.60695197876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1086824.1305490851</v>
      </c>
      <c r="R720" s="25">
        <f t="array" aca="1" ref="R720" ca="1">INDEX('Lorri 401b'!L:L,MATCH('Retirement Calculator'!A720,'Lorri 401b'!N:N,0),0)</f>
        <v>-1336486.1125796146</v>
      </c>
      <c r="S720" s="25">
        <f t="shared" ca="1" si="527"/>
        <v>-249661.98203052953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1083423.4254549702</v>
      </c>
      <c r="R721" s="25">
        <f t="array" aca="1" ref="R721" ca="1">INDEX('Lorri 401b'!L:L,MATCH('Retirement Calculator'!A721,'Lorri 401b'!N:N,0),0)</f>
        <v>-1362506.8632935442</v>
      </c>
      <c r="S721" s="25">
        <f t="shared" ca="1" si="527"/>
        <v>-279083.43783857394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1080008.5507562964</v>
      </c>
      <c r="R722" s="25">
        <f t="array" aca="1" ref="R722" ca="1">INDEX('Lorri 401b'!L:L,MATCH('Retirement Calculator'!A722,'Lorri 401b'!N:N,0),0)</f>
        <v>-1388636.0338021151</v>
      </c>
      <c r="S722" s="25">
        <f t="shared" ca="1" si="527"/>
        <v>-308627.48304581875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1076579.4474130447</v>
      </c>
      <c r="R723" s="25">
        <f t="array" aca="1" ref="R723" ca="1">INDEX('Lorri 401b'!L:L,MATCH('Retirement Calculator'!A723,'Lorri 401b'!N:N,0),0)</f>
        <v>-1414874.0758544719</v>
      </c>
      <c r="S723" s="25">
        <f t="shared" ca="1" si="527"/>
        <v>-338294.62844142714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1073136.0561391963</v>
      </c>
      <c r="R724" s="25">
        <f t="array" aca="1" ref="R724" ca="1">INDEX('Lorri 401b'!L:L,MATCH('Retirement Calculator'!A724,'Lorri 401b'!N:N,0),0)</f>
        <v>-1441221.4430820467</v>
      </c>
      <c r="S724" s="25">
        <f t="shared" ca="1" si="527"/>
        <v>-368085.38694285043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1069678.3174017067</v>
      </c>
      <c r="R725" s="25">
        <f t="array" aca="1" ref="R725" ca="1">INDEX('Lorri 401b'!L:L,MATCH('Retirement Calculator'!A725,'Lorri 401b'!N:N,0),0)</f>
        <v>-1467678.5910064031</v>
      </c>
      <c r="S725" s="25">
        <f t="shared" ca="1" si="527"/>
        <v>-398000.27360469638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1066206.1714194776</v>
      </c>
      <c r="R726" s="25">
        <f t="array" aca="1" ref="R726" ca="1">INDEX('Lorri 401b'!L:L,MATCH('Retirement Calculator'!A726,'Lorri 401b'!N:N,0),0)</f>
        <v>-1494245.9770471109</v>
      </c>
      <c r="S726" s="25">
        <f t="shared" ca="1" si="527"/>
        <v>-428039.80562763335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1062719.5581623225</v>
      </c>
      <c r="R727" s="25">
        <f t="array" aca="1" ref="R727" ca="1">INDEX('Lorri 401b'!L:L,MATCH('Retirement Calculator'!A727,'Lorri 401b'!N:N,0),0)</f>
        <v>-1520924.0605296551</v>
      </c>
      <c r="S727" s="25">
        <f t="shared" ca="1" si="527"/>
        <v>-458204.50236733258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1059218.4173499295</v>
      </c>
      <c r="R728" s="25">
        <f t="array" aca="1" ref="R728" ca="1">INDEX('Lorri 401b'!L:L,MATCH('Retirement Calculator'!A728,'Lorri 401b'!N:N,0),0)</f>
        <v>-1547713.3026933766</v>
      </c>
      <c r="S728" s="25">
        <f t="shared" ca="1" si="527"/>
        <v>-488494.88534344709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1055702.688450818</v>
      </c>
      <c r="R729" s="25">
        <f t="array" aca="1" ref="R729" ca="1">INDEX('Lorri 401b'!L:L,MATCH('Retirement Calculator'!A729,'Lorri 401b'!N:N,0),0)</f>
        <v>-1574614.1666994467</v>
      </c>
      <c r="S729" s="25">
        <f t="shared" ca="1" si="527"/>
        <v>-518911.47824862879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1052172.3106812935</v>
      </c>
      <c r="R730" s="25">
        <f t="array" aca="1" ref="R730" ca="1">INDEX('Lorri 401b'!L:L,MATCH('Retirement Calculator'!A730,'Lorri 401b'!N:N,0),0)</f>
        <v>-1601627.1176388757</v>
      </c>
      <c r="S730" s="25">
        <f t="shared" ca="1" si="527"/>
        <v>-549454.80695758224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1048627.2230043961</v>
      </c>
      <c r="R731" s="25">
        <f t="array" aca="1" ref="R731" ca="1">INDEX('Lorri 401b'!L:L,MATCH('Retirement Calculator'!A731,'Lorri 401b'!N:N,0),0)</f>
        <v>-1628752.6225405522</v>
      </c>
      <c r="S731" s="25">
        <f t="shared" ca="1" si="527"/>
        <v>-580125.3995361561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1045067.3641288449</v>
      </c>
      <c r="R732" s="25">
        <f t="array" aca="1" ref="R732" ca="1">INDEX('Lorri 401b'!L:L,MATCH('Retirement Calculator'!A732,'Lorri 401b'!N:N,0),0)</f>
        <v>-1655991.150379319</v>
      </c>
      <c r="S732" s="25">
        <f t="shared" ca="1" si="527"/>
        <v>-610923.78625047405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1041492.672507979</v>
      </c>
      <c r="R733" s="25">
        <f t="array" aca="1" ref="R733" ca="1">INDEX('Lorri 401b'!L:L,MATCH('Retirement Calculator'!A733,'Lorri 401b'!N:N,0),0)</f>
        <v>-1683343.1720840808</v>
      </c>
      <c r="S733" s="25">
        <f t="shared" ca="1" si="527"/>
        <v>-641850.49957610178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1037903.0863386927</v>
      </c>
      <c r="R734" s="25">
        <f t="array" aca="1" ref="R734" ca="1">INDEX('Lorri 401b'!L:L,MATCH('Retirement Calculator'!A734,'Lorri 401b'!N:N,0),0)</f>
        <v>-1710809.1605459456</v>
      </c>
      <c r="S734" s="25">
        <f t="shared" ca="1" si="527"/>
        <v>-672906.07420725294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1034298.5435603678</v>
      </c>
      <c r="R735" s="25">
        <f t="array" aca="1" ref="R735" ca="1">INDEX('Lorri 401b'!L:L,MATCH('Retirement Calculator'!A735,'Lorri 401b'!N:N,0),0)</f>
        <v>-1738389.5906264016</v>
      </c>
      <c r="S735" s="25">
        <f t="shared" ca="1" si="527"/>
        <v>-704091.04706603382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1030678.9818537998</v>
      </c>
      <c r="R736" s="25">
        <f t="array" aca="1" ref="R736" ca="1">INDEX('Lorri 401b'!L:L,MATCH('Retirement Calculator'!A736,'Lorri 401b'!N:N,0),0)</f>
        <v>-1766084.9391655261</v>
      </c>
      <c r="S736" s="25">
        <f t="shared" ca="1" si="527"/>
        <v>-735405.95731172629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1027044.3386401212</v>
      </c>
      <c r="R737" s="25">
        <f t="array" aca="1" ref="R737" ca="1">INDEX('Lorri 401b'!L:L,MATCH('Retirement Calculator'!A737,'Lorri 401b'!N:N,0),0)</f>
        <v>-1793895.6849902302</v>
      </c>
      <c r="S737" s="25">
        <f t="shared" ca="1" si="527"/>
        <v>-766851.34635010909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1023394.5510797189</v>
      </c>
      <c r="R738" s="25">
        <f t="array" aca="1" ref="R738" ca="1">INDEX('Lorri 401b'!L:L,MATCH('Retirement Calculator'!A738,'Lorri 401b'!N:N,0),0)</f>
        <v>-1821822.3089225374</v>
      </c>
      <c r="S738" s="25">
        <f t="shared" ca="1" si="527"/>
        <v>-798427.75784281851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1019729.5560711483</v>
      </c>
      <c r="R739" s="25">
        <f t="array" aca="1" ref="R739" ca="1">INDEX('Lorri 401b'!L:L,MATCH('Retirement Calculator'!A739,'Lorri 401b'!N:N,0),0)</f>
        <v>-1849865.2937878957</v>
      </c>
      <c r="S739" s="25">
        <f t="shared" ca="1" si="527"/>
        <v>-830135.73771674745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1016049.2902500419</v>
      </c>
      <c r="R740" s="25">
        <f t="array" aca="1" ref="R740" ca="1">INDEX('Lorri 401b'!L:L,MATCH('Retirement Calculator'!A740,'Lorri 401b'!N:N,0),0)</f>
        <v>-1878025.1244235265</v>
      </c>
      <c r="S740" s="25">
        <f t="shared" ca="1" si="527"/>
        <v>-861975.83417348459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1012353.6899880143</v>
      </c>
      <c r="R741" s="25">
        <f t="array" aca="1" ref="R741" ca="1">INDEX('Lorri 401b'!L:L,MATCH('Retirement Calculator'!A741,'Lorri 401b'!N:N,0),0)</f>
        <v>-1906302.2876868057</v>
      </c>
      <c r="S741" s="25">
        <f t="shared" ca="1" si="527"/>
        <v>-893948.59769879142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1008642.6913915615</v>
      </c>
      <c r="R742" s="25">
        <f t="array" aca="1" ref="R742" ca="1">INDEX('Lorri 401b'!L:L,MATCH('Retirement Calculator'!A742,'Lorri 401b'!N:N,0),0)</f>
        <v>-1934697.2724636819</v>
      </c>
      <c r="S742" s="25">
        <f t="shared" ca="1" si="527"/>
        <v>-926054.58107212035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1004916.2303009569</v>
      </c>
      <c r="R743" s="25">
        <f t="array" aca="1" ref="R743" ca="1">INDEX('Lorri 401b'!L:L,MATCH('Retirement Calculator'!A743,'Lorri 401b'!N:N,0),0)</f>
        <v>-1963210.5696771285</v>
      </c>
      <c r="S743" s="25">
        <f t="shared" ca="1" si="527"/>
        <v>-958294.33937617159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1001174.2422891414</v>
      </c>
      <c r="R744" s="25">
        <f t="array" aca="1" ref="R744" ca="1">INDEX('Lorri 401b'!L:L,MATCH('Retirement Calculator'!A744,'Lorri 401b'!N:N,0),0)</f>
        <v>-1991842.6722956311</v>
      </c>
      <c r="S744" s="25">
        <f t="shared" ca="1" si="527"/>
        <v>-990668.43000648974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997416.66266061005</v>
      </c>
      <c r="R745" s="25">
        <f t="array" aca="1" ref="R745" ca="1">INDEX('Lorri 401b'!L:L,MATCH('Retirement Calculator'!A745,'Lorri 401b'!N:N,0),0)</f>
        <v>-2020594.0753417108</v>
      </c>
      <c r="S745" s="25">
        <f t="shared" ca="1" si="527"/>
        <v>-1023177.4126811008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993643.42645029316</v>
      </c>
      <c r="R746" s="25">
        <f t="array" aca="1" ref="R746" ca="1">INDEX('Lorri 401b'!L:L,MATCH('Retirement Calculator'!A746,'Lorri 401b'!N:N,0),0)</f>
        <v>-2049465.2759004824</v>
      </c>
      <c r="S746" s="25">
        <f t="shared" ca="1" si="527"/>
        <v>-1055821.8494501892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989854.46842243324</v>
      </c>
      <c r="R747" s="25">
        <f t="array" aca="1" ref="R747" ca="1">INDEX('Lorri 401b'!L:L,MATCH('Retirement Calculator'!A747,'Lorri 401b'!N:N,0),0)</f>
        <v>-2078456.773128249</v>
      </c>
      <c r="S747" s="25">
        <f t="shared" ca="1" si="527"/>
        <v>-1088602.3047058159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986049.72306945722</v>
      </c>
      <c r="R748" s="25">
        <f t="array" aca="1" ref="R748" ca="1">INDEX('Lorri 401b'!L:L,MATCH('Retirement Calculator'!A748,'Lorri 401b'!N:N,0),0)</f>
        <v>-2107569.0682611312</v>
      </c>
      <c r="S748" s="25">
        <f t="shared" ca="1" si="527"/>
        <v>-1121519.3451916738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982229.12461084384</v>
      </c>
      <c r="R749" s="25">
        <f t="array" aca="1" ref="R749" ca="1">INDEX('Lorri 401b'!L:L,MATCH('Retirement Calculator'!A749,'Lorri 401b'!N:N,0),0)</f>
        <v>-2136802.6646237336</v>
      </c>
      <c r="S749" s="25">
        <f t="shared" ca="1" si="527"/>
        <v>-1154573.5400128898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978392.60699198616</v>
      </c>
      <c r="R750" s="25">
        <f t="array" aca="1" ref="R750" ca="1">INDEX('Lorri 401b'!L:L,MATCH('Retirement Calculator'!A750,'Lorri 401b'!N:N,0),0)</f>
        <v>-2166158.0676378473</v>
      </c>
      <c r="S750" s="25">
        <f t="shared" ca="1" si="527"/>
        <v>-1187765.460645861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974540.10388304992</v>
      </c>
      <c r="R751" s="25">
        <f t="array" aca="1" ref="R751" ca="1">INDEX('Lorri 401b'!L:L,MATCH('Retirement Calculator'!A751,'Lorri 401b'!N:N,0),0)</f>
        <v>-2195635.7848311863</v>
      </c>
      <c r="S751" s="25">
        <f t="shared" ca="1" si="527"/>
        <v>-1221095.6809481364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970671.54867782653</v>
      </c>
      <c r="R752" s="25">
        <f t="array" aca="1" ref="R752" ca="1">INDEX('Lorri 401b'!L:L,MATCH('Retirement Calculator'!A752,'Lorri 401b'!N:N,0),0)</f>
        <v>-2225236.325846164</v>
      </c>
      <c r="S752" s="25">
        <f t="shared" ca="1" si="527"/>
        <v>-1254564.7771683375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966786.87449258135</v>
      </c>
      <c r="R753" s="25">
        <f t="array" aca="1" ref="R753" ca="1">INDEX('Lorri 401b'!L:L,MATCH('Retirement Calculator'!A753,'Lorri 401b'!N:N,0),0)</f>
        <v>-2254960.2024487043</v>
      </c>
      <c r="S753" s="25">
        <f t="shared" ca="1" si="527"/>
        <v>-1288173.3279561228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962886.01416489761</v>
      </c>
      <c r="R754" s="25">
        <f t="array" aca="1" ref="R754" ca="1">INDEX('Lorri 401b'!L:L,MATCH('Retirement Calculator'!A754,'Lorri 401b'!N:N,0),0)</f>
        <v>-2284807.9285370884</v>
      </c>
      <c r="S754" s="25">
        <f t="shared" ca="1" si="527"/>
        <v>-1321921.9143721908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958968.90025251522</v>
      </c>
      <c r="R755" s="25">
        <f t="array" aca="1" ref="R755" ca="1">INDEX('Lorri 401b'!L:L,MATCH('Retirement Calculator'!A755,'Lorri 401b'!N:N,0),0)</f>
        <v>-2314780.0201508407</v>
      </c>
      <c r="S755" s="25">
        <f t="shared" ca="1" si="527"/>
        <v>-1355811.1198983255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955035.46503216459</v>
      </c>
      <c r="R756" s="25">
        <f t="array" aca="1" ref="R756" ca="1">INDEX('Lorri 401b'!L:L,MATCH('Retirement Calculator'!A756,'Lorri 401b'!N:N,0),0)</f>
        <v>-2344876.9954796503</v>
      </c>
      <c r="S756" s="25">
        <f t="shared" ca="1" si="527"/>
        <v>-1389841.5304474859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951085.64049839578</v>
      </c>
      <c r="R757" s="25">
        <f t="array" aca="1" ref="R757" ca="1">INDEX('Lorri 401b'!L:L,MATCH('Retirement Calculator'!A757,'Lorri 401b'!N:N,0),0)</f>
        <v>-2375099.3748723301</v>
      </c>
      <c r="S757" s="25">
        <f t="shared" ca="1" si="527"/>
        <v>-1424013.7343739343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947119.358362403</v>
      </c>
      <c r="R758" s="25">
        <f t="array" aca="1" ref="R758" ca="1">INDEX('Lorri 401b'!L:L,MATCH('Retirement Calculator'!A758,'Lorri 401b'!N:N,0),0)</f>
        <v>-2405447.6808458129</v>
      </c>
      <c r="S758" s="25">
        <f t="shared" ca="1" si="527"/>
        <v>-1458328.3224834099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943136.55005084351</v>
      </c>
      <c r="R759" s="25">
        <f t="array" aca="1" ref="R759" ca="1">INDEX('Lorri 401b'!L:L,MATCH('Retirement Calculator'!A759,'Lorri 401b'!N:N,0),0)</f>
        <v>-2435922.4380941852</v>
      </c>
      <c r="S759" s="25">
        <f t="shared" ca="1" si="527"/>
        <v>-1492785.8880433417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939137.14670465258</v>
      </c>
      <c r="R760" s="25">
        <f t="array" aca="1" ref="R760" ca="1">INDEX('Lorri 401b'!L:L,MATCH('Retirement Calculator'!A760,'Lorri 401b'!N:N,0),0)</f>
        <v>-2466524.1734977588</v>
      </c>
      <c r="S760" s="25">
        <f t="shared" ca="1" si="527"/>
        <v>-1527387.0267931062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935121.07917785249</v>
      </c>
      <c r="R761" s="25">
        <f t="array" aca="1" ref="R761" ca="1">INDEX('Lorri 401b'!L:L,MATCH('Retirement Calculator'!A761,'Lorri 401b'!N:N,0),0)</f>
        <v>-2497253.4161321805</v>
      </c>
      <c r="S761" s="25">
        <f t="shared" ca="1" si="527"/>
        <v>-1562132.336954328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931088.27803635737</v>
      </c>
      <c r="R762" s="25">
        <f t="array" aca="1" ref="R762" ca="1">INDEX('Lorri 401b'!L:L,MATCH('Retirement Calculator'!A762,'Lorri 401b'!N:N,0),0)</f>
        <v>-2528110.697277579</v>
      </c>
      <c r="S762" s="25">
        <f t="shared" ca="1" si="527"/>
        <v>-1597022.4192412216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927038.67355677276</v>
      </c>
      <c r="R763" s="25">
        <f t="array" aca="1" ref="R763" ca="1">INDEX('Lorri 401b'!L:L,MATCH('Retirement Calculator'!A763,'Lorri 401b'!N:N,0),0)</f>
        <v>-2559096.5504277502</v>
      </c>
      <c r="S763" s="25">
        <f t="shared" ca="1" si="527"/>
        <v>-1632057.8768709775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922972.19572518987</v>
      </c>
      <c r="R764" s="25">
        <f t="array" aca="1" ref="R764" ca="1">INDEX('Lorri 401b'!L:L,MATCH('Retirement Calculator'!A764,'Lorri 401b'!N:N,0),0)</f>
        <v>-2590211.5112993806</v>
      </c>
      <c r="S764" s="25">
        <f t="shared" ca="1" si="527"/>
        <v>-1667239.3155741906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918888.77423597535</v>
      </c>
      <c r="R765" s="25">
        <f t="array" aca="1" ref="R765" ca="1">INDEX('Lorri 401b'!L:L,MATCH('Retirement Calculator'!A765,'Lorri 401b'!N:N,0),0)</f>
        <v>-2621456.1178413094</v>
      </c>
      <c r="S765" s="25">
        <f t="shared" ca="1" si="527"/>
        <v>-1702567.3436053339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914788.33849055576</v>
      </c>
      <c r="R766" s="25">
        <f t="array" aca="1" ref="R766" ca="1">INDEX('Lorri 401b'!L:L,MATCH('Retirement Calculator'!A766,'Lorri 401b'!N:N,0),0)</f>
        <v>-2652830.9102438292</v>
      </c>
      <c r="S766" s="25">
        <f t="shared" ca="1" si="527"/>
        <v>-1738042.5717532735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910670.8175961969</v>
      </c>
      <c r="R767" s="25">
        <f t="array" aca="1" ref="R767" ca="1">INDEX('Lorri 401b'!L:L,MATCH('Retirement Calculator'!A767,'Lorri 401b'!N:N,0),0)</f>
        <v>-2684336.4309480265</v>
      </c>
      <c r="S767" s="25">
        <f t="shared" ca="1" si="527"/>
        <v>-1773665.6133518296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906536.14036477823</v>
      </c>
      <c r="R768" s="25">
        <f t="array" aca="1" ref="R768" ca="1">INDEX('Lorri 401b'!L:L,MATCH('Retirement Calculator'!A768,'Lorri 401b'!N:N,0),0)</f>
        <v>-2715973.2246551579</v>
      </c>
      <c r="S768" s="25">
        <f t="shared" ca="1" si="527"/>
        <v>-1809437.0842903797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902384.23531156196</v>
      </c>
      <c r="R769" s="25">
        <f t="array" aca="1" ref="R769" ca="1">INDEX('Lorri 401b'!L:L,MATCH('Retirement Calculator'!A769,'Lorri 401b'!N:N,0),0)</f>
        <v>-2747741.8383360691</v>
      </c>
      <c r="S769" s="25">
        <f t="shared" ca="1" si="527"/>
        <v>-1845357.6030245072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898215.03065395728</v>
      </c>
      <c r="R770" s="25">
        <f t="array" aca="1" ref="R770" ca="1">INDEX('Lorri 401b'!L:L,MATCH('Retirement Calculator'!A770,'Lorri 401b'!N:N,0),0)</f>
        <v>-2779642.8212406505</v>
      </c>
      <c r="S770" s="25">
        <f t="shared" ca="1" si="527"/>
        <v>-1881427.7905866932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894028.45431027934</v>
      </c>
      <c r="R771" s="25">
        <f t="array" aca="1" ref="R771" ca="1">INDEX('Lorri 401b'!L:L,MATCH('Retirement Calculator'!A771,'Lorri 401b'!N:N,0),0)</f>
        <v>-2811676.7249073344</v>
      </c>
      <c r="S771" s="25">
        <f t="shared" ca="1" si="527"/>
        <v>-1917648.2705970551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889824.43389850273</v>
      </c>
      <c r="R772" s="25">
        <f t="array" aca="1" ref="R772" ca="1">INDEX('Lorri 401b'!L:L,MATCH('Retirement Calculator'!A772,'Lorri 401b'!N:N,0),0)</f>
        <v>-2843844.1031726296</v>
      </c>
      <c r="S772" s="25">
        <f t="shared" ca="1" si="527"/>
        <v>-1954019.6692741269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885602.89673501032</v>
      </c>
      <c r="R773" s="25">
        <f t="array" aca="1" ref="R773" ca="1">INDEX('Lorri 401b'!L:L,MATCH('Retirement Calculator'!A773,'Lorri 401b'!N:N,0),0)</f>
        <v>-2876145.5121806967</v>
      </c>
      <c r="S773" s="25">
        <f t="shared" ca="1" si="527"/>
        <v>-1990542.6154456865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881363.7698333367</v>
      </c>
      <c r="R774" s="25">
        <f t="array" aca="1" ref="R774" ca="1">INDEX('Lorri 401b'!L:L,MATCH('Retirement Calculator'!A774,'Lorri 401b'!N:N,0),0)</f>
        <v>-2908581.5103929644</v>
      </c>
      <c r="S774" s="25">
        <f t="shared" ca="1" si="527"/>
        <v>-2027217.7405596278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877106.97990290611</v>
      </c>
      <c r="R775" s="25">
        <f t="array" aca="1" ref="R775" ca="1">INDEX('Lorri 401b'!L:L,MATCH('Retirement Calculator'!A775,'Lorri 401b'!N:N,0),0)</f>
        <v>-2941152.6585977827</v>
      </c>
      <c r="S775" s="25">
        <f t="shared" ca="1" si="527"/>
        <v>-2064045.6786948766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872832.45334776537</v>
      </c>
      <c r="R776" s="25">
        <f t="array" aca="1" ref="R776" ca="1">INDEX('Lorri 401b'!L:L,MATCH('Retirement Calculator'!A776,'Lorri 401b'!N:N,0),0)</f>
        <v>-2973859.5199201214</v>
      </c>
      <c r="S776" s="25">
        <f t="shared" ref="S776:S1030" ca="1" si="787">SUM(Q776:R776)</f>
        <v>-2101027.066572356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868540.1162653116</v>
      </c>
      <c r="R777" s="25">
        <f t="array" aca="1" ref="R777" ca="1">INDEX('Lorri 401b'!L:L,MATCH('Retirement Calculator'!A777,'Lorri 401b'!N:N,0),0)</f>
        <v>-3006702.6598313032</v>
      </c>
      <c r="S777" s="25">
        <f t="shared" ca="1" si="787"/>
        <v>-2138162.5435659913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864229.8944450143</v>
      </c>
      <c r="R778" s="25">
        <f t="array" aca="1" ref="R778" ca="1">INDEX('Lorri 401b'!L:L,MATCH('Retirement Calculator'!A778,'Lorri 401b'!N:N,0),0)</f>
        <v>-3039682.6461587814</v>
      </c>
      <c r="S778" s="25">
        <f t="shared" ca="1" si="787"/>
        <v>-2175452.7517137672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859901.71336713235</v>
      </c>
      <c r="R779" s="25">
        <f t="array" aca="1" ref="R779" ca="1">INDEX('Lorri 401b'!L:L,MATCH('Retirement Calculator'!A779,'Lorri 401b'!N:N,0),0)</f>
        <v>-3072800.0490959575</v>
      </c>
      <c r="S779" s="25">
        <f t="shared" ca="1" si="787"/>
        <v>-2212898.3357288251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855555.49820142589</v>
      </c>
      <c r="R780" s="25">
        <f t="array" aca="1" ref="R780" ca="1">INDEX('Lorri 401b'!L:L,MATCH('Retirement Calculator'!A780,'Lorri 401b'!N:N,0),0)</f>
        <v>-3106055.4412120385</v>
      </c>
      <c r="S780" s="25">
        <f t="shared" ca="1" si="787"/>
        <v>-2250499.9430106124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851191.17380586232</v>
      </c>
      <c r="R781" s="25">
        <f t="array" aca="1" ref="R781" ca="1">INDEX('Lorri 401b'!L:L,MATCH('Retirement Calculator'!A781,'Lorri 401b'!N:N,0),0)</f>
        <v>-3139449.3974619363</v>
      </c>
      <c r="S781" s="25">
        <f t="shared" ca="1" si="787"/>
        <v>-2288258.2236560741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846808.66472531727</v>
      </c>
      <c r="R782" s="25">
        <f t="array" aca="1" ref="R782" ca="1">INDEX('Lorri 401b'!L:L,MATCH('Retirement Calculator'!A782,'Lorri 401b'!N:N,0),0)</f>
        <v>-3172982.4951962088</v>
      </c>
      <c r="S782" s="25">
        <f t="shared" ca="1" si="787"/>
        <v>-2326173.8304708917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842407.89519026992</v>
      </c>
      <c r="R783" s="25">
        <f t="array" aca="1" ref="R783" ca="1">INDEX('Lorri 401b'!L:L,MATCH('Retirement Calculator'!A783,'Lorri 401b'!N:N,0),0)</f>
        <v>-3206655.3141710409</v>
      </c>
      <c r="S783" s="25">
        <f t="shared" ca="1" si="787"/>
        <v>-2364247.4189807707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837988.78911549319</v>
      </c>
      <c r="R784" s="25">
        <f t="array" aca="1" ref="R784" ca="1">INDEX('Lorri 401b'!L:L,MATCH('Retirement Calculator'!A784,'Lorri 401b'!N:N,0),0)</f>
        <v>-3240468.436558268</v>
      </c>
      <c r="S784" s="25">
        <f t="shared" ca="1" si="787"/>
        <v>-2402479.6474427748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833551.27009873826</v>
      </c>
      <c r="R785" s="25">
        <f t="array" aca="1" ref="R785" ca="1">INDEX('Lorri 401b'!L:L,MATCH('Retirement Calculator'!A785,'Lorri 401b'!N:N,0),0)</f>
        <v>-3274422.446955442</v>
      </c>
      <c r="S785" s="25">
        <f t="shared" ca="1" si="787"/>
        <v>-2440871.1768567036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829095.26141941349</v>
      </c>
      <c r="R786" s="25">
        <f t="array" aca="1" ref="R786" ca="1">INDEX('Lorri 401b'!L:L,MATCH('Retirement Calculator'!A786,'Lorri 401b'!N:N,0),0)</f>
        <v>-3308517.9323959374</v>
      </c>
      <c r="S786" s="25">
        <f t="shared" ca="1" si="787"/>
        <v>-2479422.6709765238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824620.68603725825</v>
      </c>
      <c r="R787" s="25">
        <f t="array" aca="1" ref="R787" ca="1">INDEX('Lorri 401b'!L:L,MATCH('Retirement Calculator'!A787,'Lorri 401b'!N:N,0),0)</f>
        <v>-3342755.4823591015</v>
      </c>
      <c r="S787" s="25">
        <f t="shared" ca="1" si="787"/>
        <v>-2518134.7963218433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820127.46659101069</v>
      </c>
      <c r="R788" s="25">
        <f t="array" aca="1" ref="R788" ca="1">INDEX('Lorri 401b'!L:L,MATCH('Retirement Calculator'!A788,'Lorri 401b'!N:N,0),0)</f>
        <v>-3377135.6887804456</v>
      </c>
      <c r="S788" s="25">
        <f t="shared" ca="1" si="787"/>
        <v>-2557008.2221894348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815615.52539707045</v>
      </c>
      <c r="R789" s="25">
        <f t="array" aca="1" ref="R789" ca="1">INDEX('Lorri 401b'!L:L,MATCH('Retirement Calculator'!A789,'Lorri 401b'!N:N,0),0)</f>
        <v>-3411659.1460618787</v>
      </c>
      <c r="S789" s="25">
        <f t="shared" ca="1" si="787"/>
        <v>-2596043.620664808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811084.78444815543</v>
      </c>
      <c r="R790" s="25">
        <f t="array" aca="1" ref="R790" ca="1">INDEX('Lorri 401b'!L:L,MATCH('Retirement Calculator'!A790,'Lorri 401b'!N:N,0),0)</f>
        <v>-3446326.4510819842</v>
      </c>
      <c r="S790" s="25">
        <f t="shared" ca="1" si="787"/>
        <v>-2635241.6666338285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806535.16541195323</v>
      </c>
      <c r="R791" s="25">
        <f t="array" aca="1" ref="R791" ca="1">INDEX('Lorri 401b'!L:L,MATCH('Retirement Calculator'!A791,'Lorri 401b'!N:N,0),0)</f>
        <v>-3481138.2032063403</v>
      </c>
      <c r="S791" s="25">
        <f t="shared" ca="1" si="787"/>
        <v>-2674603.037794387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801966.58962976688</v>
      </c>
      <c r="R792" s="25">
        <f t="array" aca="1" ref="R792" ca="1">INDEX('Lorri 401b'!L:L,MATCH('Retirement Calculator'!A792,'Lorri 401b'!N:N,0),0)</f>
        <v>-3516095.0042978814</v>
      </c>
      <c r="S792" s="25">
        <f t="shared" ca="1" si="787"/>
        <v>-2714128.4146681144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797378.97811515478</v>
      </c>
      <c r="R793" s="25">
        <f t="array" aca="1" ref="R793" ca="1">INDEX('Lorri 401b'!L:L,MATCH('Retirement Calculator'!A793,'Lorri 401b'!N:N,0),0)</f>
        <v>-3551197.4587273039</v>
      </c>
      <c r="S793" s="25">
        <f t="shared" ca="1" si="787"/>
        <v>-2753818.480612149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792772.25155256514</v>
      </c>
      <c r="R794" s="25">
        <f t="array" aca="1" ref="R794" ca="1">INDEX('Lorri 401b'!L:L,MATCH('Retirement Calculator'!A794,'Lorri 401b'!N:N,0),0)</f>
        <v>-3586446.1733835153</v>
      </c>
      <c r="S794" s="25">
        <f t="shared" ca="1" si="787"/>
        <v>-2793673.9218309503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788146.33029596473</v>
      </c>
      <c r="R795" s="25">
        <f t="array" aca="1" ref="R795" ca="1">INDEX('Lorri 401b'!L:L,MATCH('Retirement Calculator'!A795,'Lorri 401b'!N:N,0),0)</f>
        <v>-3621841.7576841279</v>
      </c>
      <c r="S795" s="25">
        <f t="shared" ca="1" si="787"/>
        <v>-2833695.4273881633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783501.13436746178</v>
      </c>
      <c r="R796" s="25">
        <f t="array" aca="1" ref="R796" ca="1">INDEX('Lorri 401b'!L:L,MATCH('Retirement Calculator'!A796,'Lorri 401b'!N:N,0),0)</f>
        <v>-3657384.8235859931</v>
      </c>
      <c r="S796" s="25">
        <f t="shared" ca="1" si="787"/>
        <v>-2873883.6892185314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778836.58345592336</v>
      </c>
      <c r="R797" s="25">
        <f t="array" aca="1" ref="R797" ca="1">INDEX('Lorri 401b'!L:L,MATCH('Retirement Calculator'!A797,'Lorri 401b'!N:N,0),0)</f>
        <v>-3693075.9855957828</v>
      </c>
      <c r="S797" s="25">
        <f t="shared" ca="1" si="787"/>
        <v>-2914239.4021398593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774152.59691558685</v>
      </c>
      <c r="R798" s="25">
        <f t="array" aca="1" ref="R798" ca="1">INDEX('Lorri 401b'!L:L,MATCH('Retirement Calculator'!A798,'Lorri 401b'!N:N,0),0)</f>
        <v>-3728915.860780613</v>
      </c>
      <c r="S798" s="25">
        <f t="shared" ca="1" si="787"/>
        <v>-2954763.2638650262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769449.09376466565</v>
      </c>
      <c r="R799" s="25">
        <f t="array" aca="1" ref="R799" ca="1">INDEX('Lorri 401b'!L:L,MATCH('Retirement Calculator'!A799,'Lorri 401b'!N:N,0),0)</f>
        <v>-3764905.0687787132</v>
      </c>
      <c r="S799" s="25">
        <f t="shared" ca="1" si="787"/>
        <v>-2995455.9750140477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764725.99268394895</v>
      </c>
      <c r="R800" s="25">
        <f t="array" aca="1" ref="R800" ca="1">INDEX('Lorri 401b'!L:L,MATCH('Retirement Calculator'!A800,'Lorri 401b'!N:N,0),0)</f>
        <v>-3801044.231810139</v>
      </c>
      <c r="S800" s="25">
        <f t="shared" ca="1" si="787"/>
        <v>-3036318.2391261901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759983.21201539587</v>
      </c>
      <c r="R801" s="25">
        <f t="array" aca="1" ref="R801" ca="1">INDEX('Lorri 401b'!L:L,MATCH('Retirement Calculator'!A801,'Lorri 401b'!N:N,0),0)</f>
        <v>-3837333.9746875293</v>
      </c>
      <c r="S801" s="25">
        <f t="shared" ca="1" si="787"/>
        <v>-3077350.7626721333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755220.66976072383</v>
      </c>
      <c r="R802" s="25">
        <f t="array" aca="1" ref="R802" ca="1">INDEX('Lorri 401b'!L:L,MATCH('Retirement Calculator'!A802,'Lorri 401b'!N:N,0),0)</f>
        <v>-3873774.9248269084</v>
      </c>
      <c r="S802" s="25">
        <f t="shared" ca="1" si="787"/>
        <v>-3118554.2550661843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750438.28357999073</v>
      </c>
      <c r="R803" s="25">
        <f t="array" aca="1" ref="R803" ca="1">INDEX('Lorri 401b'!L:L,MATCH('Retirement Calculator'!A803,'Lorri 401b'!N:N,0),0)</f>
        <v>-3910367.712258535</v>
      </c>
      <c r="S803" s="25">
        <f t="shared" ca="1" si="787"/>
        <v>-3159929.4286785442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745635.97079017118</v>
      </c>
      <c r="R804" s="25">
        <f t="array" aca="1" ref="R804" ca="1">INDEX('Lorri 401b'!L:L,MATCH('Retirement Calculator'!A804,'Lorri 401b'!N:N,0),0)</f>
        <v>-3947112.9696377935</v>
      </c>
      <c r="S804" s="25">
        <f t="shared" ca="1" si="787"/>
        <v>-3201476.9988476224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740813.64836372738</v>
      </c>
      <c r="R805" s="25">
        <f t="array" aca="1" ref="R805" ca="1">INDEX('Lorri 401b'!L:L,MATCH('Retirement Calculator'!A805,'Lorri 401b'!N:N,0),0)</f>
        <v>-3984011.3322561323</v>
      </c>
      <c r="S805" s="25">
        <f t="shared" ca="1" si="787"/>
        <v>-3243197.6838924047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735971.23292717338</v>
      </c>
      <c r="R806" s="25">
        <f t="array" aca="1" ref="R806" ca="1">INDEX('Lorri 401b'!L:L,MATCH('Retirement Calculator'!A806,'Lorri 401b'!N:N,0),0)</f>
        <v>-4021063.4380520475</v>
      </c>
      <c r="S806" s="25">
        <f t="shared" ca="1" si="787"/>
        <v>-3285092.2051248741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731108.64075963374</v>
      </c>
      <c r="R807" s="25">
        <f t="array" aca="1" ref="R807" ca="1">INDEX('Lorri 401b'!L:L,MATCH('Retirement Calculator'!A807,'Lorri 401b'!N:N,0),0)</f>
        <v>-4058269.9276221124</v>
      </c>
      <c r="S807" s="25">
        <f t="shared" ca="1" si="787"/>
        <v>-3327161.2868624786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726225.78779139603</v>
      </c>
      <c r="R808" s="25">
        <f t="array" aca="1" ref="R808" ca="1">INDEX('Lorri 401b'!L:L,MATCH('Retirement Calculator'!A808,'Lorri 401b'!N:N,0),0)</f>
        <v>-4095631.4442320527</v>
      </c>
      <c r="S808" s="25">
        <f t="shared" ca="1" si="787"/>
        <v>-3369405.6564406566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721322.58960245736</v>
      </c>
      <c r="R809" s="25">
        <f t="array" aca="1" ref="R809" ca="1">INDEX('Lorri 401b'!L:L,MATCH('Retirement Calculator'!A809,'Lorri 401b'!N:N,0),0)</f>
        <v>-4133148.6338278675</v>
      </c>
      <c r="S809" s="25">
        <f t="shared" ca="1" si="787"/>
        <v>-3411826.0442254101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716398.9614210648</v>
      </c>
      <c r="R810" s="25">
        <f t="array" aca="1" ref="R810" ca="1">INDEX('Lorri 401b'!L:L,MATCH('Retirement Calculator'!A810,'Lorri 401b'!N:N,0),0)</f>
        <v>-4170822.1450469983</v>
      </c>
      <c r="S810" s="25">
        <f t="shared" ca="1" si="787"/>
        <v>-3454423.1836259337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711454.8181222498</v>
      </c>
      <c r="R811" s="25">
        <f t="array" aca="1" ref="R811" ca="1">INDEX('Lorri 401b'!L:L,MATCH('Retirement Calculator'!A811,'Lorri 401b'!N:N,0),0)</f>
        <v>-4208652.6292295419</v>
      </c>
      <c r="S811" s="25">
        <f t="shared" ca="1" si="787"/>
        <v>-3497197.8111072918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706490.07422635634</v>
      </c>
      <c r="R812" s="25">
        <f t="array" aca="1" ref="R812" ca="1">INDEX('Lorri 401b'!L:L,MATCH('Retirement Calculator'!A812,'Lorri 401b'!N:N,0),0)</f>
        <v>-4246640.7404295132</v>
      </c>
      <c r="S812" s="25">
        <f t="shared" ca="1" si="787"/>
        <v>-3540150.666203157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701504.64389756334</v>
      </c>
      <c r="R813" s="25">
        <f t="array" aca="1" ref="R813" ca="1">INDEX('Lorri 401b'!L:L,MATCH('Retirement Calculator'!A813,'Lorri 401b'!N:N,0),0)</f>
        <v>-4284787.1354261506</v>
      </c>
      <c r="S813" s="25">
        <f t="shared" ca="1" si="787"/>
        <v>-3583282.4915285874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696498.44094240037</v>
      </c>
      <c r="R814" s="25">
        <f t="array" aca="1" ref="R814" ca="1">INDEX('Lorri 401b'!L:L,MATCH('Retirement Calculator'!A814,'Lorri 401b'!N:N,0),0)</f>
        <v>-4323092.4737352738</v>
      </c>
      <c r="S814" s="25">
        <f t="shared" ca="1" si="787"/>
        <v>-3626594.0327928737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691471.37880825752</v>
      </c>
      <c r="R815" s="25">
        <f t="array" aca="1" ref="R815" ca="1">INDEX('Lorri 401b'!L:L,MATCH('Retirement Calculator'!A815,'Lorri 401b'!N:N,0),0)</f>
        <v>-4361557.417620685</v>
      </c>
      <c r="S815" s="25">
        <f t="shared" ca="1" si="787"/>
        <v>-3670086.0388124273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686423.37058188906</v>
      </c>
      <c r="R816" s="25">
        <f t="array" aca="1" ref="R816" ca="1">INDEX('Lorri 401b'!L:L,MATCH('Retirement Calculator'!A816,'Lorri 401b'!N:N,0),0)</f>
        <v>-4400182.6321056187</v>
      </c>
      <c r="S816" s="25">
        <f t="shared" ca="1" si="787"/>
        <v>-3713759.2615237297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681354.32898791076</v>
      </c>
      <c r="R817" s="25">
        <f t="array" aca="1" ref="R817" ca="1">INDEX('Lorri 401b'!L:L,MATCH('Retirement Calculator'!A817,'Lorri 401b'!N:N,0),0)</f>
        <v>-4438968.7849842403</v>
      </c>
      <c r="S817" s="25">
        <f t="shared" ca="1" si="787"/>
        <v>-3757614.4559963294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676264.16638729093</v>
      </c>
      <c r="R818" s="25">
        <f t="array" aca="1" ref="R818" ca="1">INDEX('Lorri 401b'!L:L,MATCH('Retirement Calculator'!A818,'Lorri 401b'!N:N,0),0)</f>
        <v>-4477916.5468331892</v>
      </c>
      <c r="S818" s="25">
        <f t="shared" ca="1" si="787"/>
        <v>-3801652.3804458985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671152.79477583512</v>
      </c>
      <c r="R819" s="25">
        <f t="array" aca="1" ref="R819" ca="1">INDEX('Lorri 401b'!L:L,MATCH('Retirement Calculator'!A819,'Lorri 401b'!N:N,0),0)</f>
        <v>-4517026.591023175</v>
      </c>
      <c r="S819" s="25">
        <f t="shared" ca="1" si="787"/>
        <v>-3845873.7962473398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666020.12578266498</v>
      </c>
      <c r="R820" s="25">
        <f t="array" aca="1" ref="R820" ca="1">INDEX('Lorri 401b'!L:L,MATCH('Retirement Calculator'!A820,'Lorri 401b'!N:N,0),0)</f>
        <v>-4556299.5937306192</v>
      </c>
      <c r="S820" s="25">
        <f t="shared" ca="1" si="787"/>
        <v>-3890279.4679479543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660866.07066868991</v>
      </c>
      <c r="R821" s="25">
        <f t="array" aca="1" ref="R821" ca="1">INDEX('Lorri 401b'!L:L,MATCH('Retirement Calculator'!A821,'Lorri 401b'!N:N,0),0)</f>
        <v>-4595736.2339493446</v>
      </c>
      <c r="S821" s="25">
        <f t="shared" ca="1" si="787"/>
        <v>-3934870.1632806547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655690.54032507329</v>
      </c>
      <c r="R822" s="25">
        <f t="array" aca="1" ref="R822" ca="1">INDEX('Lorri 401b'!L:L,MATCH('Retirement Calculator'!A822,'Lorri 401b'!N:N,0),0)</f>
        <v>-4635337.1935023144</v>
      </c>
      <c r="S822" s="25">
        <f t="shared" ca="1" si="787"/>
        <v>-3979646.6531772409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650493.44527169166</v>
      </c>
      <c r="R823" s="25">
        <f t="array" aca="1" ref="R823" ca="1">INDEX('Lorri 401b'!L:L,MATCH('Retirement Calculator'!A823,'Lorri 401b'!N:N,0),0)</f>
        <v>-4675103.1570534222</v>
      </c>
      <c r="S823" s="25">
        <f t="shared" ca="1" si="787"/>
        <v>-4024609.7117817304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645274.69565558759</v>
      </c>
      <c r="R824" s="25">
        <f t="array" aca="1" ref="R824" ca="1">INDEX('Lorri 401b'!L:L,MATCH('Retirement Calculator'!A824,'Lorri 401b'!N:N,0),0)</f>
        <v>-4715034.8121193256</v>
      </c>
      <c r="S824" s="25">
        <f t="shared" ca="1" si="787"/>
        <v>-4069760.116463738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640034.20124941645</v>
      </c>
      <c r="R825" s="25">
        <f t="array" aca="1" ref="R825" ca="1">INDEX('Lorri 401b'!L:L,MATCH('Retirement Calculator'!A825,'Lorri 401b'!N:N,0),0)</f>
        <v>-4755132.8490813375</v>
      </c>
      <c r="S825" s="25">
        <f t="shared" ca="1" si="787"/>
        <v>-4115098.647831921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634771.87144988624</v>
      </c>
      <c r="R826" s="25">
        <f t="array" aca="1" ref="R826" ca="1">INDEX('Lorri 401b'!L:L,MATCH('Retirement Calculator'!A826,'Lorri 401b'!N:N,0),0)</f>
        <v>-4795397.9611973576</v>
      </c>
      <c r="S826" s="25">
        <f t="shared" ca="1" si="787"/>
        <v>-4160626.0897474713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629487.61527619127</v>
      </c>
      <c r="R827" s="25">
        <f t="array" aca="1" ref="R827" ca="1">INDEX('Lorri 401b'!L:L,MATCH('Retirement Calculator'!A827,'Lorri 401b'!N:N,0),0)</f>
        <v>-4835830.8446138613</v>
      </c>
      <c r="S827" s="25">
        <f t="shared" ca="1" si="787"/>
        <v>-4206343.2293376699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624181.34136843926</v>
      </c>
      <c r="R828" s="25">
        <f t="array" aca="1" ref="R828" ca="1">INDEX('Lorri 401b'!L:L,MATCH('Retirement Calculator'!A828,'Lorri 401b'!N:N,0),0)</f>
        <v>-4876432.1983779334</v>
      </c>
      <c r="S828" s="25">
        <f t="shared" ca="1" si="787"/>
        <v>-4252250.8570094937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618852.95798607159</v>
      </c>
      <c r="R829" s="25">
        <f t="array" aca="1" ref="R829" ca="1">INDEX('Lorri 401b'!L:L,MATCH('Retirement Calculator'!A829,'Lorri 401b'!N:N,0),0)</f>
        <v>-4917202.7244493561</v>
      </c>
      <c r="S829" s="25">
        <f t="shared" ca="1" si="787"/>
        <v>-4298349.7664632844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613502.37300627737</v>
      </c>
      <c r="R830" s="25">
        <f t="array" aca="1" ref="R830" ca="1">INDEX('Lorri 401b'!L:L,MATCH('Retirement Calculator'!A830,'Lorri 401b'!N:N,0),0)</f>
        <v>-4958143.1277127434</v>
      </c>
      <c r="S830" s="25">
        <f t="shared" ca="1" si="787"/>
        <v>-4344640.7547064656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608129.49392240075</v>
      </c>
      <c r="R831" s="25">
        <f t="array" aca="1" ref="R831" ca="1">INDEX('Lorri 401b'!L:L,MATCH('Retirement Calculator'!A831,'Lorri 401b'!N:N,0),0)</f>
        <v>-4999254.1159897279</v>
      </c>
      <c r="S831" s="25">
        <f t="shared" ca="1" si="787"/>
        <v>-4391124.6220673267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602734.22784234129</v>
      </c>
      <c r="R832" s="25">
        <f t="array" aca="1" ref="R832" ca="1">INDEX('Lorri 401b'!L:L,MATCH('Retirement Calculator'!A832,'Lorri 401b'!N:N,0),0)</f>
        <v>-5040536.4000511998</v>
      </c>
      <c r="S832" s="25">
        <f t="shared" ca="1" si="787"/>
        <v>-4437802.1722088587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597316.48148694821</v>
      </c>
      <c r="R833" s="25">
        <f t="array" aca="1" ref="R833" ca="1">INDEX('Lorri 401b'!L:L,MATCH('Retirement Calculator'!A833,'Lorri 401b'!N:N,0),0)</f>
        <v>-5081990.6936295945</v>
      </c>
      <c r="S833" s="25">
        <f t="shared" ca="1" si="787"/>
        <v>-4484674.2121426463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591876.16118840768</v>
      </c>
      <c r="R834" s="25">
        <f t="array" aca="1" ref="R834" ca="1">INDEX('Lorri 401b'!L:L,MATCH('Retirement Calculator'!A834,'Lorri 401b'!N:N,0),0)</f>
        <v>-5123617.7134312326</v>
      </c>
      <c r="S834" s="25">
        <f t="shared" ca="1" si="787"/>
        <v>-4531741.5522428248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586413.1728886232</v>
      </c>
      <c r="R835" s="25">
        <f t="array" aca="1" ref="R835" ca="1">INDEX('Lorri 401b'!L:L,MATCH('Retirement Calculator'!A835,'Lorri 401b'!N:N,0),0)</f>
        <v>-5165418.1791487103</v>
      </c>
      <c r="S835" s="25">
        <f t="shared" ca="1" si="787"/>
        <v>-4579005.0062600868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580927.42213758966</v>
      </c>
      <c r="R836" s="25">
        <f t="array" aca="1" ref="R836" ca="1">INDEX('Lorri 401b'!L:L,MATCH('Retirement Calculator'!A836,'Lorri 401b'!N:N,0),0)</f>
        <v>-5207392.8134733448</v>
      </c>
      <c r="S836" s="25">
        <f t="shared" ca="1" si="787"/>
        <v>-4626465.3913357556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575418.81409176008</v>
      </c>
      <c r="R837" s="25">
        <f t="array" aca="1" ref="R837" ca="1">INDEX('Lorri 401b'!L:L,MATCH('Retirement Calculator'!A837,'Lorri 401b'!N:N,0),0)</f>
        <v>-5249542.3421076648</v>
      </c>
      <c r="S837" s="25">
        <f t="shared" ca="1" si="787"/>
        <v>-4674123.5280159051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569887.25351240626</v>
      </c>
      <c r="R838" s="25">
        <f t="array" aca="1" ref="R838" ca="1">INDEX('Lorri 401b'!L:L,MATCH('Retirement Calculator'!A838,'Lorri 401b'!N:N,0),0)</f>
        <v>-5291867.4937779615</v>
      </c>
      <c r="S838" s="25">
        <f t="shared" ca="1" si="787"/>
        <v>-4721980.2402655557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564332.6447639718</v>
      </c>
      <c r="R839" s="25">
        <f t="array" aca="1" ref="R839" ca="1">INDEX('Lorri 401b'!L:L,MATCH('Retirement Calculator'!A839,'Lorri 401b'!N:N,0),0)</f>
        <v>-5334369.0002468843</v>
      </c>
      <c r="S839" s="25">
        <f t="shared" ca="1" si="787"/>
        <v>-4770036.3554829126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558754.89181241882</v>
      </c>
      <c r="R840" s="25">
        <f t="array" aca="1" ref="R840" ca="1">INDEX('Lorri 401b'!L:L,MATCH('Retirement Calculator'!A840,'Lorri 401b'!N:N,0),0)</f>
        <v>-5377047.5963260941</v>
      </c>
      <c r="S840" s="25">
        <f t="shared" ca="1" si="787"/>
        <v>-4818292.7045136755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553153.89822356775</v>
      </c>
      <c r="R841" s="25">
        <f t="array" aca="1" ref="R841" ca="1">INDEX('Lorri 401b'!L:L,MATCH('Retirement Calculator'!A841,'Lorri 401b'!N:N,0),0)</f>
        <v>-5419904.0198889673</v>
      </c>
      <c r="S841" s="25">
        <f t="shared" ca="1" si="787"/>
        <v>-4866750.1216653995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547529.56716142979</v>
      </c>
      <c r="R842" s="25">
        <f t="array" aca="1" ref="R842" ca="1">INDEX('Lorri 401b'!L:L,MATCH('Retirement Calculator'!A842,'Lorri 401b'!N:N,0),0)</f>
        <v>-5462939.0118833529</v>
      </c>
      <c r="S842" s="25">
        <f t="shared" ca="1" si="787"/>
        <v>-4915409.4447219232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541881.80138653296</v>
      </c>
      <c r="R843" s="25">
        <f t="array" aca="1" ref="R843" ca="1">INDEX('Lorri 401b'!L:L,MATCH('Retirement Calculator'!A843,'Lorri 401b'!N:N,0),0)</f>
        <v>-5506153.3163443813</v>
      </c>
      <c r="S843" s="25">
        <f t="shared" ca="1" si="787"/>
        <v>-4964271.514957848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536210.50325424073</v>
      </c>
      <c r="R844" s="25">
        <f t="array" aca="1" ref="R844" ca="1">INDEX('Lorri 401b'!L:L,MATCH('Retirement Calculator'!A844,'Lorri 401b'!N:N,0),0)</f>
        <v>-5549547.6804073304</v>
      </c>
      <c r="S844" s="25">
        <f t="shared" ca="1" si="787"/>
        <v>-5013337.17715309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530515.57471306389</v>
      </c>
      <c r="R845" s="25">
        <f t="array" aca="1" ref="R845" ca="1">INDEX('Lorri 401b'!L:L,MATCH('Retirement Calculator'!A845,'Lorri 401b'!N:N,0),0)</f>
        <v>-5593122.854320542</v>
      </c>
      <c r="S845" s="25">
        <f t="shared" ca="1" si="787"/>
        <v>-5062607.2796074785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524796.91730296554</v>
      </c>
      <c r="R846" s="25">
        <f t="array" aca="1" ref="R846" ca="1">INDEX('Lorri 401b'!L:L,MATCH('Retirement Calculator'!A846,'Lorri 401b'!N:N,0),0)</f>
        <v>-5636879.5914583923</v>
      </c>
      <c r="S846" s="25">
        <f t="shared" ca="1" si="787"/>
        <v>-5112082.6741554271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519054.43215365848</v>
      </c>
      <c r="R847" s="25">
        <f t="array" aca="1" ref="R847" ca="1">INDEX('Lorri 401b'!L:L,MATCH('Retirement Calculator'!A847,'Lorri 401b'!N:N,0),0)</f>
        <v>-5680818.6483343169</v>
      </c>
      <c r="S847" s="25">
        <f t="shared" ca="1" si="787"/>
        <v>-5161764.216180658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513288.01998289599</v>
      </c>
      <c r="R848" s="25">
        <f t="array" aca="1" ref="R848" ca="1">INDEX('Lorri 401b'!L:L,MATCH('Retirement Calculator'!A848,'Lorri 401b'!N:N,0),0)</f>
        <v>-5724940.7846138915</v>
      </c>
      <c r="S848" s="25">
        <f t="shared" ca="1" si="787"/>
        <v>-5211652.7646309957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507497.58109475533</v>
      </c>
      <c r="R849" s="25">
        <f t="array" aca="1" ref="R849" ca="1">INDEX('Lorri 401b'!L:L,MATCH('Retirement Calculator'!A849,'Lorri 401b'!N:N,0),0)</f>
        <v>-5769246.763127964</v>
      </c>
      <c r="S849" s="25">
        <f t="shared" ca="1" si="787"/>
        <v>-5261749.1820332091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501683.01537791407</v>
      </c>
      <c r="R850" s="25">
        <f t="array" aca="1" ref="R850" ca="1">INDEX('Lorri 401b'!L:L,MATCH('Retirement Calculator'!A850,'Lorri 401b'!N:N,0),0)</f>
        <v>-5813737.3498858446</v>
      </c>
      <c r="S850" s="25">
        <f t="shared" ca="1" si="787"/>
        <v>-5312054.334507931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495844.22230391926</v>
      </c>
      <c r="R851" s="25">
        <f t="array" aca="1" ref="R851" ca="1">INDEX('Lorri 401b'!L:L,MATCH('Retirement Calculator'!A851,'Lorri 401b'!N:N,0),0)</f>
        <v>-5858413.3140885504</v>
      </c>
      <c r="S851" s="25">
        <f t="shared" ca="1" si="787"/>
        <v>-5362569.0917846309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489981.10092544951</v>
      </c>
      <c r="R852" s="25">
        <f t="array" aca="1" ref="R852" ca="1">INDEX('Lorri 401b'!L:L,MATCH('Retirement Calculator'!A852,'Lorri 401b'!N:N,0),0)</f>
        <v>-5903275.4281421006</v>
      </c>
      <c r="S852" s="25">
        <f t="shared" ca="1" si="787"/>
        <v>-5413294.3272166513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484093.54987456946</v>
      </c>
      <c r="R853" s="25">
        <f t="array" aca="1" ref="R853" ca="1">INDEX('Lorri 401b'!L:L,MATCH('Retirement Calculator'!A853,'Lorri 401b'!N:N,0),0)</f>
        <v>-5948324.4676708737</v>
      </c>
      <c r="S853" s="25">
        <f t="shared" ca="1" si="787"/>
        <v>-5464230.9177963044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478181.46736097743</v>
      </c>
      <c r="R854" s="25">
        <f t="array" aca="1" ref="R854" ca="1">INDEX('Lorri 401b'!L:L,MATCH('Retirement Calculator'!A854,'Lorri 401b'!N:N,0),0)</f>
        <v>-5993561.211531017</v>
      </c>
      <c r="S854" s="25">
        <f t="shared" ca="1" si="787"/>
        <v>-5515379.7441700399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472244.75117024541</v>
      </c>
      <c r="R855" s="25">
        <f t="array" aca="1" ref="R855" ca="1">INDEX('Lorri 401b'!L:L,MATCH('Retirement Calculator'!A855,'Lorri 401b'!N:N,0),0)</f>
        <v>-6038986.4418239109</v>
      </c>
      <c r="S855" s="25">
        <f t="shared" ca="1" si="787"/>
        <v>-5566741.6906536659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466283.29866205202</v>
      </c>
      <c r="R856" s="25">
        <f t="array" aca="1" ref="R856" ca="1">INDEX('Lorri 401b'!L:L,MATCH('Retirement Calculator'!A856,'Lorri 401b'!N:N,0),0)</f>
        <v>-6084600.9439096916</v>
      </c>
      <c r="S856" s="25">
        <f t="shared" ca="1" si="787"/>
        <v>-5618317.6452476401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460297.00676840782</v>
      </c>
      <c r="R857" s="25">
        <f t="array" aca="1" ref="R857" ca="1">INDEX('Lorri 401b'!L:L,MATCH('Retirement Calculator'!A857,'Lorri 401b'!N:N,0),0)</f>
        <v>-6130405.5064208303</v>
      </c>
      <c r="S857" s="25">
        <f t="shared" ca="1" si="787"/>
        <v>-5670108.499652422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454285.77199187345</v>
      </c>
      <c r="R858" s="25">
        <f t="array" aca="1" ref="R858" ca="1">INDEX('Lorri 401b'!L:L,MATCH('Retirement Calculator'!A858,'Lorri 401b'!N:N,0),0)</f>
        <v>-6176400.9212757647</v>
      </c>
      <c r="S858" s="25">
        <f t="shared" ca="1" si="787"/>
        <v>-5722115.1492838915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448249.49040377018</v>
      </c>
      <c r="R859" s="25">
        <f t="array" aca="1" ref="R859" ca="1">INDEX('Lorri 401b'!L:L,MATCH('Retirement Calculator'!A859,'Lorri 401b'!N:N,0),0)</f>
        <v>-6222587.9836925948</v>
      </c>
      <c r="S859" s="25">
        <f t="shared" ca="1" si="787"/>
        <v>-5774338.4932888243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442188.05764238315</v>
      </c>
      <c r="R860" s="25">
        <f t="array" aca="1" ref="R860" ca="1">INDEX('Lorri 401b'!L:L,MATCH('Retirement Calculator'!A860,'Lorri 401b'!N:N,0),0)</f>
        <v>-6268967.4922028286</v>
      </c>
      <c r="S860" s="25">
        <f t="shared" ca="1" si="787"/>
        <v>-5826779.4345604451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436101.36891115701</v>
      </c>
      <c r="R861" s="25">
        <f t="array" aca="1" ref="R861" ca="1">INDEX('Lorri 401b'!L:L,MATCH('Retirement Calculator'!A861,'Lorri 401b'!N:N,0),0)</f>
        <v>-6315540.2486651884</v>
      </c>
      <c r="S861" s="25">
        <f t="shared" ca="1" si="787"/>
        <v>-5879438.8797540311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429989.31897688407</v>
      </c>
      <c r="R862" s="25">
        <f t="array" aca="1" ref="R862" ca="1">INDEX('Lorri 401b'!L:L,MATCH('Retirement Calculator'!A862,'Lorri 401b'!N:N,0),0)</f>
        <v>-6362307.0582794743</v>
      </c>
      <c r="S862" s="25">
        <f t="shared" ca="1" si="787"/>
        <v>-5932317.7393025905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423851.80216788501</v>
      </c>
      <c r="R863" s="25">
        <f t="array" aca="1" ref="R863" ca="1">INDEX('Lorri 401b'!L:L,MATCH('Retirement Calculator'!A863,'Lorri 401b'!N:N,0),0)</f>
        <v>-6409268.7296004863</v>
      </c>
      <c r="S863" s="25">
        <f t="shared" ca="1" si="787"/>
        <v>-5985416.9274326013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417688.71237218176</v>
      </c>
      <c r="R864" s="25">
        <f t="array" aca="1" ref="R864" ca="1">INDEX('Lorri 401b'!L:L,MATCH('Retirement Calculator'!A864,'Lorri 401b'!N:N,0),0)</f>
        <v>-6456426.0745520033</v>
      </c>
      <c r="S864" s="25">
        <f t="shared" ca="1" si="787"/>
        <v>-6038737.3621798214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411499.94303566311</v>
      </c>
      <c r="R865" s="25">
        <f t="array" aca="1" ref="R865" ca="1">INDEX('Lorri 401b'!L:L,MATCH('Retirement Calculator'!A865,'Lorri 401b'!N:N,0),0)</f>
        <v>-6503779.9084408181</v>
      </c>
      <c r="S865" s="25">
        <f t="shared" ca="1" si="787"/>
        <v>-6092279.965405155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405285.3871602423</v>
      </c>
      <c r="R866" s="25">
        <f t="array" aca="1" ref="R866" ca="1">INDEX('Lorri 401b'!L:L,MATCH('Retirement Calculator'!A866,'Lorri 401b'!N:N,0),0)</f>
        <v>-6551331.0499708364</v>
      </c>
      <c r="S866" s="25">
        <f t="shared" ca="1" si="787"/>
        <v>-6146045.6628105938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399044.93730200722</v>
      </c>
      <c r="R867" s="25">
        <f t="array" aca="1" ref="R867" ca="1">INDEX('Lorri 401b'!L:L,MATCH('Retirement Calculator'!A867,'Lorri 401b'!N:N,0),0)</f>
        <v>-6599080.321257229</v>
      </c>
      <c r="S867" s="25">
        <f t="shared" ca="1" si="787"/>
        <v>-6200035.3839552216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392778.48556936282</v>
      </c>
      <c r="R868" s="25">
        <f t="array" aca="1" ref="R868" ca="1">INDEX('Lorri 401b'!L:L,MATCH('Retirement Calculator'!A868,'Lorri 401b'!N:N,0),0)</f>
        <v>-6647028.5478406483</v>
      </c>
      <c r="S868" s="25">
        <f t="shared" ca="1" si="787"/>
        <v>-6254250.0622712858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386485.92362116574</v>
      </c>
      <c r="R869" s="25">
        <f t="array" aca="1" ref="R869" ca="1">INDEX('Lorri 401b'!L:L,MATCH('Retirement Calculator'!A869,'Lorri 401b'!N:N,0),0)</f>
        <v>-6695176.5587014994</v>
      </c>
      <c r="S869" s="25">
        <f t="shared" ca="1" si="787"/>
        <v>-6308690.6350803338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380167.14266485116</v>
      </c>
      <c r="R870" s="25">
        <f t="array" aca="1" ref="R870" ca="1">INDEX('Lorri 401b'!L:L,MATCH('Retirement Calculator'!A870,'Lorri 401b'!N:N,0),0)</f>
        <v>-6743525.1862742705</v>
      </c>
      <c r="S870" s="25">
        <f t="shared" ca="1" si="787"/>
        <v>-6363358.0436094198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373822.03345455194</v>
      </c>
      <c r="R871" s="25">
        <f t="array" aca="1" ref="R871" ca="1">INDEX('Lorri 401b'!L:L,MATCH('Retirement Calculator'!A871,'Lorri 401b'!N:N,0),0)</f>
        <v>-6792075.2664619274</v>
      </c>
      <c r="S871" s="25">
        <f t="shared" ca="1" si="787"/>
        <v>-6418253.2330073752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367450.4862892098</v>
      </c>
      <c r="R872" s="25">
        <f t="array" aca="1" ref="R872" ca="1">INDEX('Lorri 401b'!L:L,MATCH('Retirement Calculator'!A872,'Lorri 401b'!N:N,0),0)</f>
        <v>-6840827.638650367</v>
      </c>
      <c r="S872" s="25">
        <f t="shared" ca="1" si="787"/>
        <v>-6473377.1523611574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361052.39101067878</v>
      </c>
      <c r="R873" s="25">
        <f t="array" aca="1" ref="R873" ca="1">INDEX('Lorri 401b'!L:L,MATCH('Retirement Calculator'!A873,'Lorri 401b'!N:N,0),0)</f>
        <v>-6889783.1457229247</v>
      </c>
      <c r="S873" s="25">
        <f t="shared" ca="1" si="787"/>
        <v>-6528730.7547122464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354627.63700182049</v>
      </c>
      <c r="R874" s="25">
        <f t="array" aca="1" ref="R874" ca="1">INDEX('Lorri 401b'!L:L,MATCH('Retirement Calculator'!A874,'Lorri 401b'!N:N,0),0)</f>
        <v>-6938942.6340749515</v>
      </c>
      <c r="S874" s="25">
        <f t="shared" ca="1" si="787"/>
        <v>-6584314.9970731307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348176.11318459199</v>
      </c>
      <c r="R875" s="25">
        <f t="array" aca="1" ref="R875" ca="1">INDEX('Lorri 401b'!L:L,MATCH('Retirement Calculator'!A875,'Lorri 401b'!N:N,0),0)</f>
        <v>-6988306.953628445</v>
      </c>
      <c r="S875" s="25">
        <f t="shared" ca="1" si="787"/>
        <v>-6640130.8404438533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341697.70801812503</v>
      </c>
      <c r="R876" s="25">
        <f t="array" aca="1" ref="R876" ca="1">INDEX('Lorri 401b'!L:L,MATCH('Retirement Calculator'!A876,'Lorri 401b'!N:N,0),0)</f>
        <v>-7037876.9578467449</v>
      </c>
      <c r="S876" s="25">
        <f t="shared" ca="1" si="787"/>
        <v>-6696179.2498286199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335192.3094967978</v>
      </c>
      <c r="R877" s="25">
        <f t="array" aca="1" ref="R877" ca="1">INDEX('Lorri 401b'!L:L,MATCH('Retirement Calculator'!A877,'Lorri 401b'!N:N,0),0)</f>
        <v>-7087653.5037492877</v>
      </c>
      <c r="S877" s="25">
        <f t="shared" ca="1" si="787"/>
        <v>-6752461.1942524901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328659.80514829839</v>
      </c>
      <c r="R878" s="25">
        <f t="array" aca="1" ref="R878" ca="1">INDEX('Lorri 401b'!L:L,MATCH('Retirement Calculator'!A878,'Lorri 401b'!N:N,0),0)</f>
        <v>-7137637.4519264242</v>
      </c>
      <c r="S878" s="25">
        <f t="shared" ca="1" si="787"/>
        <v>-6808977.6467781253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322100.08203168021</v>
      </c>
      <c r="R879" s="25">
        <f t="array" aca="1" ref="R879" ca="1">INDEX('Lorri 401b'!L:L,MATCH('Retirement Calculator'!A879,'Lorri 401b'!N:N,0),0)</f>
        <v>-7187829.6665542992</v>
      </c>
      <c r="S879" s="25">
        <f t="shared" ca="1" si="787"/>
        <v>-6865729.5845226189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315513.02673540945</v>
      </c>
      <c r="R880" s="25">
        <f t="array" aca="1" ref="R880" ca="1">INDEX('Lorri 401b'!L:L,MATCH('Retirement Calculator'!A880,'Lorri 401b'!N:N,0),0)</f>
        <v>-7238231.01540979</v>
      </c>
      <c r="S880" s="25">
        <f t="shared" ca="1" si="787"/>
        <v>-6922717.9886743808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308898.52537540422</v>
      </c>
      <c r="R881" s="25">
        <f t="array" aca="1" ref="R881" ca="1">INDEX('Lorri 401b'!L:L,MATCH('Retirement Calculator'!A881,'Lorri 401b'!N:N,0),0)</f>
        <v>-7288842.3698855117</v>
      </c>
      <c r="S881" s="25">
        <f t="shared" ca="1" si="787"/>
        <v>-6979943.8445101073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302256.46359306562</v>
      </c>
      <c r="R882" s="25">
        <f t="array" aca="1" ref="R882" ca="1">INDEX('Lorri 401b'!L:L,MATCH('Retirement Calculator'!A882,'Lorri 401b'!N:N,0),0)</f>
        <v>-7339664.6050048824</v>
      </c>
      <c r="S882" s="25">
        <f t="shared" ca="1" si="787"/>
        <v>-7037408.1414118167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295586.72655330063</v>
      </c>
      <c r="R883" s="25">
        <f t="array" aca="1" ref="R883" ca="1">INDEX('Lorri 401b'!L:L,MATCH('Retirement Calculator'!A883,'Lorri 401b'!N:N,0),0)</f>
        <v>-7390698.5994372508</v>
      </c>
      <c r="S883" s="25">
        <f t="shared" ca="1" si="787"/>
        <v>-7095111.8728839504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288889.1989425366</v>
      </c>
      <c r="R884" s="25">
        <f t="array" aca="1" ref="R884" ca="1">INDEX('Lorri 401b'!L:L,MATCH('Retirement Calculator'!A884,'Lorri 401b'!N:N,0),0)</f>
        <v>-7441945.2355130874</v>
      </c>
      <c r="S884" s="25">
        <f t="shared" ca="1" si="787"/>
        <v>-7153056.0365705509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282163.76496672776</v>
      </c>
      <c r="R885" s="25">
        <f t="array" aca="1" ref="R885" ca="1">INDEX('Lorri 401b'!L:L,MATCH('Retirement Calculator'!A885,'Lorri 401b'!N:N,0),0)</f>
        <v>-7493405.3992392402</v>
      </c>
      <c r="S885" s="25">
        <f t="shared" ca="1" si="787"/>
        <v>-7211241.634272512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275410.30834935303</v>
      </c>
      <c r="R886" s="25">
        <f t="array" aca="1" ref="R886" ca="1">INDEX('Lorri 401b'!L:L,MATCH('Retirement Calculator'!A886,'Lorri 401b'!N:N,0),0)</f>
        <v>-7545079.980314252</v>
      </c>
      <c r="S886" s="25">
        <f t="shared" ca="1" si="787"/>
        <v>-7269669.6719648987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268628.71232940588</v>
      </c>
      <c r="R887" s="25">
        <f t="array" aca="1" ref="R887" ca="1">INDEX('Lorri 401b'!L:L,MATCH('Retirement Calculator'!A887,'Lorri 401b'!N:N,0),0)</f>
        <v>-7596969.8721437426</v>
      </c>
      <c r="S887" s="25">
        <f t="shared" ca="1" si="787"/>
        <v>-7328341.1598143363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261818.85965937565</v>
      </c>
      <c r="R888" s="25">
        <f t="array" aca="1" ref="R888" ca="1">INDEX('Lorri 401b'!L:L,MATCH('Retirement Calculator'!A888,'Lorri 401b'!N:N,0),0)</f>
        <v>-7649075.9718558565</v>
      </c>
      <c r="S888" s="25">
        <f t="shared" ca="1" si="787"/>
        <v>-7387257.1121964809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254980.63260322029</v>
      </c>
      <c r="R889" s="25">
        <f t="array" aca="1" ref="R889" ca="1">INDEX('Lorri 401b'!L:L,MATCH('Retirement Calculator'!A889,'Lorri 401b'!N:N,0),0)</f>
        <v>-7701399.1803167704</v>
      </c>
      <c r="S889" s="25">
        <f t="shared" ca="1" si="787"/>
        <v>-7446418.5477135498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248113.91293433096</v>
      </c>
      <c r="R890" s="25">
        <f t="array" aca="1" ref="R890" ca="1">INDEX('Lorri 401b'!L:L,MATCH('Retirement Calculator'!A890,'Lorri 401b'!N:N,0),0)</f>
        <v>-7753940.4021462714</v>
      </c>
      <c r="S890" s="25">
        <f t="shared" ca="1" si="787"/>
        <v>-7505826.4892119402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241218.58193348791</v>
      </c>
      <c r="R891" s="25">
        <f t="array" aca="1" ref="R891" ca="1">INDEX('Lorri 401b'!L:L,MATCH('Retirement Calculator'!A891,'Lorri 401b'!N:N,0),0)</f>
        <v>-7806700.545733395</v>
      </c>
      <c r="S891" s="25">
        <f t="shared" ca="1" si="787"/>
        <v>-7565481.9637999069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234294.52038680803</v>
      </c>
      <c r="R892" s="25">
        <f t="array" aca="1" ref="R892" ca="1">INDEX('Lorri 401b'!L:L,MATCH('Retirement Calculator'!A892,'Lorri 401b'!N:N,0),0)</f>
        <v>-7859680.5232521323</v>
      </c>
      <c r="S892" s="25">
        <f t="shared" ca="1" si="787"/>
        <v>-7625386.0028653247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227341.60858368364</v>
      </c>
      <c r="R893" s="25">
        <f t="array" aca="1" ref="R893" ca="1">INDEX('Lorri 401b'!L:L,MATCH('Retirement Calculator'!A893,'Lorri 401b'!N:N,0),0)</f>
        <v>-7912881.2506771972</v>
      </c>
      <c r="S893" s="25">
        <f t="shared" ca="1" si="787"/>
        <v>-7685539.6420935132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220359.7263147129</v>
      </c>
      <c r="R894" s="25">
        <f t="array" aca="1" ref="R894" ca="1">INDEX('Lorri 401b'!L:L,MATCH('Retirement Calculator'!A894,'Lorri 401b'!N:N,0),0)</f>
        <v>-7966303.6477998672</v>
      </c>
      <c r="S894" s="25">
        <f t="shared" ca="1" si="787"/>
        <v>-7745943.921485154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213348.75286962144</v>
      </c>
      <c r="R895" s="25">
        <f t="array" aca="1" ref="R895" ca="1">INDEX('Lorri 401b'!L:L,MATCH('Retirement Calculator'!A895,'Lorri 401b'!N:N,0),0)</f>
        <v>-8019948.6382438811</v>
      </c>
      <c r="S895" s="25">
        <f t="shared" ca="1" si="787"/>
        <v>-7806599.8853742592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206308.56703517545</v>
      </c>
      <c r="R896" s="25">
        <f t="array" aca="1" ref="R896" ca="1">INDEX('Lorri 401b'!L:L,MATCH('Retirement Calculator'!A896,'Lorri 401b'!N:N,0),0)</f>
        <v>-8073817.149481412</v>
      </c>
      <c r="S896" s="25">
        <f t="shared" ca="1" si="787"/>
        <v>-7867508.5824462362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199239.04709308592</v>
      </c>
      <c r="R897" s="25">
        <f t="array" aca="1" ref="R897" ca="1">INDEX('Lorri 401b'!L:L,MATCH('Retirement Calculator'!A897,'Lorri 401b'!N:N,0),0)</f>
        <v>-8127910.1128490996</v>
      </c>
      <c r="S897" s="25">
        <f t="shared" ca="1" si="787"/>
        <v>-7928671.0657560136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192140.07081790434</v>
      </c>
      <c r="R898" s="25">
        <f t="array" aca="1" ref="R898" ca="1">INDEX('Lorri 401b'!L:L,MATCH('Retirement Calculator'!A898,'Lorri 401b'!N:N,0),0)</f>
        <v>-8182228.4635641519</v>
      </c>
      <c r="S898" s="25">
        <f t="shared" ca="1" si="787"/>
        <v>-7990088.3927462474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185011.51547490951</v>
      </c>
      <c r="R899" s="25">
        <f t="array" aca="1" ref="R899" ca="1">INDEX('Lorri 401b'!L:L,MATCH('Retirement Calculator'!A899,'Lorri 401b'!N:N,0),0)</f>
        <v>-8236773.1407405175</v>
      </c>
      <c r="S899" s="25">
        <f t="shared" ca="1" si="787"/>
        <v>-8051761.6252656076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177853.25781798555</v>
      </c>
      <c r="R900" s="25">
        <f t="array" aca="1" ref="R900" ca="1">INDEX('Lorri 401b'!L:L,MATCH('Retirement Calculator'!A900,'Lorri 401b'!N:N,0),0)</f>
        <v>-8291545.0874051172</v>
      </c>
      <c r="S900" s="25">
        <f t="shared" ca="1" si="787"/>
        <v>-8113691.8295871317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170665.17408749106</v>
      </c>
      <c r="R901" s="25">
        <f t="array" aca="1" ref="R901" ca="1">INDEX('Lorri 401b'!L:L,MATCH('Retirement Calculator'!A901,'Lorri 401b'!N:N,0),0)</f>
        <v>-8346545.2505141534</v>
      </c>
      <c r="S901" s="25">
        <f t="shared" ca="1" si="787"/>
        <v>-8175880.0764266625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163447.14000811952</v>
      </c>
      <c r="R902" s="25">
        <f t="array" aca="1" ref="R902" ca="1">INDEX('Lorri 401b'!L:L,MATCH('Retirement Calculator'!A902,'Lorri 401b'!N:N,0),0)</f>
        <v>-8401774.5809694771</v>
      </c>
      <c r="S902" s="25">
        <f t="shared" ca="1" si="787"/>
        <v>-8238327.4409613572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156199.03078675061</v>
      </c>
      <c r="R903" s="25">
        <f t="array" aca="1" ref="R903" ca="1">INDEX('Lorri 401b'!L:L,MATCH('Retirement Calculator'!A903,'Lorri 401b'!N:N,0),0)</f>
        <v>-8457234.0336350296</v>
      </c>
      <c r="S903" s="25">
        <f t="shared" ca="1" si="787"/>
        <v>-8301035.0028482787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148920.72111029265</v>
      </c>
      <c r="R904" s="25">
        <f t="array" aca="1" ref="R904" ca="1">INDEX('Lorri 401b'!L:L,MATCH('Retirement Calculator'!A904,'Lorri 401b'!N:N,0),0)</f>
        <v>-8512924.5673533566</v>
      </c>
      <c r="S904" s="25">
        <f t="shared" ca="1" si="787"/>
        <v>-8364003.8462430639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141612.0851435161</v>
      </c>
      <c r="R905" s="25">
        <f t="array" aca="1" ref="R905" ca="1">INDEX('Lorri 401b'!L:L,MATCH('Retirement Calculator'!A905,'Lorri 401b'!N:N,0),0)</f>
        <v>-8568847.1449621767</v>
      </c>
      <c r="S905" s="25">
        <f t="shared" ca="1" si="787"/>
        <v>-8427235.0598186608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134272.99652687801</v>
      </c>
      <c r="R906" s="25">
        <f t="array" aca="1" ref="R906" ca="1">INDEX('Lorri 401b'!L:L,MATCH('Retirement Calculator'!A906,'Lorri 401b'!N:N,0),0)</f>
        <v>-8625002.7333110329</v>
      </c>
      <c r="S906" s="25">
        <f t="shared" ca="1" si="787"/>
        <v>-8490729.7367841545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126903.32837433723</v>
      </c>
      <c r="R907" s="25">
        <f t="array" aca="1" ref="R907" ca="1">INDEX('Lorri 401b'!L:L,MATCH('Retirement Calculator'!A907,'Lorri 401b'!N:N,0),0)</f>
        <v>-8681392.3032780085</v>
      </c>
      <c r="S907" s="25">
        <f t="shared" ca="1" si="787"/>
        <v>-8554488.9749036711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119502.95327116086</v>
      </c>
      <c r="R908" s="25">
        <f t="array" aca="1" ref="R908" ca="1">INDEX('Lorri 401b'!L:L,MATCH('Retirement Calculator'!A908,'Lorri 401b'!N:N,0),0)</f>
        <v>-8738016.829786513</v>
      </c>
      <c r="S908" s="25">
        <f t="shared" ca="1" si="787"/>
        <v>-8618513.8765153512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112071.74327172127</v>
      </c>
      <c r="R909" s="25">
        <f t="array" aca="1" ref="R909" ca="1">INDEX('Lorri 401b'!L:L,MATCH('Retirement Calculator'!A909,'Lorri 401b'!N:N,0),0)</f>
        <v>-8794877.2918221373</v>
      </c>
      <c r="S909" s="25">
        <f t="shared" ca="1" si="787"/>
        <v>-8682805.5485504158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104609.569897284</v>
      </c>
      <c r="R910" s="25">
        <f t="array" aca="1" ref="R910" ca="1">INDEX('Lorri 401b'!L:L,MATCH('Retirement Calculator'!A910,'Lorri 401b'!N:N,0),0)</f>
        <v>-8851974.6724495757</v>
      </c>
      <c r="S910" s="25">
        <f t="shared" ca="1" si="787"/>
        <v>-8747365.102552291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97116.304133786587</v>
      </c>
      <c r="R911" s="25">
        <f t="array" aca="1" ref="R911" ca="1">INDEX('Lorri 401b'!L:L,MATCH('Retirement Calculator'!A911,'Lorri 401b'!N:N,0),0)</f>
        <v>-8909309.9588296302</v>
      </c>
      <c r="S911" s="25">
        <f t="shared" ca="1" si="787"/>
        <v>-8812193.6546958443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89591.816429607919</v>
      </c>
      <c r="R912" s="25">
        <f t="array" aca="1" ref="R912" ca="1">INDEX('Lorri 401b'!L:L,MATCH('Retirement Calculator'!A912,'Lorri 401b'!N:N,0),0)</f>
        <v>-8966884.1422362681</v>
      </c>
      <c r="S912" s="25">
        <f t="shared" ca="1" si="787"/>
        <v>-8877292.3258066606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82035.976693328514</v>
      </c>
      <c r="R913" s="25">
        <f t="array" aca="1" ref="R913" ca="1">INDEX('Lorri 401b'!L:L,MATCH('Retirement Calculator'!A913,'Lorri 401b'!N:N,0),0)</f>
        <v>-9024698.2180737667</v>
      </c>
      <c r="S913" s="25">
        <f t="shared" ca="1" si="787"/>
        <v>-8942662.2413804382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74448.654291481274</v>
      </c>
      <c r="R914" s="25">
        <f t="array" aca="1" ref="R914" ca="1">INDEX('Lorri 401b'!L:L,MATCH('Retirement Calculator'!A914,'Lorri 401b'!N:N,0),0)</f>
        <v>-9082753.1858939212</v>
      </c>
      <c r="S914" s="25">
        <f t="shared" ca="1" si="787"/>
        <v>-9008304.5316024404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66829.718046293012</v>
      </c>
      <c r="R915" s="25">
        <f t="array" aca="1" ref="R915" ca="1">INDEX('Lorri 401b'!L:L,MATCH('Retirement Calculator'!A915,'Lorri 401b'!N:N,0),0)</f>
        <v>-9141050.0494133253</v>
      </c>
      <c r="S915" s="25">
        <f t="shared" ca="1" si="787"/>
        <v>-9074220.3313670326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59179.03623341646</v>
      </c>
      <c r="R916" s="25">
        <f t="array" aca="1" ref="R916" ca="1">INDEX('Lorri 401b'!L:L,MATCH('Retirement Calculator'!A916,'Lorri 401b'!N:N,0),0)</f>
        <v>-9199589.8165307269</v>
      </c>
      <c r="S916" s="25">
        <f t="shared" ca="1" si="787"/>
        <v>-9140410.780297311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51496.476579652925</v>
      </c>
      <c r="R917" s="25">
        <f t="array" aca="1" ref="R917" ca="1">INDEX('Lorri 401b'!L:L,MATCH('Retirement Calculator'!A917,'Lorri 401b'!N:N,0),0)</f>
        <v>-9258373.4993444514</v>
      </c>
      <c r="S917" s="25">
        <f t="shared" ca="1" si="787"/>
        <v>-9206877.0227647983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43781.906260665375</v>
      </c>
      <c r="R918" s="25">
        <f t="array" aca="1" ref="R918" ca="1">INDEX('Lorri 401b'!L:L,MATCH('Retirement Calculator'!A918,'Lorri 401b'!N:N,0),0)</f>
        <v>-9317402.1141698994</v>
      </c>
      <c r="S918" s="25">
        <f t="shared" ca="1" si="787"/>
        <v>-9273620.2079092339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36035.191898682046</v>
      </c>
      <c r="R919" s="25">
        <f t="array" aca="1" ref="R919" ca="1">INDEX('Lorri 401b'!L:L,MATCH('Retirement Calculator'!A919,'Lorri 401b'!N:N,0),0)</f>
        <v>-9376676.6815571208</v>
      </c>
      <c r="S919" s="25">
        <f t="shared" ca="1" si="787"/>
        <v>-9340641.4896584395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28256.199560190453</v>
      </c>
      <c r="R920" s="25">
        <f t="array" aca="1" ref="R920" ca="1">INDEX('Lorri 401b'!L:L,MATCH('Retirement Calculator'!A920,'Lorri 401b'!N:N,0),0)</f>
        <v>-9436198.2263084557</v>
      </c>
      <c r="S920" s="25">
        <f t="shared" ca="1" si="787"/>
        <v>-9407942.0267482661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20444.794753621813</v>
      </c>
      <c r="R921" s="25">
        <f t="array" aca="1" ref="R921" ca="1">INDEX('Lorri 401b'!L:L,MATCH('Retirement Calculator'!A921,'Lorri 401b'!N:N,0),0)</f>
        <v>-9495967.7774962541</v>
      </c>
      <c r="S921" s="25">
        <f t="shared" ca="1" si="787"/>
        <v>-9475522.9827426318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12600.842427025802</v>
      </c>
      <c r="R922" s="25">
        <f t="array" aca="1" ref="R922" ca="1">INDEX('Lorri 401b'!L:L,MATCH('Retirement Calculator'!A922,'Lorri 401b'!N:N,0),0)</f>
        <v>-9555986.3684806693</v>
      </c>
      <c r="S922" s="25">
        <f t="shared" ca="1" si="787"/>
        <v>-9543385.5260536429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4724.2069657356406</v>
      </c>
      <c r="R923" s="25">
        <f t="array" aca="1" ref="R923" ca="1">INDEX('Lorri 401b'!L:L,MATCH('Retirement Calculator'!A923,'Lorri 401b'!N:N,0),0)</f>
        <v>-9616255.0369275194</v>
      </c>
      <c r="S923" s="25">
        <f t="shared" ca="1" si="787"/>
        <v>-9611530.8299617842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-3185.2478099765631</v>
      </c>
      <c r="R924" s="25">
        <f t="array" aca="1" ref="R924" ca="1">INDEX('Lorri 401b'!L:L,MATCH('Retirement Calculator'!A924,'Lorri 401b'!N:N,0),0)</f>
        <v>-9676774.8248262312</v>
      </c>
      <c r="S924" s="25">
        <f t="shared" ca="1" si="787"/>
        <v>-9679960.0726362076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-11127.658647254235</v>
      </c>
      <c r="R925" s="25">
        <f t="array" aca="1" ref="R925" ca="1">INDEX('Lorri 401b'!L:L,MATCH('Retirement Calculator'!A925,'Lorri 401b'!N:N,0),0)</f>
        <v>-9737546.7785078548</v>
      </c>
      <c r="S925" s="25">
        <f t="shared" ca="1" si="787"/>
        <v>-9748674.4371551089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-19103.162863020563</v>
      </c>
      <c r="R926" s="25">
        <f t="array" aca="1" ref="R926" ca="1">INDEX('Lorri 401b'!L:L,MATCH('Retirement Calculator'!A926,'Lorri 401b'!N:N,0),0)</f>
        <v>-9798571.9486631509</v>
      </c>
      <c r="S926" s="25">
        <f t="shared" ca="1" si="787"/>
        <v>-9817675.1115261707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-27111.898346352584</v>
      </c>
      <c r="R927" s="25">
        <f t="array" aca="1" ref="R927" ca="1">INDEX('Lorri 401b'!L:L,MATCH('Retirement Calculator'!A927,'Lorri 401b'!N:N,0),0)</f>
        <v>-9859851.3903607614</v>
      </c>
      <c r="S927" s="25">
        <f t="shared" ca="1" si="787"/>
        <v>-9886963.2887071148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-35154.003560865152</v>
      </c>
      <c r="R928" s="25">
        <f t="array" aca="1" ref="R928" ca="1">INDEX('Lorri 401b'!L:L,MATCH('Retirement Calculator'!A928,'Lorri 401b'!N:N,0),0)</f>
        <v>-9921386.1630654447</v>
      </c>
      <c r="S928" s="25">
        <f t="shared" ca="1" si="787"/>
        <v>-9956540.16662631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-43229.617547104863</v>
      </c>
      <c r="R929" s="25">
        <f t="array" aca="1" ref="R929" ca="1">INDEX('Lorri 401b'!L:L,MATCH('Retirement Calculator'!A929,'Lorri 401b'!N:N,0),0)</f>
        <v>-9983177.3306563981</v>
      </c>
      <c r="S929" s="25">
        <f t="shared" ca="1" si="787"/>
        <v>-10026406.948203502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-51338.879924953908</v>
      </c>
      <c r="R930" s="25">
        <f t="array" aca="1" ref="R930" ca="1">INDEX('Lorri 401b'!L:L,MATCH('Retirement Calculator'!A930,'Lorri 401b'!N:N,0),0)</f>
        <v>-10045225.961445646</v>
      </c>
      <c r="S930" s="25">
        <f t="shared" ca="1" si="787"/>
        <v>-10096564.841370599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-59481.930896043988</v>
      </c>
      <c r="R931" s="25">
        <f t="array" aca="1" ref="R931" ca="1">INDEX('Lorri 401b'!L:L,MATCH('Retirement Calculator'!A931,'Lorri 401b'!N:N,0),0)</f>
        <v>-10107533.128196517</v>
      </c>
      <c r="S931" s="25">
        <f t="shared" ca="1" si="787"/>
        <v>-10167015.059092561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-67658.911246180272</v>
      </c>
      <c r="R932" s="25">
        <f t="array" aca="1" ref="R932" ca="1">INDEX('Lorri 401b'!L:L,MATCH('Retirement Calculator'!A932,'Lorri 401b'!N:N,0),0)</f>
        <v>-10170099.908142183</v>
      </c>
      <c r="S932" s="25">
        <f t="shared" ca="1" si="787"/>
        <v>-10237758.819388364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-75869.962347775465</v>
      </c>
      <c r="R933" s="25">
        <f t="array" aca="1" ref="R933" ca="1">INDEX('Lorri 401b'!L:L,MATCH('Retirement Calculator'!A933,'Lorri 401b'!N:N,0),0)</f>
        <v>-10232927.383004289</v>
      </c>
      <c r="S933" s="25">
        <f t="shared" ca="1" si="787"/>
        <v>-10308797.345352065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-84115.22616229397</v>
      </c>
      <c r="R934" s="25">
        <f t="array" aca="1" ref="R934" ca="1">INDEX('Lorri 401b'!L:L,MATCH('Retirement Calculator'!A934,'Lorri 401b'!N:N,0),0)</f>
        <v>-10296016.639011653</v>
      </c>
      <c r="S934" s="25">
        <f t="shared" ca="1" si="787"/>
        <v>-10380131.865173947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-92394.845242706302</v>
      </c>
      <c r="R935" s="25">
        <f t="array" aca="1" ref="R935" ca="1">INDEX('Lorri 401b'!L:L,MATCH('Retirement Calculator'!A935,'Lorri 401b'!N:N,0),0)</f>
        <v>-10359368.766919049</v>
      </c>
      <c r="S935" s="25">
        <f t="shared" ca="1" si="787"/>
        <v>-10451763.612161756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-100708.96273595368</v>
      </c>
      <c r="R936" s="25">
        <f t="array" aca="1" ref="R936" ca="1">INDEX('Lorri 401b'!L:L,MATCH('Retirement Calculator'!A936,'Lorri 401b'!N:N,0),0)</f>
        <v>-10422984.862026058</v>
      </c>
      <c r="S936" s="25">
        <f t="shared" ca="1" si="787"/>
        <v>-10523693.824762011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-109057.72238542292</v>
      </c>
      <c r="R937" s="25">
        <f t="array" aca="1" ref="R937" ca="1">INDEX('Lorri 401b'!L:L,MATCH('Retirement Calculator'!A937,'Lorri 401b'!N:N,0),0)</f>
        <v>-10486866.024196014</v>
      </c>
      <c r="S937" s="25">
        <f t="shared" ca="1" si="787"/>
        <v>-10595923.746581437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-117441.26853343162</v>
      </c>
      <c r="R938" s="25">
        <f t="array" aca="1" ref="R938" ca="1">INDEX('Lorri 401b'!L:L,MATCH('Retirement Calculator'!A938,'Lorri 401b'!N:N,0),0)</f>
        <v>-10551013.35787501</v>
      </c>
      <c r="S938" s="25">
        <f t="shared" ca="1" si="787"/>
        <v>-10668454.626408441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-125859.74612372369</v>
      </c>
      <c r="R939" s="25">
        <f t="array" aca="1" ref="R939" ca="1">INDEX('Lorri 401b'!L:L,MATCH('Retirement Calculator'!A939,'Lorri 401b'!N:N,0),0)</f>
        <v>-10615427.972111003</v>
      </c>
      <c r="S939" s="25">
        <f t="shared" ca="1" si="787"/>
        <v>-10741287.718234727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-134313.30070397528</v>
      </c>
      <c r="R940" s="25">
        <f t="array" aca="1" ref="R940" ca="1">INDEX('Lorri 401b'!L:L,MATCH('Retirement Calculator'!A940,'Lorri 401b'!N:N,0),0)</f>
        <v>-10680110.98057298</v>
      </c>
      <c r="S940" s="25">
        <f t="shared" ca="1" si="787"/>
        <v>-10814424.281276954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-142802.07842831127</v>
      </c>
      <c r="R941" s="25">
        <f t="array" aca="1" ref="R941" ca="1">INDEX('Lorri 401b'!L:L,MATCH('Retirement Calculator'!A941,'Lorri 401b'!N:N,0),0)</f>
        <v>-10745063.501570214</v>
      </c>
      <c r="S941" s="25">
        <f t="shared" ca="1" si="787"/>
        <v>-10887865.579998525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-151326.226059832</v>
      </c>
      <c r="R942" s="25">
        <f t="array" aca="1" ref="R942" ca="1">INDEX('Lorri 401b'!L:L,MATCH('Retirement Calculator'!A942,'Lorri 401b'!N:N,0),0)</f>
        <v>-10810286.658071604</v>
      </c>
      <c r="S942" s="25">
        <f t="shared" ca="1" si="787"/>
        <v>-10961612.884131435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-159885.89097315073</v>
      </c>
      <c r="R943" s="25">
        <f t="array" aca="1" ref="R943" ca="1">INDEX('Lorri 401b'!L:L,MATCH('Retirement Calculator'!A943,'Lorri 401b'!N:N,0),0)</f>
        <v>-10875781.577725083</v>
      </c>
      <c r="S943" s="25">
        <f t="shared" ca="1" si="787"/>
        <v>-11035667.468698233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-168481.22115694161</v>
      </c>
      <c r="R944" s="25">
        <f t="array" aca="1" ref="R944" ca="1">INDEX('Lorri 401b'!L:L,MATCH('Retirement Calculator'!A944,'Lorri 401b'!N:N,0),0)</f>
        <v>-10941549.392877117</v>
      </c>
      <c r="S944" s="25">
        <f t="shared" ca="1" si="787"/>
        <v>-11110030.614034059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-177112.36521649829</v>
      </c>
      <c r="R945" s="25">
        <f t="array" aca="1" ref="R945" ca="1">INDEX('Lorri 401b'!L:L,MATCH('Retirement Calculator'!A945,'Lorri 401b'!N:N,0),0)</f>
        <v>-11007591.240592286</v>
      </c>
      <c r="S945" s="25">
        <f t="shared" ca="1" si="787"/>
        <v>-11184703.605808785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-185779.47237630314</v>
      </c>
      <c r="R946" s="25">
        <f t="array" aca="1" ref="R946" ca="1">INDEX('Lorri 401b'!L:L,MATCH('Retirement Calculator'!A946,'Lorri 401b'!N:N,0),0)</f>
        <v>-11073908.262672935</v>
      </c>
      <c r="S946" s="25">
        <f t="shared" ca="1" si="787"/>
        <v>-11259687.735049238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-194482.69248260715</v>
      </c>
      <c r="R947" s="25">
        <f t="array" aca="1" ref="R947" ca="1">INDEX('Lorri 401b'!L:L,MATCH('Retirement Calculator'!A947,'Lorri 401b'!N:N,0),0)</f>
        <v>-11140501.60567892</v>
      </c>
      <c r="S947" s="25">
        <f t="shared" ca="1" si="787"/>
        <v>-11334984.298161527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-203222.17600602077</v>
      </c>
      <c r="R948" s="25">
        <f t="array" aca="1" ref="R948" ca="1">INDEX('Lorri 401b'!L:L,MATCH('Retirement Calculator'!A948,'Lorri 401b'!N:N,0),0)</f>
        <v>-11207372.420947429</v>
      </c>
      <c r="S948" s="25">
        <f t="shared" ca="1" si="787"/>
        <v>-11410594.59695345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-211998.07404411529</v>
      </c>
      <c r="R949" s="25">
        <f t="array" aca="1" ref="R949" ca="1">INDEX('Lorri 401b'!L:L,MATCH('Retirement Calculator'!A949,'Lorri 401b'!N:N,0),0)</f>
        <v>-11274521.86461289</v>
      </c>
      <c r="S949" s="25">
        <f t="shared" ca="1" si="787"/>
        <v>-11486519.938657006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-220810.53832403518</v>
      </c>
      <c r="R950" s="25">
        <f t="array" aca="1" ref="R950" ca="1">INDEX('Lorri 401b'!L:L,MATCH('Retirement Calculator'!A950,'Lorri 401b'!N:N,0),0)</f>
        <v>-11341951.097626958</v>
      </c>
      <c r="S950" s="25">
        <f t="shared" ca="1" si="787"/>
        <v>-11562761.635950994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-229659.72120512143</v>
      </c>
      <c r="R951" s="25">
        <f t="array" aca="1" ref="R951" ca="1">INDEX('Lorri 401b'!L:L,MATCH('Retirement Calculator'!A951,'Lorri 401b'!N:N,0),0)</f>
        <v>-11409661.285778584</v>
      </c>
      <c r="S951" s="25">
        <f t="shared" ca="1" si="787"/>
        <v>-11639321.006983705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-238545.77568154552</v>
      </c>
      <c r="R952" s="25">
        <f t="array" aca="1" ref="R952" ca="1">INDEX('Lorri 401b'!L:L,MATCH('Retirement Calculator'!A952,'Lorri 401b'!N:N,0),0)</f>
        <v>-11477653.599714175</v>
      </c>
      <c r="S952" s="25">
        <f t="shared" ca="1" si="787"/>
        <v>-11716199.375395721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-247468.85538495472</v>
      </c>
      <c r="R953" s="25">
        <f t="array" aca="1" ref="R953" ca="1">INDEX('Lorri 401b'!L:L,MATCH('Retirement Calculator'!A953,'Lorri 401b'!N:N,0),0)</f>
        <v>-11545929.214957831</v>
      </c>
      <c r="S953" s="25">
        <f t="shared" ca="1" si="787"/>
        <v>-11793398.070342787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-256429.1145871281</v>
      </c>
      <c r="R954" s="25">
        <f t="array" aca="1" ref="R954" ca="1">INDEX('Lorri 401b'!L:L,MATCH('Retirement Calculator'!A954,'Lorri 401b'!N:N,0),0)</f>
        <v>-11614489.31193167</v>
      </c>
      <c r="S954" s="25">
        <f t="shared" ca="1" si="787"/>
        <v>-11870918.426518798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-265426.7082026439</v>
      </c>
      <c r="R955" s="25">
        <f t="array" aca="1" ref="R955" ca="1">INDEX('Lorri 401b'!L:L,MATCH('Retirement Calculator'!A955,'Lorri 401b'!N:N,0),0)</f>
        <v>-11683335.075976232</v>
      </c>
      <c r="S955" s="25">
        <f t="shared" ca="1" si="787"/>
        <v>-11948761.784178875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-274461.79179155768</v>
      </c>
      <c r="R956" s="25">
        <f t="array" aca="1" ref="R956" ca="1">INDEX('Lorri 401b'!L:L,MATCH('Retirement Calculator'!A956,'Lorri 401b'!N:N,0),0)</f>
        <v>-11752467.69737098</v>
      </c>
      <c r="S956" s="25">
        <f t="shared" ca="1" si="787"/>
        <v>-12026929.489162538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-283534.52156209195</v>
      </c>
      <c r="R957" s="25">
        <f t="array" aca="1" ref="R957" ca="1">INDEX('Lorri 401b'!L:L,MATCH('Retirement Calculator'!A957,'Lorri 401b'!N:N,0),0)</f>
        <v>-11821888.371354872</v>
      </c>
      <c r="S957" s="25">
        <f t="shared" ca="1" si="787"/>
        <v>-12105422.892916964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-292645.05437333678</v>
      </c>
      <c r="R958" s="25">
        <f t="array" aca="1" ref="R958" ca="1">INDEX('Lorri 401b'!L:L,MATCH('Retirement Calculator'!A958,'Lorri 401b'!N:N,0),0)</f>
        <v>-11891598.298147032</v>
      </c>
      <c r="S958" s="25">
        <f t="shared" ca="1" si="787"/>
        <v>-12184243.352520369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-301793.54773796175</v>
      </c>
      <c r="R959" s="25">
        <f t="array" aca="1" ref="R959" ca="1">INDEX('Lorri 401b'!L:L,MATCH('Retirement Calculator'!A959,'Lorri 401b'!N:N,0),0)</f>
        <v>-11961598.682967491</v>
      </c>
      <c r="S959" s="25">
        <f t="shared" ca="1" si="787"/>
        <v>-12263392.230705453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-310980.15982493933</v>
      </c>
      <c r="R960" s="25">
        <f t="array" aca="1" ref="R960" ca="1">INDEX('Lorri 401b'!L:L,MATCH('Retirement Calculator'!A960,'Lorri 401b'!N:N,0),0)</f>
        <v>-12031890.736058036</v>
      </c>
      <c r="S960" s="25">
        <f t="shared" ca="1" si="787"/>
        <v>-12342870.895882975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-320205.0494622793</v>
      </c>
      <c r="R961" s="25">
        <f t="array" aca="1" ref="R961" ca="1">INDEX('Lorri 401b'!L:L,MATCH('Retirement Calculator'!A961,'Lorri 401b'!N:N,0),0)</f>
        <v>-12102475.672703125</v>
      </c>
      <c r="S961" s="25">
        <f t="shared" ca="1" si="787"/>
        <v>-12422680.722165404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-329468.37613977492</v>
      </c>
      <c r="R962" s="25">
        <f t="array" aca="1" ref="R962" ca="1">INDEX('Lorri 401b'!L:L,MATCH('Retirement Calculator'!A962,'Lorri 401b'!N:N,0),0)</f>
        <v>-12173354.713250902</v>
      </c>
      <c r="S962" s="25">
        <f t="shared" ca="1" si="787"/>
        <v>-12502823.089390676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-338770.30001176009</v>
      </c>
      <c r="R963" s="25">
        <f t="array" aca="1" ref="R963" ca="1">INDEX('Lorri 401b'!L:L,MATCH('Retirement Calculator'!A963,'Lorri 401b'!N:N,0),0)</f>
        <v>-12244529.083134294</v>
      </c>
      <c r="S963" s="25">
        <f t="shared" ca="1" si="787"/>
        <v>-12583299.383146053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-348110.98189987853</v>
      </c>
      <c r="R964" s="25">
        <f t="array" aca="1" ref="R964" ca="1">INDEX('Lorri 401b'!L:L,MATCH('Retirement Calculator'!A964,'Lorri 401b'!N:N,0),0)</f>
        <v>-12316000.0128922</v>
      </c>
      <c r="S964" s="25">
        <f t="shared" ca="1" si="787"/>
        <v>-12664110.994792078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-357490.58329586411</v>
      </c>
      <c r="R965" s="25">
        <f t="array" aca="1" ref="R965" ca="1">INDEX('Lorri 401b'!L:L,MATCH('Retirement Calculator'!A965,'Lorri 401b'!N:N,0),0)</f>
        <v>-12387768.738190765</v>
      </c>
      <c r="S965" s="25">
        <f t="shared" ca="1" si="787"/>
        <v>-12745259.32148663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-366909.26636433299</v>
      </c>
      <c r="R966" s="25">
        <f t="array" aca="1" ref="R966" ca="1">INDEX('Lorri 401b'!L:L,MATCH('Retirement Calculator'!A966,'Lorri 401b'!N:N,0),0)</f>
        <v>-12459836.499844739</v>
      </c>
      <c r="S966" s="25">
        <f t="shared" ca="1" si="787"/>
        <v>-12826745.766209072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-376367.19394558715</v>
      </c>
      <c r="R967" s="25">
        <f t="array" aca="1" ref="R967" ca="1">INDEX('Lorri 401b'!L:L,MATCH('Retirement Calculator'!A967,'Lorri 401b'!N:N,0),0)</f>
        <v>-12532204.543838939</v>
      </c>
      <c r="S967" s="25">
        <f t="shared" ca="1" si="787"/>
        <v>-12908571.737784525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-385864.52955842984</v>
      </c>
      <c r="R968" s="25">
        <f t="array" aca="1" ref="R968" ca="1">INDEX('Lorri 401b'!L:L,MATCH('Retirement Calculator'!A968,'Lorri 401b'!N:N,0),0)</f>
        <v>-12604874.121349782</v>
      </c>
      <c r="S968" s="25">
        <f t="shared" ca="1" si="787"/>
        <v>-12990738.650908211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-395401.43740299274</v>
      </c>
      <c r="R969" s="25">
        <f t="array" aca="1" ref="R969" ca="1">INDEX('Lorri 401b'!L:L,MATCH('Retirement Calculator'!A969,'Lorri 401b'!N:N,0),0)</f>
        <v>-12677846.48876692</v>
      </c>
      <c r="S969" s="25">
        <f t="shared" ca="1" si="787"/>
        <v>-13073247.926169913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-404978.08236357465</v>
      </c>
      <c r="R970" s="25">
        <f t="array" aca="1" ref="R970" ca="1">INDEX('Lorri 401b'!L:L,MATCH('Retirement Calculator'!A970,'Lorri 401b'!N:N,0),0)</f>
        <v>-12751122.907714963</v>
      </c>
      <c r="S970" s="25">
        <f t="shared" ca="1" si="787"/>
        <v>-13156100.990078537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-414594.63001149229</v>
      </c>
      <c r="R971" s="25">
        <f t="array" aca="1" ref="R971" ca="1">INDEX('Lorri 401b'!L:L,MATCH('Retirement Calculator'!A971,'Lorri 401b'!N:N,0),0)</f>
        <v>-12824704.64507529</v>
      </c>
      <c r="S971" s="25">
        <f t="shared" ca="1" si="787"/>
        <v>-13239299.275086781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-424251.24660794291</v>
      </c>
      <c r="R972" s="25">
        <f t="array" aca="1" ref="R972" ca="1">INDEX('Lorri 401b'!L:L,MATCH('Retirement Calculator'!A972,'Lorri 401b'!N:N,0),0)</f>
        <v>-12898592.973007951</v>
      </c>
      <c r="S972" s="25">
        <f t="shared" ca="1" si="787"/>
        <v>-13322844.219615893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-433948.09910687874</v>
      </c>
      <c r="R973" s="25">
        <f t="array" aca="1" ref="R973" ca="1">INDEX('Lorri 401b'!L:L,MATCH('Retirement Calculator'!A973,'Lorri 401b'!N:N,0),0)</f>
        <v>-12972789.168973664</v>
      </c>
      <c r="S973" s="25">
        <f t="shared" ca="1" si="787"/>
        <v>-13406737.268080542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-443685.3551578935</v>
      </c>
      <c r="R974" s="25">
        <f t="array" aca="1" ref="R974" ca="1">INDEX('Lorri 401b'!L:L,MATCH('Retirement Calculator'!A974,'Lorri 401b'!N:N,0),0)</f>
        <v>-13047294.515755901</v>
      </c>
      <c r="S974" s="25">
        <f t="shared" ca="1" si="787"/>
        <v>-13490979.870913794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-453463.18310912082</v>
      </c>
      <c r="R975" s="25">
        <f t="array" aca="1" ref="R975" ca="1">INDEX('Lorri 401b'!L:L,MATCH('Retirement Calculator'!A975,'Lorri 401b'!N:N,0),0)</f>
        <v>-13122110.301483065</v>
      </c>
      <c r="S975" s="25">
        <f t="shared" ca="1" si="787"/>
        <v>-13575573.484592186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-463281.75201014493</v>
      </c>
      <c r="R976" s="25">
        <f t="array" aca="1" ref="R976" ca="1">INDEX('Lorri 401b'!L:L,MATCH('Retirement Calculator'!A976,'Lorri 401b'!N:N,0),0)</f>
        <v>-13197237.819650758</v>
      </c>
      <c r="S976" s="25">
        <f t="shared" ca="1" si="787"/>
        <v>-13660519.571660902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-473141.23161492328</v>
      </c>
      <c r="R977" s="25">
        <f t="array" aca="1" ref="R977" ca="1">INDEX('Lorri 401b'!L:L,MATCH('Retirement Calculator'!A977,'Lorri 401b'!N:N,0),0)</f>
        <v>-13272678.369144149</v>
      </c>
      <c r="S977" s="25">
        <f t="shared" ca="1" si="787"/>
        <v>-13745819.600759072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-483041.79238472157</v>
      </c>
      <c r="R978" s="25">
        <f t="array" aca="1" ref="R978" ca="1">INDEX('Lorri 401b'!L:L,MATCH('Retirement Calculator'!A978,'Lorri 401b'!N:N,0),0)</f>
        <v>-13348433.25426043</v>
      </c>
      <c r="S978" s="25">
        <f t="shared" ca="1" si="787"/>
        <v>-13831475.046645151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-492983.60549106065</v>
      </c>
      <c r="R979" s="25">
        <f t="array" aca="1" ref="R979" ca="1">INDEX('Lorri 401b'!L:L,MATCH('Retirement Calculator'!A979,'Lorri 401b'!N:N,0),0)</f>
        <v>-13424503.784731362</v>
      </c>
      <c r="S979" s="25">
        <f t="shared" ca="1" si="787"/>
        <v>-13917487.390222423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-502966.84281867614</v>
      </c>
      <c r="R980" s="25">
        <f t="array" aca="1" ref="R980" ca="1">INDEX('Lorri 401b'!L:L,MATCH('Retirement Calculator'!A980,'Lorri 401b'!N:N,0),0)</f>
        <v>-13500891.275745923</v>
      </c>
      <c r="S980" s="25">
        <f t="shared" ca="1" si="787"/>
        <v>-14003858.118564598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-512991.67696849006</v>
      </c>
      <c r="R981" s="25">
        <f t="array" aca="1" ref="R981" ca="1">INDEX('Lorri 401b'!L:L,MATCH('Retirement Calculator'!A981,'Lorri 401b'!N:N,0),0)</f>
        <v>-13577597.047973044</v>
      </c>
      <c r="S981" s="25">
        <f t="shared" ca="1" si="787"/>
        <v>-14090588.724941535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-523058.28126059484</v>
      </c>
      <c r="R982" s="25">
        <f t="array" aca="1" ref="R982" ca="1">INDEX('Lorri 401b'!L:L,MATCH('Retirement Calculator'!A982,'Lorri 401b'!N:N,0),0)</f>
        <v>-13654622.427584445</v>
      </c>
      <c r="S982" s="25">
        <f t="shared" ca="1" si="787"/>
        <v>-14177680.70884504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-533166.82973725011</v>
      </c>
      <c r="R983" s="25">
        <f t="array" aca="1" ref="R983" ca="1">INDEX('Lorri 401b'!L:L,MATCH('Retirement Calculator'!A983,'Lorri 401b'!N:N,0),0)</f>
        <v>-13731968.746277561</v>
      </c>
      <c r="S983" s="25">
        <f t="shared" ca="1" si="787"/>
        <v>-14265135.576014811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-543317.49716589146</v>
      </c>
      <c r="R984" s="25">
        <f t="array" aca="1" ref="R984" ca="1">INDEX('Lorri 401b'!L:L,MATCH('Retirement Calculator'!A984,'Lorri 401b'!N:N,0),0)</f>
        <v>-13809637.341298565</v>
      </c>
      <c r="S984" s="25">
        <f t="shared" ca="1" si="787"/>
        <v>-14352954.838464458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-553510.45904215216</v>
      </c>
      <c r="R985" s="25">
        <f t="array" aca="1" ref="R985" ca="1">INDEX('Lorri 401b'!L:L,MATCH('Retirement Calculator'!A985,'Lorri 401b'!N:N,0),0)</f>
        <v>-13887629.55546549</v>
      </c>
      <c r="S985" s="25">
        <f t="shared" ca="1" si="787"/>
        <v>-14441140.014507642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-563745.89159289724</v>
      </c>
      <c r="R986" s="25">
        <f t="array" aca="1" ref="R986" ca="1">INDEX('Lorri 401b'!L:L,MATCH('Retirement Calculator'!A986,'Lorri 401b'!N:N,0),0)</f>
        <v>-13965946.737191442</v>
      </c>
      <c r="S986" s="25">
        <f t="shared" ca="1" si="787"/>
        <v>-14529692.62878434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-574023.97177927045</v>
      </c>
      <c r="R987" s="25">
        <f t="array" aca="1" ref="R987" ca="1">INDEX('Lorri 401b'!L:L,MATCH('Retirement Calculator'!A987,'Lorri 401b'!N:N,0),0)</f>
        <v>-14044590.240507921</v>
      </c>
      <c r="S987" s="25">
        <f t="shared" ca="1" si="787"/>
        <v>-14618614.212287191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-584344.8772997536</v>
      </c>
      <c r="R988" s="25">
        <f t="array" aca="1" ref="R988" ca="1">INDEX('Lorri 401b'!L:L,MATCH('Retirement Calculator'!A988,'Lorri 401b'!N:N,0),0)</f>
        <v>-14123561.425088217</v>
      </c>
      <c r="S988" s="25">
        <f t="shared" ca="1" si="787"/>
        <v>-14707906.302387971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-594708.78659323871</v>
      </c>
      <c r="R989" s="25">
        <f t="array" aca="1" ref="R989" ca="1">INDEX('Lorri 401b'!L:L,MATCH('Retirement Calculator'!A989,'Lorri 401b'!N:N,0),0)</f>
        <v>-14202861.656270932</v>
      </c>
      <c r="S989" s="25">
        <f t="shared" ca="1" si="787"/>
        <v>-14797570.44286417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-605115.87884211331</v>
      </c>
      <c r="R990" s="25">
        <f t="array" aca="1" ref="R990" ca="1">INDEX('Lorri 401b'!L:L,MATCH('Retirement Calculator'!A990,'Lorri 401b'!N:N,0),0)</f>
        <v>-14282492.305083575</v>
      </c>
      <c r="S990" s="25">
        <f t="shared" ca="1" si="787"/>
        <v>-14887608.183925688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-615566.33397535828</v>
      </c>
      <c r="R991" s="25">
        <f t="array" aca="1" ref="R991" ca="1">INDEX('Lorri 401b'!L:L,MATCH('Retirement Calculator'!A991,'Lorri 401b'!N:N,0),0)</f>
        <v>-14362454.74826627</v>
      </c>
      <c r="S991" s="25">
        <f t="shared" ca="1" si="787"/>
        <v>-14978021.082241628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-626060.33267165837</v>
      </c>
      <c r="R992" s="25">
        <f t="array" aca="1" ref="R992" ca="1">INDEX('Lorri 401b'!L:L,MATCH('Retirement Calculator'!A992,'Lorri 401b'!N:N,0),0)</f>
        <v>-14442750.36829556</v>
      </c>
      <c r="S992" s="25">
        <f t="shared" ca="1" si="787"/>
        <v>-15068810.700967219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-636598.05636252637</v>
      </c>
      <c r="R993" s="25">
        <f t="array" aca="1" ref="R993" ca="1">INDEX('Lorri 401b'!L:L,MATCH('Retirement Calculator'!A993,'Lorri 401b'!N:N,0),0)</f>
        <v>-14523380.553408304</v>
      </c>
      <c r="S993" s="25">
        <f t="shared" ca="1" si="787"/>
        <v>-15159978.609770831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-647179.68723543966</v>
      </c>
      <c r="R994" s="25">
        <f t="array" aca="1" ref="R994" ca="1">INDEX('Lorri 401b'!L:L,MATCH('Retirement Calculator'!A994,'Lorri 401b'!N:N,0),0)</f>
        <v>-14604346.697625685</v>
      </c>
      <c r="S994" s="25">
        <f t="shared" ca="1" si="787"/>
        <v>-15251526.384861125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-657805.4082369901</v>
      </c>
      <c r="R995" s="25">
        <f t="array" aca="1" ref="R995" ca="1">INDEX('Lorri 401b'!L:L,MATCH('Retirement Calculator'!A995,'Lorri 401b'!N:N,0),0)</f>
        <v>-14685650.200777305</v>
      </c>
      <c r="S995" s="25">
        <f t="shared" ca="1" si="787"/>
        <v>-15343455.609014295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-668475.40307604708</v>
      </c>
      <c r="R996" s="25">
        <f t="array" aca="1" ref="R996" ca="1">INDEX('Lorri 401b'!L:L,MATCH('Retirement Calculator'!A996,'Lorri 401b'!N:N,0),0)</f>
        <v>-14767292.468525391</v>
      </c>
      <c r="S996" s="25">
        <f t="shared" ca="1" si="787"/>
        <v>-15435767.871601438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-679189.85622693342</v>
      </c>
      <c r="R997" s="25">
        <f t="array" aca="1" ref="R997" ca="1">INDEX('Lorri 401b'!L:L,MATCH('Retirement Calculator'!A997,'Lorri 401b'!N:N,0),0)</f>
        <v>-14849274.912389094</v>
      </c>
      <c r="S997" s="25">
        <f t="shared" ca="1" si="787"/>
        <v>-15528464.768616028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-689948.95293261518</v>
      </c>
      <c r="R998" s="25">
        <f t="array" aca="1" ref="R998" ca="1">INDEX('Lorri 401b'!L:L,MATCH('Retirement Calculator'!A998,'Lorri 401b'!N:N,0),0)</f>
        <v>-14931598.949768895</v>
      </c>
      <c r="S998" s="25">
        <f t="shared" ca="1" si="787"/>
        <v>-15621547.90270151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-700752.87920790387</v>
      </c>
      <c r="R999" s="25">
        <f t="array" aca="1" ref="R999" ca="1">INDEX('Lorri 401b'!L:L,MATCH('Retirement Calculator'!A999,'Lorri 401b'!N:N,0),0)</f>
        <v>-15014266.003971113</v>
      </c>
      <c r="S999" s="25">
        <f t="shared" ca="1" si="787"/>
        <v>-15715018.883179016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-711601.821842673</v>
      </c>
      <c r="R1000" s="25">
        <f t="array" aca="1" ref="R1000" ca="1">INDEX('Lorri 401b'!L:L,MATCH('Retirement Calculator'!A1000,'Lorri 401b'!N:N,0),0)</f>
        <v>-15097277.504232505</v>
      </c>
      <c r="S1000" s="25">
        <f t="shared" ca="1" si="787"/>
        <v>-15808879.326075178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-722495.96840508701</v>
      </c>
      <c r="R1001" s="25">
        <f t="array" aca="1" ref="R1001" ca="1">INDEX('Lorri 401b'!L:L,MATCH('Retirement Calculator'!A1001,'Lorri 401b'!N:N,0),0)</f>
        <v>-15180634.885744987</v>
      </c>
      <c r="S1001" s="25">
        <f t="shared" ca="1" si="787"/>
        <v>-15903130.854150074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-733435.50724484434</v>
      </c>
      <c r="R1002" s="25">
        <f t="array" aca="1" ref="R1002" ca="1">INDEX('Lorri 401b'!L:L,MATCH('Retirement Calculator'!A1002,'Lorri 401b'!N:N,0),0)</f>
        <v>-15264339.589680439</v>
      </c>
      <c r="S1002" s="25">
        <f t="shared" ca="1" si="787"/>
        <v>-15997775.096925283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-744420.62749643403</v>
      </c>
      <c r="R1003" s="25">
        <f t="array" aca="1" ref="R1003" ca="1">INDEX('Lorri 401b'!L:L,MATCH('Retirement Calculator'!A1003,'Lorri 401b'!N:N,0),0)</f>
        <v>-15348393.063215621</v>
      </c>
      <c r="S1003" s="25">
        <f t="shared" ca="1" si="787"/>
        <v>-16092813.690712055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-755451.51908240537</v>
      </c>
      <c r="R1004" s="25">
        <f t="array" aca="1" ref="R1004" ca="1">INDEX('Lorri 401b'!L:L,MATCH('Retirement Calculator'!A1004,'Lorri 401b'!N:N,0),0)</f>
        <v>-15432796.759557199</v>
      </c>
      <c r="S1004" s="25">
        <f t="shared" ca="1" si="787"/>
        <v>-16188248.278639603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-766528.37271665153</v>
      </c>
      <c r="R1005" s="25">
        <f t="array" aca="1" ref="R1005" ca="1">INDEX('Lorri 401b'!L:L,MATCH('Retirement Calculator'!A1005,'Lorri 401b'!N:N,0),0)</f>
        <v>-15517552.137966868</v>
      </c>
      <c r="S1005" s="25">
        <f t="shared" ca="1" si="787"/>
        <v>-16284080.51068352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-777651.3799077071</v>
      </c>
      <c r="R1006" s="25">
        <f t="array" aca="1" ref="R1006" ca="1">INDEX('Lorri 401b'!L:L,MATCH('Retirement Calculator'!A1006,'Lorri 401b'!N:N,0),0)</f>
        <v>-15602660.663786577</v>
      </c>
      <c r="S1006" s="25">
        <f t="shared" ca="1" si="787"/>
        <v>-16380312.043694284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-788820.73296205874</v>
      </c>
      <c r="R1007" s="25">
        <f t="array" aca="1" ref="R1007" ca="1">INDEX('Lorri 401b'!L:L,MATCH('Retirement Calculator'!A1007,'Lorri 401b'!N:N,0),0)</f>
        <v>-15688123.808463868</v>
      </c>
      <c r="S1007" s="25">
        <f t="shared" ca="1" si="787"/>
        <v>-16476944.541425927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-800036.6249874701</v>
      </c>
      <c r="R1008" s="25">
        <f t="array" aca="1" ref="R1008" ca="1">INDEX('Lorri 401b'!L:L,MATCH('Retirement Calculator'!A1008,'Lorri 401b'!N:N,0),0)</f>
        <v>-15773943.049577314</v>
      </c>
      <c r="S1008" s="25">
        <f t="shared" ca="1" si="787"/>
        <v>-16573979.674564784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-811299.24989632075</v>
      </c>
      <c r="R1009" s="25">
        <f t="array" aca="1" ref="R1009" ca="1">INDEX('Lorri 401b'!L:L,MATCH('Retirement Calculator'!A1009,'Lorri 401b'!N:N,0),0)</f>
        <v>-15860119.870862067</v>
      </c>
      <c r="S1009" s="25">
        <f t="shared" ca="1" si="787"/>
        <v>-16671419.120758388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-822608.8024089582</v>
      </c>
      <c r="R1010" s="25">
        <f t="array" aca="1" ref="R1010" ca="1">INDEX('Lorri 401b'!L:L,MATCH('Retirement Calculator'!A1010,'Lorri 401b'!N:N,0),0)</f>
        <v>-15946655.762235506</v>
      </c>
      <c r="S1010" s="25">
        <f t="shared" ca="1" si="787"/>
        <v>-16769264.564644463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-833965.47805706505</v>
      </c>
      <c r="R1011" s="25">
        <f t="array" aca="1" ref="R1011" ca="1">INDEX('Lorri 401b'!L:L,MATCH('Retirement Calculator'!A1011,'Lorri 401b'!N:N,0),0)</f>
        <v>-16033552.219823001</v>
      </c>
      <c r="S1011" s="25">
        <f t="shared" ca="1" si="787"/>
        <v>-16867517.697880067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-845369.47318703902</v>
      </c>
      <c r="R1012" s="25">
        <f t="array" aca="1" ref="R1012" ca="1">INDEX('Lorri 401b'!L:L,MATCH('Retirement Calculator'!A1012,'Lorri 401b'!N:N,0),0)</f>
        <v>-16120810.745983778</v>
      </c>
      <c r="S1012" s="25">
        <f t="shared" ca="1" si="787"/>
        <v>-16966180.219170816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-856820.98496338783</v>
      </c>
      <c r="R1013" s="25">
        <f t="array" aca="1" ref="R1013" ca="1">INDEX('Lorri 401b'!L:L,MATCH('Retirement Calculator'!A1013,'Lorri 401b'!N:N,0),0)</f>
        <v>-16208432.849336891</v>
      </c>
      <c r="S1013" s="25">
        <f t="shared" ca="1" si="787"/>
        <v>-17065253.83430028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-868320.21137213812</v>
      </c>
      <c r="R1014" s="25">
        <f t="array" aca="1" ref="R1014" ca="1">INDEX('Lorri 401b'!L:L,MATCH('Retirement Calculator'!A1014,'Lorri 401b'!N:N,0),0)</f>
        <v>-16296420.044787308</v>
      </c>
      <c r="S1014" s="25">
        <f t="shared" ca="1" si="787"/>
        <v>-17164740.256159447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-879867.35122425819</v>
      </c>
      <c r="R1015" s="25">
        <f t="array" aca="1" ref="R1015" ca="1">INDEX('Lorri 401b'!L:L,MATCH('Retirement Calculator'!A1015,'Lorri 401b'!N:N,0),0)</f>
        <v>-16384773.853552103</v>
      </c>
      <c r="S1015" s="25">
        <f t="shared" ca="1" si="787"/>
        <v>-17264641.204776362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-891462.60415909544</v>
      </c>
      <c r="R1016" s="25">
        <f t="array" aca="1" ref="R1016" ca="1">INDEX('Lorri 401b'!L:L,MATCH('Retirement Calculator'!A1016,'Lorri 401b'!N:N,0),0)</f>
        <v>-16473495.80318675</v>
      </c>
      <c r="S1016" s="25">
        <f t="shared" ca="1" si="787"/>
        <v>-17364958.407345846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-903106.17064782779</v>
      </c>
      <c r="R1017" s="25">
        <f t="array" aca="1" ref="R1017" ca="1">INDEX('Lorri 401b'!L:L,MATCH('Retirement Calculator'!A1017,'Lorri 401b'!N:N,0),0)</f>
        <v>-16562587.427611541</v>
      </c>
      <c r="S1017" s="25">
        <f t="shared" ca="1" si="787"/>
        <v>-17465693.598259367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-914798.25199692987</v>
      </c>
      <c r="R1018" s="25">
        <f t="array" aca="1" ref="R1018" ca="1">INDEX('Lorri 401b'!L:L,MATCH('Retirement Calculator'!A1018,'Lorri 401b'!N:N,0),0)</f>
        <v>-16652050.267138103</v>
      </c>
      <c r="S1018" s="25">
        <f t="shared" ca="1" si="787"/>
        <v>-17566848.519135032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-926539.05035165325</v>
      </c>
      <c r="R1019" s="25">
        <f t="array" aca="1" ref="R1019" ca="1">INDEX('Lorri 401b'!L:L,MATCH('Retirement Calculator'!A1019,'Lorri 401b'!N:N,0),0)</f>
        <v>-16741885.868496025</v>
      </c>
      <c r="S1019" s="25">
        <f t="shared" ca="1" si="787"/>
        <v>-17668424.91884768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-938328.76869952132</v>
      </c>
      <c r="R1020" s="25">
        <f t="array" aca="1" ref="R1020" ca="1">INDEX('Lorri 401b'!L:L,MATCH('Retirement Calculator'!A1020,'Lorri 401b'!N:N,0),0)</f>
        <v>-16832095.784859605</v>
      </c>
      <c r="S1020" s="25">
        <f t="shared" ca="1" si="787"/>
        <v>-17770424.553559128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-950167.61087383877</v>
      </c>
      <c r="R1021" s="25">
        <f t="array" aca="1" ref="R1021" ca="1">INDEX('Lorri 401b'!L:L,MATCH('Retirement Calculator'!A1021,'Lorri 401b'!N:N,0),0)</f>
        <v>-16922681.575874701</v>
      </c>
      <c r="S1021" s="25">
        <f t="shared" ca="1" si="787"/>
        <v>-17872849.186748538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-962055.78155721596</v>
      </c>
      <c r="R1022" s="25">
        <f t="array" aca="1" ref="R1022" ca="1">INDEX('Lorri 401b'!L:L,MATCH('Retirement Calculator'!A1022,'Lorri 401b'!N:N,0),0)</f>
        <v>-17013644.807685692</v>
      </c>
      <c r="S1022" s="25">
        <f t="shared" ca="1" si="787"/>
        <v>-17975700.589242909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-973993.48628510721</v>
      </c>
      <c r="R1023" s="25">
        <f t="array" aca="1" ref="R1023" ca="1">INDEX('Lorri 401b'!L:L,MATCH('Retirement Calculator'!A1023,'Lorri 401b'!N:N,0),0)</f>
        <v>-17104987.052962564</v>
      </c>
      <c r="S1023" s="25">
        <f t="shared" ca="1" si="787"/>
        <v>-18078980.539247669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-985980.93144936464</v>
      </c>
      <c r="R1024" s="25">
        <f t="array" aca="1" ref="R1024" ca="1">INDEX('Lorri 401b'!L:L,MATCH('Retirement Calculator'!A1024,'Lorri 401b'!N:N,0),0)</f>
        <v>-17196709.89092809</v>
      </c>
      <c r="S1024" s="25">
        <f t="shared" ca="1" si="787"/>
        <v>-18182690.822377454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-998018.32430180651</v>
      </c>
      <c r="R1025" s="25">
        <f t="array" aca="1" ref="R1025" ca="1">INDEX('Lorri 401b'!L:L,MATCH('Retirement Calculator'!A1025,'Lorri 401b'!N:N,0),0)</f>
        <v>-17288814.907385137</v>
      </c>
      <c r="S1025" s="25">
        <f t="shared" ca="1" si="787"/>
        <v>-18286833.231686942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-1010105.8729578002</v>
      </c>
      <c r="R1026" s="25">
        <f t="array" aca="1" ref="R1026" ca="1">INDEX('Lorri 401b'!L:L,MATCH('Retirement Calculator'!A1026,'Lorri 401b'!N:N,0),0)</f>
        <v>-17381303.694744088</v>
      </c>
      <c r="S1026" s="25">
        <f t="shared" ca="1" si="787"/>
        <v>-18391409.567701887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-1022243.7863998605</v>
      </c>
      <c r="R1027" s="25">
        <f t="array" aca="1" ref="R1027" ca="1">INDEX('Lorri 401b'!L:L,MATCH('Retirement Calculator'!A1027,'Lorri 401b'!N:N,0),0)</f>
        <v>-17474177.852050368</v>
      </c>
      <c r="S1027" s="25">
        <f t="shared" ca="1" si="787"/>
        <v>-18496421.638450228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-1034432.2744812628</v>
      </c>
      <c r="R1028" s="25">
        <f t="array" aca="1" ref="R1028" ca="1">INDEX('Lorri 401b'!L:L,MATCH('Retirement Calculator'!A1028,'Lorri 401b'!N:N,0),0)</f>
        <v>-17567438.985012092</v>
      </c>
      <c r="S1028" s="25">
        <f t="shared" ca="1" si="787"/>
        <v>-18601871.259493355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-1046671.5479296709</v>
      </c>
      <c r="R1029" s="25">
        <f t="array" aca="1" ref="R1029" ca="1">INDEX('Lorri 401b'!L:L,MATCH('Retirement Calculator'!A1029,'Lorri 401b'!N:N,0),0)</f>
        <v>-17661088.706027821</v>
      </c>
      <c r="S1029" s="25">
        <f t="shared" ca="1" si="787"/>
        <v>-18707760.253957491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-1058961.8183507808</v>
      </c>
      <c r="R1030" s="25">
        <f t="array" aca="1" ref="R1030" ca="1">INDEX('Lorri 401b'!L:L,MATCH('Retirement Calculator'!A1030,'Lorri 401b'!N:N,0),0)</f>
        <v>-17755128.63421445</v>
      </c>
      <c r="S1030" s="25">
        <f t="shared" ca="1" si="787"/>
        <v>-18814090.45256523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-1071303.2982319784</v>
      </c>
      <c r="R1031" s="25">
        <f t="array" aca="1" ref="R1031" ca="1">INDEX('Lorri 401b'!L:L,MATCH('Retirement Calculator'!A1031,'Lorri 401b'!N:N,0),0)</f>
        <v>-17849560.395435192</v>
      </c>
      <c r="S1031" s="25">
        <f t="shared" ref="S1031:S1171" ca="1" si="1047">SUM(Q1031:R1031)</f>
        <v>-18920863.69366717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-1083696.2009460146</v>
      </c>
      <c r="R1032" s="25">
        <f t="array" aca="1" ref="R1032" ca="1">INDEX('Lorri 401b'!L:L,MATCH('Retirement Calculator'!A1032,'Lorri 401b'!N:N,0),0)</f>
        <v>-17944385.622327685</v>
      </c>
      <c r="S1032" s="25">
        <f t="shared" ca="1" si="1047"/>
        <v>-19028081.8232737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-1096140.7407546926</v>
      </c>
      <c r="R1033" s="25">
        <f t="array" aca="1" ref="R1033" ca="1">INDEX('Lorri 401b'!L:L,MATCH('Retirement Calculator'!A1033,'Lorri 401b'!N:N,0),0)</f>
        <v>-18039605.954332232</v>
      </c>
      <c r="S1033" s="25">
        <f t="shared" ca="1" si="1047"/>
        <v>-19135746.695086926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-1108637.1328125733</v>
      </c>
      <c r="R1034" s="25">
        <f t="array" aca="1" ref="R1034" ca="1">INDEX('Lorri 401b'!L:L,MATCH('Retirement Calculator'!A1034,'Lorri 401b'!N:N,0),0)</f>
        <v>-18135223.037720129</v>
      </c>
      <c r="S1034" s="25">
        <f t="shared" ca="1" si="1047"/>
        <v>-19243860.170532703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-1121185.5931706952</v>
      </c>
      <c r="R1035" s="25">
        <f t="array" aca="1" ref="R1035" ca="1">INDEX('Lorri 401b'!L:L,MATCH('Retirement Calculator'!A1035,'Lorri 401b'!N:N,0),0)</f>
        <v>-18231238.525622144</v>
      </c>
      <c r="S1035" s="25">
        <f t="shared" ca="1" si="1047"/>
        <v>-19352424.118792839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-1133786.3387803093</v>
      </c>
      <c r="R1036" s="25">
        <f t="array" aca="1" ref="R1036" ca="1">INDEX('Lorri 401b'!L:L,MATCH('Retirement Calculator'!A1036,'Lorri 401b'!N:N,0),0)</f>
        <v>-18327654.078057084</v>
      </c>
      <c r="S1036" s="25">
        <f t="shared" ca="1" si="1047"/>
        <v>-19461440.416837394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-1146439.5874966301</v>
      </c>
      <c r="R1037" s="25">
        <f t="array" aca="1" ref="R1037" ca="1">INDEX('Lorri 401b'!L:L,MATCH('Retirement Calculator'!A1037,'Lorri 401b'!N:N,0),0)</f>
        <v>-18424471.361960504</v>
      </c>
      <c r="S1037" s="25">
        <f t="shared" ca="1" si="1047"/>
        <v>-19570910.949457135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-1159145.5580826022</v>
      </c>
      <c r="R1038" s="25">
        <f t="array" aca="1" ref="R1038" ca="1">INDEX('Lorri 401b'!L:L,MATCH('Retirement Calculator'!A1038,'Lorri 401b'!N:N,0),0)</f>
        <v>-18521692.051213522</v>
      </c>
      <c r="S1038" s="25">
        <f t="shared" ca="1" si="1047"/>
        <v>-19680837.609296124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-1171904.4702126826</v>
      </c>
      <c r="R1039" s="25">
        <f t="array" aca="1" ref="R1039" ca="1">INDEX('Lorri 401b'!L:L,MATCH('Retirement Calculator'!A1039,'Lorri 401b'!N:N,0),0)</f>
        <v>-18619317.826671757</v>
      </c>
      <c r="S1039" s="25">
        <f t="shared" ca="1" si="1047"/>
        <v>-19791222.29688444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-1184716.5444766383</v>
      </c>
      <c r="R1040" s="25">
        <f t="array" aca="1" ref="R1040" ca="1">INDEX('Lorri 401b'!L:L,MATCH('Retirement Calculator'!A1040,'Lorri 401b'!N:N,0),0)</f>
        <v>-18717350.376194403</v>
      </c>
      <c r="S1040" s="25">
        <f t="shared" ca="1" si="1047"/>
        <v>-19902066.920671042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-1197582.0023833604</v>
      </c>
      <c r="R1041" s="25">
        <f t="array" aca="1" ref="R1041" ca="1">INDEX('Lorri 401b'!L:L,MATCH('Retirement Calculator'!A1041,'Lorri 401b'!N:N,0),0)</f>
        <v>-18815791.394673392</v>
      </c>
      <c r="S1041" s="25">
        <f t="shared" ca="1" si="1047"/>
        <v>-20013373.397056751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-1210501.0663646939</v>
      </c>
      <c r="R1042" s="25">
        <f t="array" aca="1" ref="R1042" ca="1">INDEX('Lorri 401b'!L:L,MATCH('Retirement Calculator'!A1042,'Lorri 401b'!N:N,0),0)</f>
        <v>-18914642.58406271</v>
      </c>
      <c r="S1042" s="25">
        <f t="shared" ca="1" si="1047"/>
        <v>-20125143.650427405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-1223473.959779283</v>
      </c>
      <c r="R1043" s="25">
        <f t="array" aca="1" ref="R1043" ca="1">INDEX('Lorri 401b'!L:L,MATCH('Retirement Calculator'!A1043,'Lorri 401b'!N:N,0),0)</f>
        <v>-19013905.65340782</v>
      </c>
      <c r="S1043" s="25">
        <f t="shared" ca="1" si="1047"/>
        <v>-20237379.613187104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-1236500.9069164328</v>
      </c>
      <c r="R1044" s="25">
        <f t="array" aca="1" ref="R1044" ca="1">INDEX('Lorri 401b'!L:L,MATCH('Retirement Calculator'!A1044,'Lorri 401b'!N:N,0),0)</f>
        <v>-19113582.318875197</v>
      </c>
      <c r="S1044" s="25">
        <f t="shared" ca="1" si="1047"/>
        <v>-20350083.225791629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-1249582.1329999873</v>
      </c>
      <c r="R1045" s="25">
        <f t="array" aca="1" ref="R1045" ca="1">INDEX('Lorri 401b'!L:L,MATCH('Retirement Calculator'!A1045,'Lorri 401b'!N:N,0),0)</f>
        <v>-19213674.303782023</v>
      </c>
      <c r="S1045" s="25">
        <f t="shared" ca="1" si="1047"/>
        <v>-20463256.43678201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-1262717.8641922234</v>
      </c>
      <c r="R1046" s="25">
        <f t="array" aca="1" ref="R1046" ca="1">INDEX('Lorri 401b'!L:L,MATCH('Retirement Calculator'!A1046,'Lorri 401b'!N:N,0),0)</f>
        <v>-19314183.338625964</v>
      </c>
      <c r="S1046" s="25">
        <f t="shared" ca="1" si="1047"/>
        <v>-20576901.202818189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-1275908.3275977606</v>
      </c>
      <c r="R1047" s="25">
        <f t="array" aca="1" ref="R1047" ca="1">INDEX('Lorri 401b'!L:L,MATCH('Retirement Calculator'!A1047,'Lorri 401b'!N:N,0),0)</f>
        <v>-19415111.161115084</v>
      </c>
      <c r="S1047" s="25">
        <f t="shared" ca="1" si="1047"/>
        <v>-20691019.488712844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-1289153.7512674874</v>
      </c>
      <c r="R1048" s="25">
        <f t="array" aca="1" ref="R1048" ca="1">INDEX('Lorri 401b'!L:L,MATCH('Retirement Calculator'!A1048,'Lorri 401b'!N:N,0),0)</f>
        <v>-19516459.516197909</v>
      </c>
      <c r="S1048" s="25">
        <f t="shared" ca="1" si="1047"/>
        <v>-20805613.267465398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-1302454.3642025047</v>
      </c>
      <c r="R1049" s="25">
        <f t="array" aca="1" ref="R1049" ca="1">INDEX('Lorri 401b'!L:L,MATCH('Retirement Calculator'!A1049,'Lorri 401b'!N:N,0),0)</f>
        <v>-19618230.156093579</v>
      </c>
      <c r="S1049" s="25">
        <f t="shared" ca="1" si="1047"/>
        <v>-20920684.520296082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-1315810.3963580846</v>
      </c>
      <c r="R1050" s="25">
        <f t="array" aca="1" ref="R1050" ca="1">INDEX('Lorri 401b'!L:L,MATCH('Retirement Calculator'!A1050,'Lorri 401b'!N:N,0),0)</f>
        <v>-19720424.840322148</v>
      </c>
      <c r="S1050" s="25">
        <f t="shared" ca="1" si="1047"/>
        <v>-21036235.236680232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-1329222.0786476461</v>
      </c>
      <c r="R1051" s="25">
        <f t="array" aca="1" ref="R1051" ca="1">INDEX('Lorri 401b'!L:L,MATCH('Retirement Calculator'!A1051,'Lorri 401b'!N:N,0),0)</f>
        <v>-19823045.335735004</v>
      </c>
      <c r="S1051" s="25">
        <f t="shared" ca="1" si="1047"/>
        <v>-21152267.414382651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-1342689.6429467474</v>
      </c>
      <c r="R1052" s="25">
        <f t="array" aca="1" ref="R1052" ca="1">INDEX('Lorri 401b'!L:L,MATCH('Retirement Calculator'!A1052,'Lorri 401b'!N:N,0),0)</f>
        <v>-19926093.416545413</v>
      </c>
      <c r="S1052" s="25">
        <f t="shared" ca="1" si="1047"/>
        <v>-21268783.05949216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-1356213.322097095</v>
      </c>
      <c r="R1053" s="25">
        <f t="array" aca="1" ref="R1053" ca="1">INDEX('Lorri 401b'!L:L,MATCH('Retirement Calculator'!A1053,'Lorri 401b'!N:N,0),0)</f>
        <v>-20029570.8643592</v>
      </c>
      <c r="S1053" s="25">
        <f t="shared" ca="1" si="1047"/>
        <v>-21385784.186456297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-1369793.3499105689</v>
      </c>
      <c r="R1054" s="25">
        <f t="array" aca="1" ref="R1054" ca="1">INDEX('Lorri 401b'!L:L,MATCH('Retirement Calculator'!A1054,'Lorri 401b'!N:N,0),0)</f>
        <v>-20133479.468205545</v>
      </c>
      <c r="S1054" s="25">
        <f t="shared" ca="1" si="1047"/>
        <v>-21503272.818116114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-1383429.9611732657</v>
      </c>
      <c r="R1055" s="25">
        <f t="array" aca="1" ref="R1055" ca="1">INDEX('Lorri 401b'!L:L,MATCH('Retirement Calculator'!A1055,'Lorri 401b'!N:N,0),0)</f>
        <v>-20237821.024567917</v>
      </c>
      <c r="S1055" s="25">
        <f t="shared" ca="1" si="1047"/>
        <v>-21621250.985741183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-1397123.391649557</v>
      </c>
      <c r="R1056" s="25">
        <f t="array" aca="1" ref="R1056" ca="1">INDEX('Lorri 401b'!L:L,MATCH('Retirement Calculator'!A1056,'Lorri 401b'!N:N,0),0)</f>
        <v>-20342597.337415129</v>
      </c>
      <c r="S1056" s="25">
        <f t="shared" ca="1" si="1047"/>
        <v>-21739720.729064684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-1410873.8780861665</v>
      </c>
      <c r="R1057" s="25">
        <f t="array" aca="1" ref="R1057" ca="1">INDEX('Lorri 401b'!L:L,MATCH('Retirement Calculator'!A1057,'Lorri 401b'!N:N,0),0)</f>
        <v>-20447810.218232539</v>
      </c>
      <c r="S1057" s="25">
        <f t="shared" ca="1" si="1047"/>
        <v>-21858684.096318707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-1424681.6582162615</v>
      </c>
      <c r="R1058" s="25">
        <f t="array" aca="1" ref="R1058" ca="1">INDEX('Lorri 401b'!L:L,MATCH('Retirement Calculator'!A1058,'Lorri 401b'!N:N,0),0)</f>
        <v>-20553461.486053355</v>
      </c>
      <c r="S1058" s="25">
        <f t="shared" ca="1" si="1047"/>
        <v>-21978143.144269615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-1438546.9707635655</v>
      </c>
      <c r="R1059" s="25">
        <f t="array" aca="1" ref="R1059" ca="1">INDEX('Lorri 401b'!L:L,MATCH('Retirement Calculator'!A1059,'Lorri 401b'!N:N,0),0)</f>
        <v>-20659552.967490092</v>
      </c>
      <c r="S1059" s="25">
        <f t="shared" ca="1" si="1047"/>
        <v>-22098099.938253656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-1452470.0554464832</v>
      </c>
      <c r="R1060" s="25">
        <f t="array" aca="1" ref="R1060" ca="1">INDEX('Lorri 401b'!L:L,MATCH('Retirement Calculator'!A1060,'Lorri 401b'!N:N,0),0)</f>
        <v>-20766086.496766146</v>
      </c>
      <c r="S1060" s="25">
        <f t="shared" ca="1" si="1047"/>
        <v>-22218556.552212629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-1466451.1529822464</v>
      </c>
      <c r="R1061" s="25">
        <f t="array" aca="1" ref="R1061" ca="1">INDEX('Lorri 401b'!L:L,MATCH('Retirement Calculator'!A1061,'Lorri 401b'!N:N,0),0)</f>
        <v>-20873063.91574752</v>
      </c>
      <c r="S1061" s="25">
        <f t="shared" ca="1" si="1047"/>
        <v>-22339515.068729766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-1480490.5050910753</v>
      </c>
      <c r="R1062" s="25">
        <f t="array" aca="1" ref="R1062" ca="1">INDEX('Lorri 401b'!L:L,MATCH('Retirement Calculator'!A1062,'Lorri 401b'!N:N,0),0)</f>
        <v>-20980487.073974647</v>
      </c>
      <c r="S1062" s="25">
        <f t="shared" ca="1" si="1047"/>
        <v>-22460977.579065721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-1494588.3545003575</v>
      </c>
      <c r="R1063" s="25">
        <f t="array" aca="1" ref="R1063" ca="1">INDEX('Lorri 401b'!L:L,MATCH('Retirement Calculator'!A1063,'Lorri 401b'!N:N,0),0)</f>
        <v>-21088357.828694388</v>
      </c>
      <c r="S1063" s="25">
        <f t="shared" ca="1" si="1047"/>
        <v>-22582946.183194745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-1508744.9449488451</v>
      </c>
      <c r="R1064" s="25">
        <f t="array" aca="1" ref="R1064" ca="1">INDEX('Lorri 401b'!L:L,MATCH('Retirement Calculator'!A1064,'Lorri 401b'!N:N,0),0)</f>
        <v>-21196678.044892129</v>
      </c>
      <c r="S1064" s="25">
        <f t="shared" ca="1" si="1047"/>
        <v>-22705422.989840973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-1522960.521190868</v>
      </c>
      <c r="R1065" s="25">
        <f t="array" aca="1" ref="R1065" ca="1">INDEX('Lorri 401b'!L:L,MATCH('Retirement Calculator'!A1065,'Lorri 401b'!N:N,0),0)</f>
        <v>-21305449.595324025</v>
      </c>
      <c r="S1065" s="25">
        <f t="shared" ca="1" si="1047"/>
        <v>-22828410.116514891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-1537235.3290005662</v>
      </c>
      <c r="R1066" s="25">
        <f t="array" aca="1" ref="R1066" ca="1">INDEX('Lorri 401b'!L:L,MATCH('Retirement Calculator'!A1066,'Lorri 401b'!N:N,0),0)</f>
        <v>-21414674.360549387</v>
      </c>
      <c r="S1066" s="25">
        <f t="shared" ca="1" si="1047"/>
        <v>-22951909.689549953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-1551569.615176138</v>
      </c>
      <c r="R1067" s="25">
        <f t="array" aca="1" ref="R1067" ca="1">INDEX('Lorri 401b'!L:L,MATCH('Retirement Calculator'!A1067,'Lorri 401b'!N:N,0),0)</f>
        <v>-21524354.228963189</v>
      </c>
      <c r="S1067" s="25">
        <f t="shared" ca="1" si="1047"/>
        <v>-23075923.844139326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-1565963.6275441081</v>
      </c>
      <c r="R1068" s="25">
        <f t="array" aca="1" ref="R1068" ca="1">INDEX('Lorri 401b'!L:L,MATCH('Retirement Calculator'!A1068,'Lorri 401b'!N:N,0),0)</f>
        <v>-21634491.096828714</v>
      </c>
      <c r="S1068" s="25">
        <f t="shared" ca="1" si="1047"/>
        <v>-23200454.724372823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-1580417.6149636114</v>
      </c>
      <c r="R1069" s="25">
        <f t="array" aca="1" ref="R1069" ca="1">INDEX('Lorri 401b'!L:L,MATCH('Retirement Calculator'!A1069,'Lorri 401b'!N:N,0),0)</f>
        <v>-21745086.868310347</v>
      </c>
      <c r="S1069" s="25">
        <f t="shared" ca="1" si="1047"/>
        <v>-23325504.483273957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-1594931.8273306959</v>
      </c>
      <c r="R1070" s="25">
        <f t="array" aca="1" ref="R1070" ca="1">INDEX('Lorri 401b'!L:L,MATCH('Retirement Calculator'!A1070,'Lorri 401b'!N:N,0),0)</f>
        <v>-21856143.455506489</v>
      </c>
      <c r="S1070" s="25">
        <f t="shared" ca="1" si="1047"/>
        <v>-23451075.282837186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-1609506.5155826432</v>
      </c>
      <c r="R1071" s="25">
        <f t="array" aca="1" ref="R1071" ca="1">INDEX('Lorri 401b'!L:L,MATCH('Retirement Calculator'!A1071,'Lorri 401b'!N:N,0),0)</f>
        <v>-21967662.778482612</v>
      </c>
      <c r="S1071" s="25">
        <f t="shared" ca="1" si="1047"/>
        <v>-23577169.294065256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-1624141.931702307</v>
      </c>
      <c r="R1072" s="25">
        <f t="array" aca="1" ref="R1072" ca="1">INDEX('Lorri 401b'!L:L,MATCH('Retirement Calculator'!A1072,'Lorri 401b'!N:N,0),0)</f>
        <v>-22079646.765304469</v>
      </c>
      <c r="S1072" s="25">
        <f t="shared" ca="1" si="1047"/>
        <v>-23703788.697006777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-1638838.3287224693</v>
      </c>
      <c r="R1073" s="25">
        <f t="array" aca="1" ref="R1073" ca="1">INDEX('Lorri 401b'!L:L,MATCH('Retirement Calculator'!A1073,'Lorri 401b'!N:N,0),0)</f>
        <v>-22192097.352071416</v>
      </c>
      <c r="S1073" s="25">
        <f t="shared" ca="1" si="1047"/>
        <v>-23830935.680793885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-1653595.9607302158</v>
      </c>
      <c r="R1074" s="25">
        <f t="array" aca="1" ref="R1074" ca="1">INDEX('Lorri 401b'!L:L,MATCH('Retirement Calculator'!A1074,'Lorri 401b'!N:N,0),0)</f>
        <v>-22305016.482949894</v>
      </c>
      <c r="S1074" s="25">
        <f t="shared" ca="1" si="1047"/>
        <v>-23958612.443680111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-1668415.0828713279</v>
      </c>
      <c r="R1075" s="25">
        <f t="array" aca="1" ref="R1075" ca="1">INDEX('Lorri 401b'!L:L,MATCH('Retirement Calculator'!A1075,'Lorri 401b'!N:N,0),0)</f>
        <v>-22418406.110207032</v>
      </c>
      <c r="S1075" s="25">
        <f t="shared" ca="1" si="1047"/>
        <v>-24086821.193078361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-1683295.9513546946</v>
      </c>
      <c r="R1076" s="25">
        <f t="array" aca="1" ref="R1076" ca="1">INDEX('Lorri 401b'!L:L,MATCH('Retirement Calculator'!A1076,'Lorri 401b'!N:N,0),0)</f>
        <v>-22532268.194244407</v>
      </c>
      <c r="S1076" s="25">
        <f t="shared" ca="1" si="1047"/>
        <v>-24215564.145599101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-1698238.8234567419</v>
      </c>
      <c r="R1077" s="25">
        <f t="array" aca="1" ref="R1077" ca="1">INDEX('Lorri 401b'!L:L,MATCH('Retirement Calculator'!A1077,'Lorri 401b'!N:N,0),0)</f>
        <v>-22646604.703631938</v>
      </c>
      <c r="S1077" s="25">
        <f t="shared" ca="1" si="1047"/>
        <v>-24344843.527088679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-1713243.957525881</v>
      </c>
      <c r="R1078" s="25">
        <f t="array" aca="1" ref="R1078" ca="1">INDEX('Lorri 401b'!L:L,MATCH('Retirement Calculator'!A1078,'Lorri 401b'!N:N,0),0)</f>
        <v>-22761417.615141917</v>
      </c>
      <c r="S1078" s="25">
        <f t="shared" ca="1" si="1047"/>
        <v>-24474661.5726678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-1728311.6129869749</v>
      </c>
      <c r="R1079" s="25">
        <f t="array" aca="1" ref="R1079" ca="1">INDEX('Lorri 401b'!L:L,MATCH('Retirement Calculator'!A1079,'Lorri 401b'!N:N,0),0)</f>
        <v>-22876708.913783189</v>
      </c>
      <c r="S1079" s="25">
        <f t="shared" ca="1" si="1047"/>
        <v>-24605020.526770163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-1743442.0503458234</v>
      </c>
      <c r="R1080" s="25">
        <f t="array" aca="1" ref="R1080" ca="1">INDEX('Lorri 401b'!L:L,MATCH('Retirement Calculator'!A1080,'Lorri 401b'!N:N,0),0)</f>
        <v>-22992480.592835467</v>
      </c>
      <c r="S1080" s="25">
        <f t="shared" ca="1" si="1047"/>
        <v>-24735922.64318129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-1758635.5311936671</v>
      </c>
      <c r="R1081" s="25">
        <f t="array" aca="1" ref="R1081" ca="1">INDEX('Lorri 401b'!L:L,MATCH('Retirement Calculator'!A1081,'Lorri 401b'!N:N,0),0)</f>
        <v>-23108734.653883796</v>
      </c>
      <c r="S1081" s="25">
        <f t="shared" ca="1" si="1047"/>
        <v>-24867370.185077462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-1773892.3182117101</v>
      </c>
      <c r="R1082" s="25">
        <f t="array" aca="1" ref="R1082" ca="1">INDEX('Lorri 401b'!L:L,MATCH('Retirement Calculator'!A1082,'Lorri 401b'!N:N,0),0)</f>
        <v>-23225473.106853157</v>
      </c>
      <c r="S1082" s="25">
        <f t="shared" ca="1" si="1047"/>
        <v>-24999365.425064869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-1789212.6751756617</v>
      </c>
      <c r="R1083" s="25">
        <f t="array" aca="1" ref="R1083" ca="1">INDEX('Lorri 401b'!L:L,MATCH('Retirement Calculator'!A1083,'Lorri 401b'!N:N,0),0)</f>
        <v>-23342697.970043227</v>
      </c>
      <c r="S1083" s="25">
        <f t="shared" ca="1" si="1047"/>
        <v>-25131910.64521889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-1804596.8669602964</v>
      </c>
      <c r="R1084" s="25">
        <f t="array" aca="1" ref="R1084" ca="1">INDEX('Lorri 401b'!L:L,MATCH('Retirement Calculator'!A1084,'Lorri 401b'!N:N,0),0)</f>
        <v>-23460411.270163253</v>
      </c>
      <c r="S1084" s="25">
        <f t="shared" ca="1" si="1047"/>
        <v>-25265008.137123547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-1820045.1595440337</v>
      </c>
      <c r="R1085" s="25">
        <f t="array" aca="1" ref="R1085" ca="1">INDEX('Lorri 401b'!L:L,MATCH('Retirement Calculator'!A1085,'Lorri 401b'!N:N,0),0)</f>
        <v>-23578615.042367112</v>
      </c>
      <c r="S1085" s="25">
        <f t="shared" ca="1" si="1047"/>
        <v>-25398660.201911144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-1835557.8200135366</v>
      </c>
      <c r="R1086" s="25">
        <f t="array" aca="1" ref="R1086" ca="1">INDEX('Lorri 401b'!L:L,MATCH('Retirement Calculator'!A1086,'Lorri 401b'!N:N,0),0)</f>
        <v>-23697311.330288488</v>
      </c>
      <c r="S1086" s="25">
        <f t="shared" ca="1" si="1047"/>
        <v>-25532869.150302026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-1851135.116568329</v>
      </c>
      <c r="R1087" s="25">
        <f t="array" aca="1" ref="R1087" ca="1">INDEX('Lorri 401b'!L:L,MATCH('Retirement Calculator'!A1087,'Lorri 401b'!N:N,0),0)</f>
        <v>-23816502.186076205</v>
      </c>
      <c r="S1087" s="25">
        <f t="shared" ca="1" si="1047"/>
        <v>-25667637.302644536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-1866777.3185254333</v>
      </c>
      <c r="R1088" s="25">
        <f t="array" aca="1" ref="R1088" ca="1">INDEX('Lorri 401b'!L:L,MATCH('Retirement Calculator'!A1088,'Lorri 401b'!N:N,0),0)</f>
        <v>-23936189.670429703</v>
      </c>
      <c r="S1088" s="25">
        <f t="shared" ca="1" si="1047"/>
        <v>-25802966.988955136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-1882484.6963240255</v>
      </c>
      <c r="R1089" s="25">
        <f t="array" aca="1" ref="R1089" ca="1">INDEX('Lorri 401b'!L:L,MATCH('Retirement Calculator'!A1089,'Lorri 401b'!N:N,0),0)</f>
        <v>-24056375.852634672</v>
      </c>
      <c r="S1089" s="25">
        <f t="shared" ca="1" si="1047"/>
        <v>-25938860.548958696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-1898257.5215301118</v>
      </c>
      <c r="R1090" s="25">
        <f t="array" aca="1" ref="R1090" ca="1">INDEX('Lorri 401b'!L:L,MATCH('Retirement Calculator'!A1090,'Lorri 401b'!N:N,0),0)</f>
        <v>-24177062.810598832</v>
      </c>
      <c r="S1090" s="25">
        <f t="shared" ca="1" si="1047"/>
        <v>-26075320.332128942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-1914096.0668412235</v>
      </c>
      <c r="R1091" s="25">
        <f t="array" aca="1" ref="R1091" ca="1">INDEX('Lorri 401b'!L:L,MATCH('Retirement Calculator'!A1091,'Lorri 401b'!N:N,0),0)</f>
        <v>-24298252.63088784</v>
      </c>
      <c r="S1091" s="25">
        <f t="shared" ca="1" si="1047"/>
        <v>-26212348.697729062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-1930000.6060911315</v>
      </c>
      <c r="R1092" s="25">
        <f t="array" aca="1" ref="R1092" ca="1">INDEX('Lorri 401b'!L:L,MATCH('Retirement Calculator'!A1092,'Lorri 401b'!N:N,0),0)</f>
        <v>-24419947.408761386</v>
      </c>
      <c r="S1092" s="25">
        <f t="shared" ca="1" si="1047"/>
        <v>-26349948.014852516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-1945971.4142545806</v>
      </c>
      <c r="R1093" s="25">
        <f t="array" aca="1" ref="R1093" ca="1">INDEX('Lorri 401b'!L:L,MATCH('Retirement Calculator'!A1093,'Lorri 401b'!N:N,0),0)</f>
        <v>-24542149.248209406</v>
      </c>
      <c r="S1093" s="25">
        <f t="shared" ca="1" si="1047"/>
        <v>-26488120.662463985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-1962008.7674520442</v>
      </c>
      <c r="R1094" s="25">
        <f t="array" aca="1" ref="R1094" ca="1">INDEX('Lorri 401b'!L:L,MATCH('Retirement Calculator'!A1094,'Lorri 401b'!N:N,0),0)</f>
        <v>-24664860.261988457</v>
      </c>
      <c r="S1094" s="25">
        <f t="shared" ca="1" si="1047"/>
        <v>-26626869.0294405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-1978112.9429544972</v>
      </c>
      <c r="R1095" s="25">
        <f t="array" aca="1" ref="R1095" ca="1">INDEX('Lorri 401b'!L:L,MATCH('Retirement Calculator'!A1095,'Lorri 401b'!N:N,0),0)</f>
        <v>-24788082.571658257</v>
      </c>
      <c r="S1095" s="25">
        <f t="shared" ca="1" si="1047"/>
        <v>-26766195.514612753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-1994284.2191882103</v>
      </c>
      <c r="R1096" s="25">
        <f t="array" aca="1" ref="R1096" ca="1">INDEX('Lorri 401b'!L:L,MATCH('Retirement Calculator'!A1096,'Lorri 401b'!N:N,0),0)</f>
        <v>-24911818.307618346</v>
      </c>
      <c r="S1096" s="25">
        <f t="shared" ca="1" si="1047"/>
        <v>-26906102.526806556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-2010522.875739564</v>
      </c>
      <c r="R1097" s="25">
        <f t="array" aca="1" ref="R1097" ca="1">INDEX('Lorri 401b'!L:L,MATCH('Retirement Calculator'!A1097,'Lorri 401b'!N:N,0),0)</f>
        <v>-25036069.609144937</v>
      </c>
      <c r="S1097" s="25">
        <f t="shared" ca="1" si="1047"/>
        <v>-27046592.484884501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-2026829.1933598816</v>
      </c>
      <c r="R1098" s="25">
        <f t="array" aca="1" ref="R1098" ca="1">INDEX('Lorri 401b'!L:L,MATCH('Retirement Calculator'!A1098,'Lorri 401b'!N:N,0),0)</f>
        <v>-25160838.624427889</v>
      </c>
      <c r="S1098" s="25">
        <f t="shared" ca="1" si="1047"/>
        <v>-27187667.81778777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-2043203.453970284</v>
      </c>
      <c r="R1099" s="25">
        <f t="array" aca="1" ref="R1099" ca="1">INDEX('Lorri 401b'!L:L,MATCH('Retirement Calculator'!A1099,'Lorri 401b'!N:N,0),0)</f>
        <v>-25286127.510607854</v>
      </c>
      <c r="S1099" s="25">
        <f t="shared" ca="1" si="1047"/>
        <v>-27329330.964578137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-2059645.9406665629</v>
      </c>
      <c r="R1100" s="25">
        <f t="array" aca="1" ref="R1100" ca="1">INDEX('Lorri 401b'!L:L,MATCH('Retirement Calculator'!A1100,'Lorri 401b'!N:N,0),0)</f>
        <v>-25411938.433813568</v>
      </c>
      <c r="S1100" s="25">
        <f t="shared" ca="1" si="1047"/>
        <v>-27471584.374480132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-2076156.9377240764</v>
      </c>
      <c r="R1101" s="25">
        <f t="array" aca="1" ref="R1101" ca="1">INDEX('Lorri 401b'!L:L,MATCH('Retirement Calculator'!A1101,'Lorri 401b'!N:N,0),0)</f>
        <v>-25538273.569199305</v>
      </c>
      <c r="S1101" s="25">
        <f t="shared" ca="1" si="1047"/>
        <v>-27614430.506923381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-2092736.730602663</v>
      </c>
      <c r="R1102" s="25">
        <f t="array" aca="1" ref="R1102" ca="1">INDEX('Lorri 401b'!L:L,MATCH('Retirement Calculator'!A1102,'Lorri 401b'!N:N,0),0)</f>
        <v>-25665135.100982483</v>
      </c>
      <c r="S1102" s="25">
        <f t="shared" ca="1" si="1047"/>
        <v>-27757871.831585146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-2109385.6059515765</v>
      </c>
      <c r="R1103" s="25">
        <f t="array" aca="1" ref="R1103" ca="1">INDEX('Lorri 401b'!L:L,MATCH('Retirement Calculator'!A1103,'Lorri 401b'!N:N,0),0)</f>
        <v>-25792525.222481426</v>
      </c>
      <c r="S1103" s="25">
        <f t="shared" ca="1" si="1047"/>
        <v>-27901910.828433003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-2126103.8516144441</v>
      </c>
      <c r="R1104" s="25">
        <f t="array" aca="1" ref="R1104" ca="1">INDEX('Lorri 401b'!L:L,MATCH('Retirement Calculator'!A1104,'Lorri 401b'!N:N,0),0)</f>
        <v>-25920446.136153277</v>
      </c>
      <c r="S1104" s="25">
        <f t="shared" ca="1" si="1047"/>
        <v>-28046549.987767722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-2142891.75663424</v>
      </c>
      <c r="R1105" s="25">
        <f t="array" aca="1" ref="R1105" ca="1">INDEX('Lorri 401b'!L:L,MATCH('Retirement Calculator'!A1105,'Lorri 401b'!N:N,0),0)</f>
        <v>-26048900.053632095</v>
      </c>
      <c r="S1105" s="25">
        <f t="shared" ca="1" si="1047"/>
        <v>-28191791.810266335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-2159749.6112582851</v>
      </c>
      <c r="R1106" s="25">
        <f t="array" aca="1" ref="R1106" ca="1">INDEX('Lorri 401b'!L:L,MATCH('Retirement Calculator'!A1106,'Lorri 401b'!N:N,0),0)</f>
        <v>-26177889.195767075</v>
      </c>
      <c r="S1106" s="25">
        <f t="shared" ca="1" si="1047"/>
        <v>-28337638.807025358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-2176677.7069432638</v>
      </c>
      <c r="R1107" s="25">
        <f t="array" aca="1" ref="R1107" ca="1">INDEX('Lorri 401b'!L:L,MATCH('Retirement Calculator'!A1107,'Lorri 401b'!N:N,0),0)</f>
        <v>-26307415.792660952</v>
      </c>
      <c r="S1107" s="25">
        <f t="shared" ca="1" si="1047"/>
        <v>-28484093.499604214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-2193676.3363602632</v>
      </c>
      <c r="R1108" s="25">
        <f t="array" aca="1" ref="R1108" ca="1">INDEX('Lorri 401b'!L:L,MATCH('Retirement Calculator'!A1108,'Lorri 401b'!N:N,0),0)</f>
        <v>-26437482.083708551</v>
      </c>
      <c r="S1108" s="25">
        <f t="shared" ca="1" si="1047"/>
        <v>-28631158.420068815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-2210745.7933998336</v>
      </c>
      <c r="R1109" s="25">
        <f t="array" aca="1" ref="R1109" ca="1">INDEX('Lorri 401b'!L:L,MATCH('Retirement Calculator'!A1109,'Lorri 401b'!N:N,0),0)</f>
        <v>-26568090.317635518</v>
      </c>
      <c r="S1109" s="25">
        <f t="shared" ca="1" si="1047"/>
        <v>-28778836.111035351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-2227886.3731770688</v>
      </c>
      <c r="R1110" s="25">
        <f t="array" aca="1" ref="R1110" ca="1">INDEX('Lorri 401b'!L:L,MATCH('Retirement Calculator'!A1110,'Lorri 401b'!N:N,0),0)</f>
        <v>-26699242.75253718</v>
      </c>
      <c r="S1110" s="25">
        <f t="shared" ca="1" si="1047"/>
        <v>-28927129.12571425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-2245098.372036709</v>
      </c>
      <c r="R1111" s="25">
        <f t="array" aca="1" ref="R1111" ca="1">INDEX('Lorri 401b'!L:L,MATCH('Retirement Calculator'!A1111,'Lorri 401b'!N:N,0),0)</f>
        <v>-26830941.6559176</v>
      </c>
      <c r="S1111" s="25">
        <f t="shared" ca="1" si="1047"/>
        <v>-29076040.02795431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-2262382.0875582644</v>
      </c>
      <c r="R1112" s="25">
        <f t="array" aca="1" ref="R1112" ca="1">INDEX('Lorri 401b'!L:L,MATCH('Retirement Calculator'!A1112,'Lorri 401b'!N:N,0),0)</f>
        <v>-26963189.304728769</v>
      </c>
      <c r="S1112" s="25">
        <f t="shared" ca="1" si="1047"/>
        <v>-29225571.392287035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-2279737.8185611595</v>
      </c>
      <c r="R1113" s="25">
        <f t="array" aca="1" ref="R1113" ca="1">INDEX('Lorri 401b'!L:L,MATCH('Retirement Calculator'!A1113,'Lorri 401b'!N:N,0),0)</f>
        <v>-27095987.985409986</v>
      </c>
      <c r="S1113" s="25">
        <f t="shared" ca="1" si="1047"/>
        <v>-29375725.803971145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-2297165.8651099005</v>
      </c>
      <c r="R1114" s="25">
        <f t="array" aca="1" ref="R1114" ca="1">INDEX('Lorri 401b'!L:L,MATCH('Retirement Calculator'!A1114,'Lorri 401b'!N:N,0),0)</f>
        <v>-27229339.993927374</v>
      </c>
      <c r="S1114" s="25">
        <f t="shared" ca="1" si="1047"/>
        <v>-29526505.859037276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-2314666.5285192612</v>
      </c>
      <c r="R1115" s="25">
        <f t="array" aca="1" ref="R1115" ca="1">INDEX('Lorri 401b'!L:L,MATCH('Retirement Calculator'!A1115,'Lorri 401b'!N:N,0),0)</f>
        <v>-27363247.635813586</v>
      </c>
      <c r="S1115" s="25">
        <f t="shared" ca="1" si="1047"/>
        <v>-29677914.164332848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-2332240.1113594938</v>
      </c>
      <c r="R1116" s="25">
        <f t="array" aca="1" ref="R1116" ca="1">INDEX('Lorri 401b'!L:L,MATCH('Retirement Calculator'!A1116,'Lorri 401b'!N:N,0),0)</f>
        <v>-27497713.226207655</v>
      </c>
      <c r="S1116" s="25">
        <f t="shared" ca="1" si="1047"/>
        <v>-29829953.337567151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-2349886.917461561</v>
      </c>
      <c r="R1117" s="25">
        <f t="array" aca="1" ref="R1117" ca="1">INDEX('Lorri 401b'!L:L,MATCH('Retirement Calculator'!A1117,'Lorri 401b'!N:N,0),0)</f>
        <v>-27632739.089895032</v>
      </c>
      <c r="S1117" s="25">
        <f t="shared" ca="1" si="1047"/>
        <v>-29982626.007356592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-2367607.2519223867</v>
      </c>
      <c r="R1118" s="25">
        <f t="array" aca="1" ref="R1118" ca="1">INDEX('Lorri 401b'!L:L,MATCH('Retirement Calculator'!A1118,'Lorri 401b'!N:N,0),0)</f>
        <v>-27768327.561347775</v>
      </c>
      <c r="S1118" s="25">
        <f t="shared" ca="1" si="1047"/>
        <v>-30135934.813270163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-2385401.4211101327</v>
      </c>
      <c r="R1119" s="25">
        <f t="array" aca="1" ref="R1119" ca="1">INDEX('Lorri 401b'!L:L,MATCH('Retirement Calculator'!A1119,'Lorri 401b'!N:N,0),0)</f>
        <v>-27904480.984764904</v>
      </c>
      <c r="S1119" s="25">
        <f t="shared" ca="1" si="1047"/>
        <v>-30289882.405875035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-2403269.7326694941</v>
      </c>
      <c r="R1120" s="25">
        <f t="array" aca="1" ref="R1120" ca="1">INDEX('Lorri 401b'!L:L,MATCH('Retirement Calculator'!A1120,'Lorri 401b'!N:N,0),0)</f>
        <v>-28041201.714112937</v>
      </c>
      <c r="S1120" s="25">
        <f t="shared" ca="1" si="1047"/>
        <v>-30444471.446782432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-2421212.4955270197</v>
      </c>
      <c r="R1121" s="25">
        <f t="array" aca="1" ref="R1121" ca="1">INDEX('Lorri 401b'!L:L,MATCH('Retirement Calculator'!A1121,'Lorri 401b'!N:N,0),0)</f>
        <v>-28178492.113166589</v>
      </c>
      <c r="S1121" s="25">
        <f t="shared" ca="1" si="1047"/>
        <v>-30599704.608693607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-2439230.0198964514</v>
      </c>
      <c r="R1122" s="25">
        <f t="array" aca="1" ref="R1122" ca="1">INDEX('Lorri 401b'!L:L,MATCH('Retirement Calculator'!A1122,'Lorri 401b'!N:N,0),0)</f>
        <v>-28316354.555549629</v>
      </c>
      <c r="S1122" s="25">
        <f t="shared" ca="1" si="1047"/>
        <v>-30755584.57544608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-2457322.6172840893</v>
      </c>
      <c r="R1123" s="25">
        <f t="array" aca="1" ref="R1123" ca="1">INDEX('Lorri 401b'!L:L,MATCH('Retirement Calculator'!A1123,'Lorri 401b'!N:N,0),0)</f>
        <v>-28454791.424775932</v>
      </c>
      <c r="S1123" s="25">
        <f t="shared" ca="1" si="1047"/>
        <v>-30912114.042060021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-2475490.6004941757</v>
      </c>
      <c r="R1124" s="25">
        <f t="array" aca="1" ref="R1124" ca="1">INDEX('Lorri 401b'!L:L,MATCH('Retirement Calculator'!A1124,'Lorri 401b'!N:N,0),0)</f>
        <v>-28593805.114290677</v>
      </c>
      <c r="S1124" s="25">
        <f t="shared" ca="1" si="1047"/>
        <v>-31069295.714784853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-2493734.2836343041</v>
      </c>
      <c r="R1125" s="25">
        <f t="array" aca="1" ref="R1125" ca="1">INDEX('Lorri 401b'!L:L,MATCH('Retirement Calculator'!A1125,'Lorri 401b'!N:N,0),0)</f>
        <v>-28733398.027511735</v>
      </c>
      <c r="S1125" s="25">
        <f t="shared" ca="1" si="1047"/>
        <v>-31227132.31114604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-2512053.9821208497</v>
      </c>
      <c r="R1126" s="25">
        <f t="array" aca="1" ref="R1126" ca="1">INDEX('Lorri 401b'!L:L,MATCH('Retirement Calculator'!A1126,'Lorri 401b'!N:N,0),0)</f>
        <v>-28873572.577871215</v>
      </c>
      <c r="S1126" s="25">
        <f t="shared" ca="1" si="1047"/>
        <v>-31385626.559992064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-2530450.0126844225</v>
      </c>
      <c r="R1127" s="25">
        <f t="array" aca="1" ref="R1127" ca="1">INDEX('Lorri 401b'!L:L,MATCH('Retirement Calculator'!A1127,'Lorri 401b'!N:N,0),0)</f>
        <v>-29014331.18885719</v>
      </c>
      <c r="S1127" s="25">
        <f t="shared" ca="1" si="1047"/>
        <v>-31544781.201541614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-2548922.6933753435</v>
      </c>
      <c r="R1128" s="25">
        <f t="array" aca="1" ref="R1128" ca="1">INDEX('Lorri 401b'!L:L,MATCH('Retirement Calculator'!A1128,'Lorri 401b'!N:N,0),0)</f>
        <v>-29155676.294055607</v>
      </c>
      <c r="S1128" s="25">
        <f t="shared" ca="1" si="1047"/>
        <v>-31704598.987430952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-2567472.3435691432</v>
      </c>
      <c r="R1129" s="25">
        <f t="array" aca="1" ref="R1129" ca="1">INDEX('Lorri 401b'!L:L,MATCH('Retirement Calculator'!A1129,'Lorri 401b'!N:N,0),0)</f>
        <v>-29297610.337192353</v>
      </c>
      <c r="S1129" s="25">
        <f t="shared" ca="1" si="1047"/>
        <v>-31865082.680761497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-2586099.2839720841</v>
      </c>
      <c r="R1130" s="25">
        <f t="array" aca="1" ref="R1130" ca="1">INDEX('Lorri 401b'!L:L,MATCH('Retirement Calculator'!A1130,'Lorri 401b'!N:N,0),0)</f>
        <v>-29440135.772175502</v>
      </c>
      <c r="S1130" s="25">
        <f t="shared" ca="1" si="1047"/>
        <v>-32026235.056147587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-2604803.8366267039</v>
      </c>
      <c r="R1131" s="25">
        <f t="array" aca="1" ref="R1131" ca="1">INDEX('Lorri 401b'!L:L,MATCH('Retirement Calculator'!A1131,'Lorri 401b'!N:N,0),0)</f>
        <v>-29583255.063137747</v>
      </c>
      <c r="S1131" s="25">
        <f t="shared" ca="1" si="1047"/>
        <v>-32188058.899764452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-2623586.3249173844</v>
      </c>
      <c r="R1132" s="25">
        <f t="array" aca="1" ref="R1132" ca="1">INDEX('Lorri 401b'!L:L,MATCH('Retirement Calculator'!A1132,'Lorri 401b'!N:N,0),0)</f>
        <v>-29726970.684479002</v>
      </c>
      <c r="S1132" s="25">
        <f t="shared" ca="1" si="1047"/>
        <v>-32350557.009396385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-2642447.0735759428</v>
      </c>
      <c r="R1133" s="25">
        <f t="array" aca="1" ref="R1133" ca="1">INDEX('Lorri 401b'!L:L,MATCH('Retirement Calculator'!A1133,'Lorri 401b'!N:N,0),0)</f>
        <v>-29871285.120909177</v>
      </c>
      <c r="S1133" s="25">
        <f t="shared" ca="1" si="1047"/>
        <v>-32513732.19448512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-2661386.4086872451</v>
      </c>
      <c r="R1134" s="25">
        <f t="array" aca="1" ref="R1134" ca="1">INDEX('Lorri 401b'!L:L,MATCH('Retirement Calculator'!A1134,'Lorri 401b'!N:N,0),0)</f>
        <v>-30016200.867491145</v>
      </c>
      <c r="S1134" s="25">
        <f t="shared" ca="1" si="1047"/>
        <v>-32677587.27617839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-2680404.6576948445</v>
      </c>
      <c r="R1135" s="25">
        <f t="array" aca="1" ref="R1135" ca="1">INDEX('Lorri 401b'!L:L,MATCH('Retirement Calculator'!A1135,'Lorri 401b'!N:N,0),0)</f>
        <v>-30161720.429683872</v>
      </c>
      <c r="S1135" s="25">
        <f t="shared" ca="1" si="1047"/>
        <v>-32842125.087378718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-2699502.1494066422</v>
      </c>
      <c r="R1136" s="25">
        <f t="array" aca="1" ref="R1136" ca="1">INDEX('Lorri 401b'!L:L,MATCH('Retirement Calculator'!A1136,'Lorri 401b'!N:N,0),0)</f>
        <v>-30307846.323385734</v>
      </c>
      <c r="S1136" s="25">
        <f t="shared" ca="1" si="1047"/>
        <v>-33007348.472792376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-2718679.2140005725</v>
      </c>
      <c r="R1137" s="25">
        <f t="array" aca="1" ref="R1137" ca="1">INDEX('Lorri 401b'!L:L,MATCH('Retirement Calculator'!A1137,'Lorri 401b'!N:N,0),0)</f>
        <v>-30454581.07497802</v>
      </c>
      <c r="S1137" s="25">
        <f t="shared" ca="1" si="1047"/>
        <v>-33173260.288978592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-2737936.1830303106</v>
      </c>
      <c r="R1138" s="25">
        <f t="array" aca="1" ref="R1138" ca="1">INDEX('Lorri 401b'!L:L,MATCH('Retirement Calculator'!A1138,'Lorri 401b'!N:N,0),0)</f>
        <v>-30601927.221368607</v>
      </c>
      <c r="S1138" s="25">
        <f t="shared" ca="1" si="1047"/>
        <v>-33339863.404398918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-2757273.3894310063</v>
      </c>
      <c r="R1139" s="25">
        <f t="array" aca="1" ref="R1139" ca="1">INDEX('Lorri 401b'!L:L,MATCH('Retirement Calculator'!A1139,'Lorri 401b'!N:N,0),0)</f>
        <v>-30749887.310035825</v>
      </c>
      <c r="S1139" s="25">
        <f t="shared" ca="1" si="1047"/>
        <v>-33507160.699466832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-2776691.1675250381</v>
      </c>
      <c r="R1140" s="25">
        <f t="array" aca="1" ref="R1140" ca="1">INDEX('Lorri 401b'!L:L,MATCH('Retirement Calculator'!A1140,'Lorri 401b'!N:N,0),0)</f>
        <v>-30898463.899072487</v>
      </c>
      <c r="S1140" s="25">
        <f t="shared" ca="1" si="1047"/>
        <v>-33675155.066597521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-2796189.853027795</v>
      </c>
      <c r="R1141" s="25">
        <f t="array" aca="1" ref="R1141" ca="1">INDEX('Lorri 401b'!L:L,MATCH('Retirement Calculator'!A1141,'Lorri 401b'!N:N,0),0)</f>
        <v>-31047659.557230137</v>
      </c>
      <c r="S1141" s="25">
        <f t="shared" ca="1" si="1047"/>
        <v>-33843849.410257936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-2815769.7830534801</v>
      </c>
      <c r="R1142" s="25">
        <f t="array" aca="1" ref="R1142" ca="1">INDEX('Lorri 401b'!L:L,MATCH('Retirement Calculator'!A1142,'Lorri 401b'!N:N,0),0)</f>
        <v>-31197476.863963444</v>
      </c>
      <c r="S1142" s="25">
        <f t="shared" ca="1" si="1047"/>
        <v>-34013246.647016928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-2835431.2961209388</v>
      </c>
      <c r="R1143" s="25">
        <f t="array" aca="1" ref="R1143" ca="1">INDEX('Lorri 401b'!L:L,MATCH('Retirement Calculator'!A1143,'Lorri 401b'!N:N,0),0)</f>
        <v>-31347918.409474805</v>
      </c>
      <c r="S1143" s="25">
        <f t="shared" ca="1" si="1047"/>
        <v>-34183349.705595747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-2855174.7321595121</v>
      </c>
      <c r="R1144" s="25">
        <f t="array" aca="1" ref="R1144" ca="1">INDEX('Lorri 401b'!L:L,MATCH('Retirement Calculator'!A1144,'Lorri 401b'!N:N,0),0)</f>
        <v>-31498986.794759132</v>
      </c>
      <c r="S1144" s="25">
        <f t="shared" ca="1" si="1047"/>
        <v>-34354161.526918642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-2875000.4325149124</v>
      </c>
      <c r="R1145" s="25">
        <f t="array" aca="1" ref="R1145" ca="1">INDEX('Lorri 401b'!L:L,MATCH('Retirement Calculator'!A1145,'Lorri 401b'!N:N,0),0)</f>
        <v>-31650684.631648809</v>
      </c>
      <c r="S1145" s="25">
        <f t="shared" ca="1" si="1047"/>
        <v>-34525685.064163722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-2894908.7399551272</v>
      </c>
      <c r="R1146" s="25">
        <f t="array" aca="1" ref="R1146" ca="1">INDEX('Lorri 401b'!L:L,MATCH('Retirement Calculator'!A1146,'Lorri 401b'!N:N,0),0)</f>
        <v>-31803014.542858858</v>
      </c>
      <c r="S1146" s="25">
        <f t="shared" ca="1" si="1047"/>
        <v>-34697923.282813981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-2914899.9986763429</v>
      </c>
      <c r="R1147" s="25">
        <f t="array" aca="1" ref="R1147" ca="1">INDEX('Lorri 401b'!L:L,MATCH('Retirement Calculator'!A1147,'Lorri 401b'!N:N,0),0)</f>
        <v>-31955979.162032284</v>
      </c>
      <c r="S1147" s="25">
        <f t="shared" ca="1" si="1047"/>
        <v>-34870879.160708629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-2934974.5543088969</v>
      </c>
      <c r="R1148" s="25">
        <f t="array" aca="1" ref="R1148" ca="1">INDEX('Lorri 401b'!L:L,MATCH('Retirement Calculator'!A1148,'Lorri 401b'!N:N,0),0)</f>
        <v>-32109581.133785598</v>
      </c>
      <c r="S1148" s="25">
        <f t="shared" ca="1" si="1047"/>
        <v>-35044555.688094497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-2955132.7539232532</v>
      </c>
      <c r="R1149" s="25">
        <f t="array" aca="1" ref="R1149" ca="1">INDEX('Lorri 401b'!L:L,MATCH('Retirement Calculator'!A1149,'Lorri 401b'!N:N,0),0)</f>
        <v>-32263823.113754552</v>
      </c>
      <c r="S1149" s="25">
        <f t="shared" ca="1" si="1047"/>
        <v>-35218955.867677808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-2975374.9460360026</v>
      </c>
      <c r="R1150" s="25">
        <f t="array" aca="1" ref="R1150" ca="1">INDEX('Lorri 401b'!L:L,MATCH('Retirement Calculator'!A1150,'Lorri 401b'!N:N,0),0)</f>
        <v>-32418707.768640041</v>
      </c>
      <c r="S1150" s="25">
        <f t="shared" ca="1" si="1047"/>
        <v>-35394082.714676045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-2995701.4806158887</v>
      </c>
      <c r="R1151" s="25">
        <f t="array" aca="1" ref="R1151" ca="1">INDEX('Lorri 401b'!L:L,MATCH('Retirement Calculator'!A1151,'Lorri 401b'!N:N,0),0)</f>
        <v>-32574237.776254222</v>
      </c>
      <c r="S1151" s="25">
        <f t="shared" ca="1" si="1047"/>
        <v>-35569939.256870113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-3016112.7090898575</v>
      </c>
      <c r="R1152" s="25">
        <f t="array" aca="1" ref="R1152" ca="1">INDEX('Lorri 401b'!L:L,MATCH('Retirement Calculator'!A1152,'Lorri 401b'!N:N,0),0)</f>
        <v>-32730415.825566795</v>
      </c>
      <c r="S1152" s="25">
        <f t="shared" ca="1" si="1047"/>
        <v>-35746528.534656651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-3036608.9843491344</v>
      </c>
      <c r="R1153" s="25">
        <f t="array" aca="1" ref="R1153" ca="1">INDEX('Lorri 401b'!L:L,MATCH('Retirement Calculator'!A1153,'Lorri 401b'!N:N,0),0)</f>
        <v>-32887244.616751503</v>
      </c>
      <c r="S1153" s="25">
        <f t="shared" ca="1" si="1047"/>
        <v>-35923853.601100639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-3057190.6607553251</v>
      </c>
      <c r="R1154" s="25">
        <f t="array" aca="1" ref="R1154" ca="1">INDEX('Lorri 401b'!L:L,MATCH('Retirement Calculator'!A1154,'Lorri 401b'!N:N,0),0)</f>
        <v>-33044726.861232813</v>
      </c>
      <c r="S1154" s="25">
        <f t="shared" ca="1" si="1047"/>
        <v>-36101917.521988139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-3077858.0941465413</v>
      </c>
      <c r="R1155" s="25">
        <f t="array" aca="1" ref="R1155" ca="1">INDEX('Lorri 401b'!L:L,MATCH('Retirement Calculator'!A1155,'Lorri 401b'!N:N,0),0)</f>
        <v>-33202865.281732798</v>
      </c>
      <c r="S1155" s="25">
        <f t="shared" ca="1" si="1047"/>
        <v>-36280723.37587934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-3098611.6418435546</v>
      </c>
      <c r="R1156" s="25">
        <f t="array" aca="1" ref="R1156" ca="1">INDEX('Lorri 401b'!L:L,MATCH('Retirement Calculator'!A1156,'Lorri 401b'!N:N,0),0)</f>
        <v>-33361662.612318199</v>
      </c>
      <c r="S1156" s="25">
        <f t="shared" ca="1" si="1047"/>
        <v>-36460274.254161753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-3119451.6626559719</v>
      </c>
      <c r="R1157" s="25">
        <f t="array" aca="1" ref="R1157" ca="1">INDEX('Lorri 401b'!L:L,MATCH('Retirement Calculator'!A1157,'Lorri 401b'!N:N,0),0)</f>
        <v>-33521121.598447707</v>
      </c>
      <c r="S1157" s="25">
        <f t="shared" ca="1" si="1047"/>
        <v>-36640573.261103675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-3140378.5168884411</v>
      </c>
      <c r="R1158" s="25">
        <f t="array" aca="1" ref="R1158" ca="1">INDEX('Lorri 401b'!L:L,MATCH('Retirement Calculator'!A1158,'Lorri 401b'!N:N,0),0)</f>
        <v>-33681244.997019418</v>
      </c>
      <c r="S1158" s="25">
        <f t="shared" ca="1" si="1047"/>
        <v>-36821623.513907857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-3161392.5663468787</v>
      </c>
      <c r="R1159" s="25">
        <f t="array" aca="1" ref="R1159" ca="1">INDEX('Lorri 401b'!L:L,MATCH('Retirement Calculator'!A1159,'Lorri 401b'!N:N,0),0)</f>
        <v>-33842035.576418512</v>
      </c>
      <c r="S1159" s="25">
        <f t="shared" ca="1" si="1047"/>
        <v>-37003428.142765388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-3182494.1743447264</v>
      </c>
      <c r="R1160" s="25">
        <f t="array" aca="1" ref="R1160" ca="1">INDEX('Lorri 401b'!L:L,MATCH('Retirement Calculator'!A1160,'Lorri 401b'!N:N,0),0)</f>
        <v>-34003496.116565101</v>
      </c>
      <c r="S1160" s="25">
        <f t="shared" ca="1" si="1047"/>
        <v>-37185990.290909827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-3203683.705709232</v>
      </c>
      <c r="R1161" s="25">
        <f t="array" aca="1" ref="R1161" ca="1">INDEX('Lorri 401b'!L:L,MATCH('Retirement Calculator'!A1161,'Lorri 401b'!N:N,0),0)</f>
        <v>-34165629.408962302</v>
      </c>
      <c r="S1161" s="25">
        <f t="shared" ca="1" si="1047"/>
        <v>-37369313.114671536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-3224961.5267877565</v>
      </c>
      <c r="R1162" s="25">
        <f t="array" aca="1" ref="R1162" ca="1">INDEX('Lorri 401b'!L:L,MATCH('Retirement Calculator'!A1162,'Lorri 401b'!N:N,0),0)</f>
        <v>-34328438.256744489</v>
      </c>
      <c r="S1162" s="25">
        <f t="shared" ca="1" si="1047"/>
        <v>-37553399.783532247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-3246328.0054541081</v>
      </c>
      <c r="R1163" s="25">
        <f t="array" aca="1" ref="R1163" ca="1">INDEX('Lorri 401b'!L:L,MATCH('Retirement Calculator'!A1163,'Lorri 401b'!N:N,0),0)</f>
        <v>-34491925.474725768</v>
      </c>
      <c r="S1163" s="25">
        <f t="shared" ca="1" si="1047"/>
        <v>-37738253.480179876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-3267783.5111149028</v>
      </c>
      <c r="R1164" s="25">
        <f t="array" aca="1" ref="R1164" ca="1">INDEX('Lorri 401b'!L:L,MATCH('Retirement Calculator'!A1164,'Lorri 401b'!N:N,0),0)</f>
        <v>-34656093.889448635</v>
      </c>
      <c r="S1164" s="25">
        <f t="shared" ca="1" si="1047"/>
        <v>-37923877.400563538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-3289328.4147159508</v>
      </c>
      <c r="R1165" s="25">
        <f t="array" aca="1" ref="R1165" ca="1">INDEX('Lorri 401b'!L:L,MATCH('Retirement Calculator'!A1165,'Lorri 401b'!N:N,0),0)</f>
        <v>-34820946.339232855</v>
      </c>
      <c r="S1165" s="25">
        <f t="shared" ca="1" si="1047"/>
        <v>-38110274.753948808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-3310963.0887486697</v>
      </c>
      <c r="R1166" s="25">
        <f t="array" aca="1" ref="R1166" ca="1">INDEX('Lorri 401b'!L:L,MATCH('Retirement Calculator'!A1166,'Lorri 401b'!N:N,0),0)</f>
        <v>-34986485.674224503</v>
      </c>
      <c r="S1166" s="25">
        <f t="shared" ca="1" si="1047"/>
        <v>-38297448.762973174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-3332687.907256525</v>
      </c>
      <c r="R1167" s="25">
        <f t="array" aca="1" ref="R1167" ca="1">INDEX('Lorri 401b'!L:L,MATCH('Retirement Calculator'!A1167,'Lorri 401b'!N:N,0),0)</f>
        <v>-35152714.756445289</v>
      </c>
      <c r="S1167" s="25">
        <f t="shared" ca="1" si="1047"/>
        <v>-38485402.663701817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-3354503.2458414966</v>
      </c>
      <c r="R1168" s="25">
        <f t="array" aca="1" ref="R1168" ca="1">INDEX('Lorri 401b'!L:L,MATCH('Retirement Calculator'!A1168,'Lorri 401b'!N:N,0),0)</f>
        <v>-35319636.459841989</v>
      </c>
      <c r="S1168" s="25">
        <f t="shared" ca="1" si="1047"/>
        <v>-38674139.705683485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-3376409.481670572</v>
      </c>
      <c r="R1169" s="25">
        <f t="array" aca="1" ref="R1169" ca="1">INDEX('Lorri 401b'!L:L,MATCH('Retirement Calculator'!A1169,'Lorri 401b'!N:N,0),0)</f>
        <v>-35487253.670336179</v>
      </c>
      <c r="S1169" s="25">
        <f t="shared" ca="1" si="1047"/>
        <v>-38863663.152006753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-3398406.9934822684</v>
      </c>
      <c r="R1170" s="25">
        <f t="array" aca="1" ref="R1170" ca="1">INDEX('Lorri 401b'!L:L,MATCH('Retirement Calculator'!A1170,'Lorri 401b'!N:N,0),0)</f>
        <v>-35655569.285874091</v>
      </c>
      <c r="S1170" s="25">
        <f t="shared" ca="1" si="1047"/>
        <v>-39053976.27935636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-3420496.1615931806</v>
      </c>
      <c r="R1171" s="25">
        <f t="array" aca="1" ref="R1171" ca="1">INDEX('Lorri 401b'!L:L,MATCH('Retirement Calculator'!A1171,'Lorri 401b'!N:N,0),0)</f>
        <v>-35824586.216476746</v>
      </c>
      <c r="S1171" s="25">
        <f t="shared" ca="1" si="1047"/>
        <v>-39245082.37806993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9" activePane="bottomLeft" state="frozen"/>
      <selection pane="bottomLeft" activeCell="A81" sqref="A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15.920547945205479</v>
      </c>
      <c r="R1" s="400"/>
      <c r="S1" s="400"/>
      <c r="T1" s="400"/>
      <c r="U1" s="400"/>
      <c r="V1" s="401">
        <f ca="1">(TODAY()-B16)/365</f>
        <v>16.416438356164385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18.671232876712327</v>
      </c>
      <c r="B2" s="338">
        <v>39356</v>
      </c>
      <c r="C2" s="338">
        <f ca="1">TODAY()</f>
        <v>46171</v>
      </c>
      <c r="D2" s="399">
        <f>-(SUM(D7:D80))</f>
        <v>-435224.27000000008</v>
      </c>
      <c r="E2" s="399">
        <f>(H82+L82+Q82+V82)*-1</f>
        <v>1093258.8499999999</v>
      </c>
      <c r="F2" s="285">
        <f ca="1">D4</f>
        <v>0.11398506760597232</v>
      </c>
      <c r="G2" s="402">
        <f ca="1">(72/(F2*100))</f>
        <v>6.3166168615078764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0.11398506760597232</v>
      </c>
      <c r="E4" s="400"/>
      <c r="F4" s="296"/>
      <c r="G4" s="296"/>
      <c r="H4" s="296"/>
      <c r="I4" s="400"/>
      <c r="J4" s="296">
        <f ca="1">XIRR(H8:H82,B8:B82)</f>
        <v>0.11564577221870423</v>
      </c>
      <c r="K4" s="296"/>
      <c r="L4" s="296"/>
      <c r="M4" s="296"/>
      <c r="N4" s="400"/>
      <c r="O4" s="296">
        <f ca="1">XIRR(L7:L82,B7:B82)</f>
        <v>0.11194167733192442</v>
      </c>
      <c r="P4" s="296"/>
      <c r="Q4" s="296"/>
      <c r="R4" s="400"/>
      <c r="S4" s="400"/>
      <c r="T4" s="296">
        <f ca="1">XIRR(Q18:Q82,B18:B82)</f>
        <v>0.11302226185798644</v>
      </c>
      <c r="U4" s="296"/>
      <c r="V4" s="296"/>
      <c r="W4" s="296"/>
      <c r="X4" s="400"/>
      <c r="Y4" s="296">
        <f ca="1">XIRR(V16:V82,B16:B82)</f>
        <v>0.11347633004188537</v>
      </c>
      <c r="Z4" s="296"/>
    </row>
    <row r="5" spans="1:26" ht="11.25" customHeight="1" x14ac:dyDescent="0.3">
      <c r="A5" s="404"/>
      <c r="B5" s="295"/>
      <c r="C5" s="295"/>
      <c r="D5" s="561" t="s">
        <v>598</v>
      </c>
      <c r="E5" s="554"/>
      <c r="F5" s="554"/>
      <c r="G5" s="553"/>
      <c r="H5" s="562" t="s">
        <v>599</v>
      </c>
      <c r="I5" s="554"/>
      <c r="J5" s="554"/>
      <c r="K5" s="553"/>
      <c r="L5" s="563" t="s">
        <v>600</v>
      </c>
      <c r="M5" s="554"/>
      <c r="N5" s="554"/>
      <c r="O5" s="554"/>
      <c r="P5" s="553"/>
      <c r="Q5" s="562" t="s">
        <v>601</v>
      </c>
      <c r="R5" s="554"/>
      <c r="S5" s="554"/>
      <c r="T5" s="554"/>
      <c r="U5" s="553"/>
      <c r="V5" s="563" t="s">
        <v>602</v>
      </c>
      <c r="W5" s="554"/>
      <c r="X5" s="554"/>
      <c r="Y5" s="554"/>
      <c r="Z5" s="553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4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5</v>
      </c>
      <c r="B81" s="411">
        <v>46113</v>
      </c>
      <c r="C81" s="411">
        <v>46165</v>
      </c>
      <c r="D81" s="399">
        <f t="shared" si="1"/>
        <v>5570.38</v>
      </c>
      <c r="E81" s="341">
        <f t="shared" ref="E81:F81" si="86">I81+N81+S81+X81</f>
        <v>123138.17</v>
      </c>
      <c r="F81" s="341">
        <f t="shared" si="86"/>
        <v>1093258.8499999999</v>
      </c>
      <c r="G81" s="285">
        <f t="shared" si="4"/>
        <v>0.12729498914342857</v>
      </c>
      <c r="H81" s="408">
        <v>1202.8800000000001</v>
      </c>
      <c r="I81" s="408">
        <v>50403.42</v>
      </c>
      <c r="J81" s="408">
        <f t="shared" si="9"/>
        <v>429118.56999999995</v>
      </c>
      <c r="K81" s="412">
        <f t="shared" si="5"/>
        <v>0.13330228094612068</v>
      </c>
      <c r="L81" s="409">
        <v>122.16</v>
      </c>
      <c r="M81" s="409">
        <v>0</v>
      </c>
      <c r="N81" s="409">
        <v>15545.76</v>
      </c>
      <c r="O81" s="409">
        <f t="shared" si="81"/>
        <v>137014.46999999997</v>
      </c>
      <c r="P81" s="413">
        <f t="shared" si="7"/>
        <v>0.12804598854289476</v>
      </c>
      <c r="Q81" s="408">
        <v>2830.21</v>
      </c>
      <c r="R81" s="408">
        <v>-4.75</v>
      </c>
      <c r="S81" s="408">
        <v>44913.58</v>
      </c>
      <c r="T81" s="408">
        <f t="shared" si="21"/>
        <v>403661.47</v>
      </c>
      <c r="U81" s="412">
        <f t="shared" si="22"/>
        <v>0.12568951089898803</v>
      </c>
      <c r="V81" s="409">
        <v>1415.13</v>
      </c>
      <c r="W81" s="409">
        <v>-4.75</v>
      </c>
      <c r="X81" s="409">
        <v>12275.41</v>
      </c>
      <c r="Y81" s="409">
        <f t="shared" si="17"/>
        <v>123464.34000000005</v>
      </c>
      <c r="Z81" s="413">
        <f t="shared" si="18"/>
        <v>0.11110364410948828</v>
      </c>
    </row>
    <row r="82" spans="1:26" ht="11.25" customHeight="1" x14ac:dyDescent="0.3">
      <c r="A82" s="424"/>
      <c r="B82" s="411">
        <f ca="1">TODAY()</f>
        <v>46171</v>
      </c>
      <c r="C82" s="425"/>
      <c r="D82" s="426">
        <f>-F81</f>
        <v>-1093258.8499999999</v>
      </c>
      <c r="E82" s="426"/>
      <c r="F82" s="426"/>
      <c r="G82" s="426"/>
      <c r="H82" s="426">
        <f>-J81</f>
        <v>-429118.56999999995</v>
      </c>
      <c r="I82" s="427"/>
      <c r="J82" s="426"/>
      <c r="K82" s="426"/>
      <c r="L82" s="426">
        <f>-O81</f>
        <v>-137014.46999999997</v>
      </c>
      <c r="M82" s="426"/>
      <c r="N82" s="427"/>
      <c r="O82" s="426"/>
      <c r="P82" s="426"/>
      <c r="Q82" s="426">
        <f>-T81</f>
        <v>-403661.47</v>
      </c>
      <c r="R82" s="426"/>
      <c r="S82" s="426"/>
      <c r="T82" s="426"/>
      <c r="U82" s="426"/>
      <c r="V82" s="426">
        <f>-Y81</f>
        <v>-123464.34000000005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5.6823934567417453E-2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46171</v>
      </c>
      <c r="D1" s="564" t="s">
        <v>622</v>
      </c>
      <c r="E1" s="553"/>
      <c r="F1" s="564" t="s">
        <v>623</v>
      </c>
      <c r="G1" s="553"/>
      <c r="H1" s="564" t="s">
        <v>624</v>
      </c>
      <c r="I1" s="553"/>
      <c r="J1" s="564" t="s">
        <v>625</v>
      </c>
      <c r="K1" s="553"/>
      <c r="L1" s="431"/>
      <c r="M1" s="431"/>
      <c r="N1" s="432">
        <f>R1/Q1</f>
        <v>0.21977797398773583</v>
      </c>
      <c r="O1" s="565" t="s">
        <v>626</v>
      </c>
      <c r="P1" s="547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14.009582477754963</v>
      </c>
      <c r="D3" s="429" t="s">
        <v>633</v>
      </c>
      <c r="E3" s="441">
        <f ca="1">'TSP-401K'!J4</f>
        <v>0.11564577221870423</v>
      </c>
      <c r="F3" s="429" t="s">
        <v>633</v>
      </c>
      <c r="G3" s="441">
        <f ca="1">'TSP-401K'!O4</f>
        <v>0.11194167733192442</v>
      </c>
      <c r="H3" s="429" t="s">
        <v>633</v>
      </c>
      <c r="I3" s="441">
        <f ca="1">'TSP-401K'!T4</f>
        <v>0.11302226185798644</v>
      </c>
      <c r="J3" s="429" t="s">
        <v>633</v>
      </c>
      <c r="K3" s="441">
        <f ca="1">'TSP-401K'!Y4</f>
        <v>0.11347633004188537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14.009582477754963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1093258.8499999999</v>
      </c>
      <c r="D6" s="429" t="s">
        <v>637</v>
      </c>
      <c r="E6" s="445">
        <f>'TSP-401K'!H82*-1</f>
        <v>429118.56999999995</v>
      </c>
      <c r="F6" s="429" t="s">
        <v>637</v>
      </c>
      <c r="G6" s="445">
        <f>'TSP-401K'!L82*-1</f>
        <v>137014.46999999997</v>
      </c>
      <c r="H6" s="429" t="s">
        <v>637</v>
      </c>
      <c r="I6" s="445">
        <f>'TSP-401K'!Q82*-1</f>
        <v>403661.47</v>
      </c>
      <c r="J6" s="429" t="s">
        <v>637</v>
      </c>
      <c r="K6" s="445">
        <f>'TSP-401K'!V82*-1</f>
        <v>123464.34000000005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6666257.853294529</v>
      </c>
      <c r="D8" s="429" t="s">
        <v>639</v>
      </c>
      <c r="E8" s="445">
        <f ca="1">FV(E3/26,C3*26,-(E2*0.1)/26,-E6,1)</f>
        <v>2526341.5520723187</v>
      </c>
      <c r="F8" s="429" t="s">
        <v>639</v>
      </c>
      <c r="G8" s="445">
        <f ca="1">FV(G3/12,12*C3,-(G2*0.1)/12,-G6,1)</f>
        <v>713752.15303909429</v>
      </c>
      <c r="H8" s="429" t="s">
        <v>639</v>
      </c>
      <c r="I8" s="445">
        <f ca="1">FV(I3/24,C5*24,-(I2*0.1)/24,-I6,1)</f>
        <v>2515766.0624756999</v>
      </c>
      <c r="J8" s="429" t="s">
        <v>639</v>
      </c>
      <c r="K8" s="445">
        <f ca="1">FV(K3/24,C5*24,-(K2*0.055)/24,-K6,1)</f>
        <v>910398.08570741618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3240093.7051114133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76.166666666666671</v>
      </c>
      <c r="C4" s="463">
        <f ca="1">(SUMIFS(H:H,I:I,"&gt;0",L:L,"&lt;0"))</f>
        <v>914</v>
      </c>
      <c r="D4" s="456">
        <f t="array" aca="1" ref="D4" ca="1">INDEX(N:N,MATCH(C4,H:H,0),0)</f>
        <v>79076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3240093.7051114133</v>
      </c>
      <c r="C8" s="447">
        <f t="shared" ref="C8:C136" si="0">SUMIF(G:G,A8,J:J)</f>
        <v>377513.19893278764</v>
      </c>
      <c r="D8" s="447">
        <f ca="1">SUMIF(G:G,1,K:K)</f>
        <v>155387.18323376303</v>
      </c>
      <c r="E8" s="447">
        <f t="shared" ref="E8:E136" ca="1" si="1">B8-C8+D8</f>
        <v>3017967.689412389</v>
      </c>
      <c r="F8" s="431"/>
      <c r="G8" s="459">
        <v>1</v>
      </c>
      <c r="H8" s="459">
        <v>1</v>
      </c>
      <c r="I8" s="444">
        <f ca="1">B1</f>
        <v>3240093.7051114133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13369.30946611256</v>
      </c>
      <c r="L8" s="444">
        <f t="shared" ref="L8:L262" ca="1" si="3">I8-J8+K8</f>
        <v>3222003.5813331269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3017967.689412389</v>
      </c>
      <c r="C9" s="447">
        <f t="shared" si="0"/>
        <v>377513.19893278764</v>
      </c>
      <c r="D9" s="447">
        <f ca="1">SUMIF(G:G,2,K:K)</f>
        <v>144022.7947016934</v>
      </c>
      <c r="E9" s="447">
        <f t="shared" ca="1" si="1"/>
        <v>2784477.2851812951</v>
      </c>
      <c r="F9" s="431"/>
      <c r="G9" s="459">
        <v>1</v>
      </c>
      <c r="H9" s="459">
        <v>2</v>
      </c>
      <c r="I9" s="444">
        <f t="shared" ref="I9:I263" ca="1" si="5">L8</f>
        <v>3222003.5813331269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13293.933950369699</v>
      </c>
      <c r="L9" s="444">
        <f t="shared" ca="1" si="3"/>
        <v>3203838.0820390978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2784477.2851812951</v>
      </c>
      <c r="C10" s="447">
        <f t="shared" si="0"/>
        <v>377513.19893278764</v>
      </c>
      <c r="D10" s="447">
        <f ca="1">SUMIF(G:G,3,K:K)</f>
        <v>132076.98248405766</v>
      </c>
      <c r="E10" s="447">
        <f t="shared" ca="1" si="1"/>
        <v>2539041.0687325653</v>
      </c>
      <c r="F10" s="431"/>
      <c r="G10" s="459">
        <v>1</v>
      </c>
      <c r="H10" s="459">
        <v>3</v>
      </c>
      <c r="I10" s="444">
        <f t="shared" ca="1" si="5"/>
        <v>3203838.0820390978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13218.244369977912</v>
      </c>
      <c r="L10" s="444">
        <f t="shared" ca="1" si="3"/>
        <v>3185596.8931646771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2539041.0687325653</v>
      </c>
      <c r="C11" s="447">
        <f t="shared" si="0"/>
        <v>372857.19893278764</v>
      </c>
      <c r="D11" s="447">
        <f ca="1">SUMIF(G:G,4,K:K)</f>
        <v>119588.37333902433</v>
      </c>
      <c r="E11" s="447">
        <f t="shared" ca="1" si="1"/>
        <v>2285772.2431388022</v>
      </c>
      <c r="F11" s="431"/>
      <c r="G11" s="459">
        <v>1</v>
      </c>
      <c r="H11" s="459">
        <v>4</v>
      </c>
      <c r="I11" s="444">
        <f t="shared" ca="1" si="5"/>
        <v>3185596.8931646771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13142.239416334492</v>
      </c>
      <c r="L11" s="444">
        <f t="shared" ca="1" si="3"/>
        <v>3167279.6993366126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2285772.2431388022</v>
      </c>
      <c r="C12" s="447">
        <f t="shared" si="0"/>
        <v>368201.19893278764</v>
      </c>
      <c r="D12" s="447">
        <f ca="1">SUMIF(G:G,5,K:K)</f>
        <v>106818.37954422463</v>
      </c>
      <c r="E12" s="447">
        <f t="shared" ca="1" si="1"/>
        <v>2024389.4237502392</v>
      </c>
      <c r="F12" s="431"/>
      <c r="G12" s="459">
        <v>1</v>
      </c>
      <c r="H12" s="459">
        <v>5</v>
      </c>
      <c r="I12" s="444">
        <f t="shared" ca="1" si="5"/>
        <v>3167279.6993366126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13065.917775384223</v>
      </c>
      <c r="L12" s="444">
        <f t="shared" ca="1" si="3"/>
        <v>3148886.183867598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2024389.4237502392</v>
      </c>
      <c r="C13" s="447">
        <f t="shared" si="0"/>
        <v>257645.72060989373</v>
      </c>
      <c r="D13" s="447">
        <f ca="1">SUMIF(G:G,6,K:K)</f>
        <v>94835.183405524876</v>
      </c>
      <c r="E13" s="447">
        <f t="shared" ca="1" si="1"/>
        <v>1861578.8865458702</v>
      </c>
      <c r="F13" s="431"/>
      <c r="G13" s="459">
        <v>1</v>
      </c>
      <c r="H13" s="459">
        <v>6</v>
      </c>
      <c r="I13" s="444">
        <f t="shared" ca="1" si="5"/>
        <v>3148886.183867598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12989.278127596663</v>
      </c>
      <c r="L13" s="444">
        <f t="shared" ca="1" si="3"/>
        <v>3130416.0287507959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1861578.8865458702</v>
      </c>
      <c r="C14" s="447">
        <f t="shared" si="0"/>
        <v>102868.05095784225</v>
      </c>
      <c r="D14" s="447">
        <f ca="1">SUMIF(G:G,7,K:K)</f>
        <v>92412.888422265605</v>
      </c>
      <c r="E14" s="447">
        <f t="shared" ca="1" si="1"/>
        <v>1851123.7240102936</v>
      </c>
      <c r="F14" s="431"/>
      <c r="G14" s="459">
        <v>1</v>
      </c>
      <c r="H14" s="459">
        <v>7</v>
      </c>
      <c r="I14" s="444">
        <f t="shared" ca="1" si="5"/>
        <v>3130416.0287507959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12912.319147943321</v>
      </c>
      <c r="L14" s="444">
        <f t="shared" ca="1" si="3"/>
        <v>3111868.9146543406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1851123.7240102936</v>
      </c>
      <c r="C15" s="447">
        <f t="shared" si="0"/>
        <v>102868.05095784225</v>
      </c>
      <c r="D15" s="447">
        <f ca="1">SUMIF(G:G,8,K:K)</f>
        <v>91877.982464283603</v>
      </c>
      <c r="E15" s="447">
        <f t="shared" ca="1" si="1"/>
        <v>1840133.655516735</v>
      </c>
      <c r="F15" s="431"/>
      <c r="G15" s="459">
        <v>1</v>
      </c>
      <c r="H15" s="459">
        <v>8</v>
      </c>
      <c r="I15" s="444">
        <f t="shared" ca="1" si="5"/>
        <v>3111868.9146543406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12835.039505874758</v>
      </c>
      <c r="L15" s="444">
        <f t="shared" ca="1" si="3"/>
        <v>3093244.5209158165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1840133.655516735</v>
      </c>
      <c r="C16" s="447">
        <f t="shared" si="0"/>
        <v>95430.955357842235</v>
      </c>
      <c r="D16" s="447">
        <f ca="1">SUMIF(G:G,9,K:K)</f>
        <v>91504.24378864227</v>
      </c>
      <c r="E16" s="447">
        <f t="shared" ca="1" si="1"/>
        <v>1836206.9439475352</v>
      </c>
      <c r="F16" s="431"/>
      <c r="G16" s="459">
        <v>1</v>
      </c>
      <c r="H16" s="459">
        <v>9</v>
      </c>
      <c r="I16" s="444">
        <f t="shared" ca="1" si="5"/>
        <v>3093244.5209158165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12757.437865297574</v>
      </c>
      <c r="L16" s="444">
        <f t="shared" ca="1" si="3"/>
        <v>3074542.5255367155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1836206.9439475352</v>
      </c>
      <c r="C17" s="447">
        <f t="shared" si="0"/>
        <v>94754.855757842233</v>
      </c>
      <c r="D17" s="447">
        <f ca="1">SUMIF(G:G,10,K:K)</f>
        <v>91337.936311020909</v>
      </c>
      <c r="E17" s="447">
        <f t="shared" ca="1" si="1"/>
        <v>1832790.0245007139</v>
      </c>
      <c r="F17" s="431"/>
      <c r="G17" s="459">
        <v>1</v>
      </c>
      <c r="H17" s="459">
        <v>10</v>
      </c>
      <c r="I17" s="444">
        <f t="shared" ca="1" si="5"/>
        <v>3074542.5255367155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12679.512884551319</v>
      </c>
      <c r="L17" s="444">
        <f t="shared" ca="1" si="3"/>
        <v>3055762.6051768679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1832790.0245007139</v>
      </c>
      <c r="C18" s="447">
        <f t="shared" si="0"/>
        <v>94754.855757842233</v>
      </c>
      <c r="D18" s="447">
        <f ca="1">SUMIF(G:G,11,K:K)</f>
        <v>91163.120227212479</v>
      </c>
      <c r="E18" s="447">
        <f t="shared" ca="1" si="1"/>
        <v>1829198.2889700842</v>
      </c>
      <c r="F18" s="431"/>
      <c r="G18" s="459">
        <v>1</v>
      </c>
      <c r="H18" s="459">
        <v>11</v>
      </c>
      <c r="I18" s="444">
        <f t="shared" ca="1" si="5"/>
        <v>3055762.6051768679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12601.263216385289</v>
      </c>
      <c r="L18" s="444">
        <f t="shared" ca="1" si="3"/>
        <v>3036904.4351488543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1829198.2889700842</v>
      </c>
      <c r="C19" s="447">
        <f t="shared" si="0"/>
        <v>94754.855757842233</v>
      </c>
      <c r="D19" s="447">
        <f ca="1">SUMIF(G:G,12,K:K)</f>
        <v>90979.360220776172</v>
      </c>
      <c r="E19" s="447">
        <f t="shared" ca="1" si="1"/>
        <v>1825422.793433018</v>
      </c>
      <c r="F19" s="431"/>
      <c r="G19" s="459">
        <v>1</v>
      </c>
      <c r="H19" s="459">
        <v>12</v>
      </c>
      <c r="I19" s="444">
        <f t="shared" ca="1" si="5"/>
        <v>3036904.4351488543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12522.68750793523</v>
      </c>
      <c r="L19" s="444">
        <f t="shared" ca="1" si="3"/>
        <v>3017967.6894123908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1825422.793433018</v>
      </c>
      <c r="C20" s="447">
        <f t="shared" si="0"/>
        <v>94754.855757842233</v>
      </c>
      <c r="D20" s="447">
        <f ca="1">SUMIF(G:G,13,K:K)</f>
        <v>90786.198703655842</v>
      </c>
      <c r="E20" s="447">
        <f t="shared" ca="1" si="1"/>
        <v>1821454.1363788315</v>
      </c>
      <c r="F20" s="431"/>
      <c r="G20" s="459">
        <v>2</v>
      </c>
      <c r="H20" s="459">
        <v>13</v>
      </c>
      <c r="I20" s="444">
        <f t="shared" ca="1" si="5"/>
        <v>3017967.6894123908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12443.784400699966</v>
      </c>
      <c r="L20" s="444">
        <f t="shared" ca="1" si="3"/>
        <v>2998952.0405686921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1821454.1363788315</v>
      </c>
      <c r="C21" s="447">
        <f t="shared" si="0"/>
        <v>94754.855757842233</v>
      </c>
      <c r="D21" s="447">
        <f ca="1">SUMIF(G:G,14,K:K)</f>
        <v>90583.154676721897</v>
      </c>
      <c r="E21" s="447">
        <f t="shared" ca="1" si="1"/>
        <v>1817282.4352977111</v>
      </c>
      <c r="F21" s="431"/>
      <c r="G21" s="459">
        <v>2</v>
      </c>
      <c r="H21" s="459">
        <v>14</v>
      </c>
      <c r="I21" s="444">
        <f t="shared" ca="1" si="5"/>
        <v>2998952.0405686921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12364.552530517889</v>
      </c>
      <c r="L21" s="444">
        <f t="shared" ca="1" si="3"/>
        <v>2979857.1598548112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1817282.4352977111</v>
      </c>
      <c r="C22" s="447">
        <f t="shared" si="0"/>
        <v>94754.855757842233</v>
      </c>
      <c r="D22" s="447">
        <f ca="1">SUMIF(G:G,15,K:K)</f>
        <v>90369.722532016502</v>
      </c>
      <c r="E22" s="447">
        <f t="shared" ca="1" si="1"/>
        <v>1812897.3020718852</v>
      </c>
      <c r="F22" s="431"/>
      <c r="G22" s="459">
        <v>2</v>
      </c>
      <c r="H22" s="459">
        <v>15</v>
      </c>
      <c r="I22" s="444">
        <f t="shared" ca="1" si="5"/>
        <v>2979857.1598548112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12284.990527543385</v>
      </c>
      <c r="L22" s="444">
        <f t="shared" ca="1" si="3"/>
        <v>2960682.7171379556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1812897.3020718852</v>
      </c>
      <c r="C23" s="447">
        <f t="shared" si="0"/>
        <v>94754.855757842233</v>
      </c>
      <c r="D23" s="447">
        <f ca="1">SUMIF(G:G,16,K:K)</f>
        <v>90145.370793718976</v>
      </c>
      <c r="E23" s="447">
        <f t="shared" ca="1" si="1"/>
        <v>1808287.817107762</v>
      </c>
      <c r="F23" s="431"/>
      <c r="G23" s="459">
        <v>2</v>
      </c>
      <c r="H23" s="459">
        <v>16</v>
      </c>
      <c r="I23" s="444">
        <f t="shared" ca="1" si="5"/>
        <v>2960682.7171379556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12205.097016223153</v>
      </c>
      <c r="L23" s="444">
        <f t="shared" ca="1" si="3"/>
        <v>2941428.38090978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1808287.817107762</v>
      </c>
      <c r="C24" s="447">
        <f t="shared" si="0"/>
        <v>94754.855757842233</v>
      </c>
      <c r="D24" s="447">
        <f ca="1">SUMIF(G:G,17,K:K)</f>
        <v>89909.540794697095</v>
      </c>
      <c r="E24" s="447">
        <f t="shared" ca="1" si="1"/>
        <v>1803442.5021446168</v>
      </c>
      <c r="F24" s="431"/>
      <c r="G24" s="459">
        <v>2</v>
      </c>
      <c r="H24" s="459">
        <v>17</v>
      </c>
      <c r="I24" s="444">
        <f t="shared" ca="1" si="5"/>
        <v>2941428.38090978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12124.870615272423</v>
      </c>
      <c r="L24" s="444">
        <f t="shared" ca="1" si="3"/>
        <v>2922093.8182806536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1803442.5021446168</v>
      </c>
      <c r="C25" s="447">
        <f t="shared" si="0"/>
        <v>94754.855757842233</v>
      </c>
      <c r="D25" s="447">
        <f ca="1">SUMIF(G:G,18,K:K)</f>
        <v>89661.645285347782</v>
      </c>
      <c r="E25" s="447">
        <f t="shared" ca="1" si="1"/>
        <v>1798349.2916721222</v>
      </c>
      <c r="F25" s="431"/>
      <c r="G25" s="459">
        <v>2</v>
      </c>
      <c r="H25" s="459">
        <v>18</v>
      </c>
      <c r="I25" s="444">
        <f t="shared" ca="1" si="5"/>
        <v>2922093.8182806536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12044.309937651062</v>
      </c>
      <c r="L25" s="444">
        <f t="shared" ca="1" si="3"/>
        <v>2902678.694973906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1798349.2916721222</v>
      </c>
      <c r="C26" s="447">
        <f t="shared" si="0"/>
        <v>94754.855757842233</v>
      </c>
      <c r="D26" s="447">
        <f ca="1">SUMIF(G:G,19,K:K)</f>
        <v>89401.066971263819</v>
      </c>
      <c r="E26" s="447">
        <f t="shared" ca="1" si="1"/>
        <v>1792995.5028855437</v>
      </c>
      <c r="F26" s="431"/>
      <c r="G26" s="459">
        <v>2</v>
      </c>
      <c r="H26" s="459">
        <v>19</v>
      </c>
      <c r="I26" s="444">
        <f t="shared" ca="1" si="5"/>
        <v>2902678.694973906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11963.413590539614</v>
      </c>
      <c r="L26" s="444">
        <f t="shared" ca="1" si="3"/>
        <v>2883182.675320047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1792995.5028855437</v>
      </c>
      <c r="C27" s="447">
        <f t="shared" si="0"/>
        <v>94754.855757842233</v>
      </c>
      <c r="D27" s="447">
        <f ca="1">SUMIF(G:G,20,K:K)</f>
        <v>89127.156976084487</v>
      </c>
      <c r="E27" s="447">
        <f t="shared" ca="1" si="1"/>
        <v>1787367.8041037859</v>
      </c>
      <c r="F27" s="431"/>
      <c r="G27" s="459">
        <v>2</v>
      </c>
      <c r="H27" s="459">
        <v>20</v>
      </c>
      <c r="I27" s="444">
        <f t="shared" ca="1" si="5"/>
        <v>2883182.675320047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11882.180175315201</v>
      </c>
      <c r="L27" s="444">
        <f t="shared" ca="1" si="3"/>
        <v>2863605.4222509633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1787367.8041037859</v>
      </c>
      <c r="C28" s="447">
        <f t="shared" si="0"/>
        <v>94754.855757842233</v>
      </c>
      <c r="D28" s="447">
        <f ca="1">SUMIF(G:G,21,K:K)</f>
        <v>88839.233225703007</v>
      </c>
      <c r="E28" s="447">
        <f t="shared" ca="1" si="1"/>
        <v>1781452.1815716466</v>
      </c>
      <c r="F28" s="431"/>
      <c r="G28" s="459">
        <v>2</v>
      </c>
      <c r="H28" s="459">
        <v>21</v>
      </c>
      <c r="I28" s="444">
        <f t="shared" ca="1" si="5"/>
        <v>2863605.4222509633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11800.608287527351</v>
      </c>
      <c r="L28" s="444">
        <f t="shared" ca="1" si="3"/>
        <v>2843946.5972940917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1781452.1815716466</v>
      </c>
      <c r="C29" s="447">
        <f t="shared" si="0"/>
        <v>94754.855757842233</v>
      </c>
      <c r="D29" s="447">
        <f ca="1">SUMIF(G:G,22,K:K)</f>
        <v>88536.578749806795</v>
      </c>
      <c r="E29" s="447">
        <f t="shared" ca="1" si="1"/>
        <v>1775233.9045636111</v>
      </c>
      <c r="F29" s="431"/>
      <c r="G29" s="459">
        <v>2</v>
      </c>
      <c r="H29" s="459">
        <v>22</v>
      </c>
      <c r="I29" s="444">
        <f t="shared" ca="1" si="5"/>
        <v>2843946.5972940917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11718.696516873721</v>
      </c>
      <c r="L29" s="444">
        <f t="shared" ca="1" si="3"/>
        <v>2824205.8605665667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1775233.9045636111</v>
      </c>
      <c r="C30" s="447">
        <f t="shared" si="0"/>
        <v>94754.855757842233</v>
      </c>
      <c r="D30" s="447">
        <f ca="1">SUMIF(G:G,23,K:K)</f>
        <v>88218.439896521333</v>
      </c>
      <c r="E30" s="447">
        <f t="shared" ca="1" si="1"/>
        <v>1768697.4887022902</v>
      </c>
      <c r="F30" s="431"/>
      <c r="G30" s="459">
        <v>2</v>
      </c>
      <c r="H30" s="459">
        <v>23</v>
      </c>
      <c r="I30" s="444">
        <f t="shared" ca="1" si="5"/>
        <v>2824205.8605665667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11636.443447175699</v>
      </c>
      <c r="L30" s="444">
        <f t="shared" ca="1" si="3"/>
        <v>2804382.8707693438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1768697.4887022902</v>
      </c>
      <c r="C31" s="447">
        <f t="shared" si="0"/>
        <v>94754.855757842233</v>
      </c>
      <c r="D31" s="447">
        <f ca="1">SUMIF(G:G,24,K:K)</f>
        <v>87884.024455711886</v>
      </c>
      <c r="E31" s="447">
        <f t="shared" ca="1" si="1"/>
        <v>1761826.6574001599</v>
      </c>
      <c r="F31" s="431"/>
      <c r="G31" s="459">
        <v>2</v>
      </c>
      <c r="H31" s="459">
        <v>24</v>
      </c>
      <c r="I31" s="444">
        <f t="shared" ca="1" si="5"/>
        <v>2804382.8707693438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11553.847656353937</v>
      </c>
      <c r="L31" s="444">
        <f t="shared" ca="1" si="3"/>
        <v>2784477.2851812989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1761826.6574001599</v>
      </c>
      <c r="C32" s="447">
        <f t="shared" si="0"/>
        <v>94754.855757842233</v>
      </c>
      <c r="D32" s="447">
        <f ca="1">SUMIF(G:G,25,K:K)</f>
        <v>87532.499686269628</v>
      </c>
      <c r="E32" s="447">
        <f t="shared" ca="1" si="1"/>
        <v>1754604.3013285871</v>
      </c>
      <c r="F32" s="431"/>
      <c r="G32" s="459">
        <v>3</v>
      </c>
      <c r="H32" s="459">
        <v>25</v>
      </c>
      <c r="I32" s="444">
        <f t="shared" ca="1" si="5"/>
        <v>2784477.2851812989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11470.90771640375</v>
      </c>
      <c r="L32" s="444">
        <f t="shared" ca="1" si="3"/>
        <v>2764488.7596533038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1754604.3013285871</v>
      </c>
      <c r="C33" s="447">
        <f t="shared" si="0"/>
        <v>94754.855757842233</v>
      </c>
      <c r="D33" s="447">
        <f ca="1">SUMIF(G:G,26,K:K)</f>
        <v>87162.99024247026</v>
      </c>
      <c r="E33" s="447">
        <f t="shared" ca="1" si="1"/>
        <v>1747012.4358132151</v>
      </c>
      <c r="F33" s="431"/>
      <c r="G33" s="459">
        <v>3</v>
      </c>
      <c r="H33" s="459">
        <v>26</v>
      </c>
      <c r="I33" s="444">
        <f t="shared" ca="1" si="5"/>
        <v>2764488.7596533038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11387.622193370436</v>
      </c>
      <c r="L33" s="444">
        <f t="shared" ca="1" si="3"/>
        <v>2744416.9486022755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1747012.4358132151</v>
      </c>
      <c r="C34" s="447">
        <f t="shared" si="0"/>
        <v>94754.855757842233</v>
      </c>
      <c r="D34" s="447">
        <f ca="1">SUMIF(G:G,27,K:K)</f>
        <v>86774.575994240906</v>
      </c>
      <c r="E34" s="447">
        <f t="shared" ca="1" si="1"/>
        <v>1739032.1560496136</v>
      </c>
      <c r="F34" s="431"/>
      <c r="G34" s="459">
        <v>3</v>
      </c>
      <c r="H34" s="459">
        <v>27</v>
      </c>
      <c r="I34" s="444">
        <f t="shared" ca="1" si="5"/>
        <v>2744416.9486022755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11303.989647324486</v>
      </c>
      <c r="L34" s="444">
        <f t="shared" ca="1" si="3"/>
        <v>2724261.5050052013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1739032.1560496136</v>
      </c>
      <c r="C35" s="447">
        <f t="shared" si="0"/>
        <v>94754.855757842233</v>
      </c>
      <c r="D35" s="447">
        <f ca="1">SUMIF(G:G,28,K:K)</f>
        <v>86366.289735907863</v>
      </c>
      <c r="E35" s="447">
        <f t="shared" ca="1" si="1"/>
        <v>1730643.5900276792</v>
      </c>
      <c r="F35" s="431"/>
      <c r="G35" s="459">
        <v>3</v>
      </c>
      <c r="H35" s="459">
        <v>28</v>
      </c>
      <c r="I35" s="444">
        <f t="shared" ca="1" si="5"/>
        <v>2724261.5050052013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11220.008632336678</v>
      </c>
      <c r="L35" s="444">
        <f t="shared" ca="1" si="3"/>
        <v>2704022.0803931393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1730643.5900276792</v>
      </c>
      <c r="C36" s="447">
        <f t="shared" si="0"/>
        <v>94754.855757842233</v>
      </c>
      <c r="D36" s="447">
        <f ca="1">SUMIF(G:G,29,K:K)</f>
        <v>85937.114777719471</v>
      </c>
      <c r="E36" s="447">
        <f t="shared" ca="1" si="1"/>
        <v>1721825.8490475563</v>
      </c>
      <c r="F36" s="431"/>
      <c r="G36" s="459">
        <v>3</v>
      </c>
      <c r="H36" s="459">
        <v>29</v>
      </c>
      <c r="I36" s="444">
        <f t="shared" ca="1" si="5"/>
        <v>2704022.0803931393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11135.677696453085</v>
      </c>
      <c r="L36" s="444">
        <f t="shared" ca="1" si="3"/>
        <v>2683698.3248451934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1721825.8490475563</v>
      </c>
      <c r="C37" s="447">
        <f t="shared" si="0"/>
        <v>94754.855757842233</v>
      </c>
      <c r="D37" s="447">
        <f ca="1">SUMIF(G:G,30,K:K)</f>
        <v>85485.982414146827</v>
      </c>
      <c r="E37" s="447">
        <f t="shared" ca="1" si="1"/>
        <v>1712556.9757038609</v>
      </c>
      <c r="F37" s="431"/>
      <c r="G37" s="459">
        <v>3</v>
      </c>
      <c r="H37" s="459">
        <v>30</v>
      </c>
      <c r="I37" s="444">
        <f t="shared" ca="1" si="5"/>
        <v>2683698.3248451934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11050.995381669978</v>
      </c>
      <c r="L37" s="444">
        <f t="shared" ca="1" si="3"/>
        <v>2663289.8869824647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1712556.9757038609</v>
      </c>
      <c r="C38" s="447">
        <f t="shared" si="0"/>
        <v>94754.855757842233</v>
      </c>
      <c r="D38" s="447">
        <f ca="1">SUMIF(G:G,31,K:K)</f>
        <v>85011.769262657937</v>
      </c>
      <c r="E38" s="447">
        <f t="shared" ca="1" si="1"/>
        <v>1702813.8892086765</v>
      </c>
      <c r="F38" s="431"/>
      <c r="G38" s="459">
        <v>3</v>
      </c>
      <c r="H38" s="459">
        <v>31</v>
      </c>
      <c r="I38" s="444">
        <f t="shared" ca="1" si="5"/>
        <v>2663289.8869824647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10965.960223908607</v>
      </c>
      <c r="L38" s="444">
        <f t="shared" ca="1" si="3"/>
        <v>2642796.4139619744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1702813.8892086765</v>
      </c>
      <c r="C39" s="447">
        <f t="shared" si="0"/>
        <v>94754.855757842233</v>
      </c>
      <c r="D39" s="447">
        <f ca="1">SUMIF(G:G,32,K:K)</f>
        <v>84513.294466338411</v>
      </c>
      <c r="E39" s="447">
        <f t="shared" ca="1" si="1"/>
        <v>1692572.3279171726</v>
      </c>
      <c r="F39" s="431"/>
      <c r="G39" s="459">
        <v>3</v>
      </c>
      <c r="H39" s="459">
        <v>32</v>
      </c>
      <c r="I39" s="444">
        <f t="shared" ca="1" si="5"/>
        <v>2642796.4139619744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10880.570752989899</v>
      </c>
      <c r="L39" s="444">
        <f t="shared" ca="1" si="3"/>
        <v>2622217.5514705656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1692572.3279171726</v>
      </c>
      <c r="C40" s="447">
        <f t="shared" si="0"/>
        <v>94754.855757842233</v>
      </c>
      <c r="D40" s="447">
        <f ca="1">SUMIF(G:G,33,K:K)</f>
        <v>83989.316753392923</v>
      </c>
      <c r="E40" s="447">
        <f t="shared" ca="1" si="1"/>
        <v>1681806.7889127233</v>
      </c>
      <c r="F40" s="431"/>
      <c r="G40" s="459">
        <v>3</v>
      </c>
      <c r="H40" s="459">
        <v>33</v>
      </c>
      <c r="I40" s="444">
        <f t="shared" ca="1" si="5"/>
        <v>2622217.5514705656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10794.825492609029</v>
      </c>
      <c r="L40" s="444">
        <f t="shared" ca="1" si="3"/>
        <v>2601552.9437187756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1681806.7889127233</v>
      </c>
      <c r="C41" s="447">
        <f t="shared" si="0"/>
        <v>94754.855757842233</v>
      </c>
      <c r="D41" s="447">
        <f ca="1">SUMIF(G:G,34,K:K)</f>
        <v>83438.531346205462</v>
      </c>
      <c r="E41" s="447">
        <f t="shared" ca="1" si="1"/>
        <v>1670490.4645010864</v>
      </c>
      <c r="F41" s="431"/>
      <c r="G41" s="459">
        <v>3</v>
      </c>
      <c r="H41" s="459">
        <v>34</v>
      </c>
      <c r="I41" s="444">
        <f t="shared" ca="1" si="5"/>
        <v>2601552.9437187756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10708.722960309904</v>
      </c>
      <c r="L41" s="444">
        <f t="shared" ca="1" si="3"/>
        <v>2580802.2334346869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1670490.4645010864</v>
      </c>
      <c r="C42" s="447">
        <f t="shared" si="0"/>
        <v>94754.855757842233</v>
      </c>
      <c r="D42" s="447">
        <f ca="1">SUMIF(G:G,35,K:K)</f>
        <v>82859.566712260712</v>
      </c>
      <c r="E42" s="447">
        <f t="shared" ca="1" si="1"/>
        <v>1658595.1754555048</v>
      </c>
      <c r="F42" s="431"/>
      <c r="G42" s="459">
        <v>3</v>
      </c>
      <c r="H42" s="459">
        <v>35</v>
      </c>
      <c r="I42" s="444">
        <f t="shared" ca="1" si="5"/>
        <v>2580802.2334346869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10622.261667459534</v>
      </c>
      <c r="L42" s="444">
        <f t="shared" ca="1" si="3"/>
        <v>2559965.0618577478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1658595.1754555048</v>
      </c>
      <c r="C43" s="447">
        <f t="shared" si="0"/>
        <v>94754.855757842233</v>
      </c>
      <c r="D43" s="447">
        <f ca="1">SUMIF(G:G,36,K:K)</f>
        <v>82250.981148836945</v>
      </c>
      <c r="E43" s="447">
        <f t="shared" ca="1" si="1"/>
        <v>1646091.3008464994</v>
      </c>
      <c r="F43" s="431"/>
      <c r="G43" s="459">
        <v>3</v>
      </c>
      <c r="H43" s="459">
        <v>36</v>
      </c>
      <c r="I43" s="444">
        <f t="shared" ca="1" si="5"/>
        <v>2559965.0618577478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10535.440119222287</v>
      </c>
      <c r="L43" s="444">
        <f t="shared" ca="1" si="3"/>
        <v>2539041.0687325713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1646091.3008464994</v>
      </c>
      <c r="C44" s="447">
        <f t="shared" si="0"/>
        <v>94754.855757842233</v>
      </c>
      <c r="D44" s="447">
        <f ca="1">SUMIF(G:G,37,K:K)</f>
        <v>81611.259192964993</v>
      </c>
      <c r="E44" s="447">
        <f t="shared" ca="1" si="1"/>
        <v>1632947.7042816221</v>
      </c>
      <c r="F44" s="431"/>
      <c r="G44" s="459">
        <v>4</v>
      </c>
      <c r="H44" s="459">
        <v>37</v>
      </c>
      <c r="I44" s="444">
        <f t="shared" ca="1" si="5"/>
        <v>2539041.0687325713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10448.256814534052</v>
      </c>
      <c r="L44" s="444">
        <f t="shared" ca="1" si="3"/>
        <v>2518029.8923027064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1632947.7042816221</v>
      </c>
      <c r="C45" s="447">
        <f t="shared" si="0"/>
        <v>94754.855757842233</v>
      </c>
      <c r="D45" s="447">
        <f ca="1">SUMIF(G:G,38,K:K)</f>
        <v>80938.807847713993</v>
      </c>
      <c r="E45" s="447">
        <f t="shared" ca="1" si="1"/>
        <v>1619131.6563714938</v>
      </c>
      <c r="F45" s="431"/>
      <c r="G45" s="459">
        <v>4</v>
      </c>
      <c r="H45" s="459">
        <v>38</v>
      </c>
      <c r="I45" s="444">
        <f t="shared" ca="1" si="5"/>
        <v>2518029.8923027064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10360.710246076282</v>
      </c>
      <c r="L45" s="444">
        <f t="shared" ca="1" si="3"/>
        <v>2496931.1693043839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1619131.6563714938</v>
      </c>
      <c r="C46" s="447">
        <f t="shared" si="0"/>
        <v>94754.855757842233</v>
      </c>
      <c r="D46" s="447">
        <f ca="1">SUMIF(G:G,39,K:K)</f>
        <v>80231.952615406859</v>
      </c>
      <c r="E46" s="447">
        <f t="shared" ca="1" si="1"/>
        <v>1604608.7532290583</v>
      </c>
      <c r="F46" s="431"/>
      <c r="G46" s="459">
        <v>4</v>
      </c>
      <c r="H46" s="459">
        <v>39</v>
      </c>
      <c r="I46" s="444">
        <f t="shared" ca="1" si="5"/>
        <v>2496931.1693043839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10272.798900249938</v>
      </c>
      <c r="L46" s="444">
        <f t="shared" ca="1" si="3"/>
        <v>2475744.534960235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1604608.7532290583</v>
      </c>
      <c r="C47" s="447">
        <f t="shared" si="0"/>
        <v>94754.855757842233</v>
      </c>
      <c r="D47" s="447">
        <f ca="1">SUMIF(G:G,40,K:K)</f>
        <v>79488.933327887251</v>
      </c>
      <c r="E47" s="447">
        <f t="shared" ca="1" si="1"/>
        <v>1589342.8307991032</v>
      </c>
      <c r="F47" s="431"/>
      <c r="G47" s="459">
        <v>4</v>
      </c>
      <c r="H47" s="459">
        <v>40</v>
      </c>
      <c r="I47" s="444">
        <f t="shared" ca="1" si="5"/>
        <v>2475744.534960235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10184.521257149318</v>
      </c>
      <c r="L47" s="444">
        <f t="shared" ca="1" si="3"/>
        <v>2454469.6229729857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1589342.8307991032</v>
      </c>
      <c r="C48" s="447">
        <f t="shared" si="0"/>
        <v>94754.855757842233</v>
      </c>
      <c r="D48" s="447">
        <f ca="1">SUMIF(G:G,41,K:K)</f>
        <v>78707.899763455382</v>
      </c>
      <c r="E48" s="447">
        <f t="shared" ca="1" si="1"/>
        <v>1573295.8748047163</v>
      </c>
      <c r="F48" s="431"/>
      <c r="G48" s="459">
        <v>4</v>
      </c>
      <c r="H48" s="459">
        <v>41</v>
      </c>
      <c r="I48" s="444">
        <f t="shared" ca="1" si="5"/>
        <v>2454469.6229729857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10095.875790535778</v>
      </c>
      <c r="L48" s="444">
        <f t="shared" ca="1" si="3"/>
        <v>2433106.0655191229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1573295.8748047163</v>
      </c>
      <c r="C49" s="447">
        <f t="shared" si="0"/>
        <v>94754.855757842233</v>
      </c>
      <c r="D49" s="447">
        <f ca="1">SUMIF(G:G,42,K:K)</f>
        <v>77886.907039557875</v>
      </c>
      <c r="E49" s="447">
        <f t="shared" ca="1" si="1"/>
        <v>1556427.9260864318</v>
      </c>
      <c r="F49" s="431"/>
      <c r="G49" s="459">
        <v>4</v>
      </c>
      <c r="H49" s="459">
        <v>42</v>
      </c>
      <c r="I49" s="444">
        <f t="shared" ca="1" si="5"/>
        <v>2433106.0655191229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10006.86096781135</v>
      </c>
      <c r="L49" s="444">
        <f t="shared" ca="1" si="3"/>
        <v>2411653.4932425353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1556427.9260864318</v>
      </c>
      <c r="C50" s="447">
        <f t="shared" si="0"/>
        <v>94754.855757842233</v>
      </c>
      <c r="D50" s="447">
        <f ca="1">SUMIF(G:G,43,K:K)</f>
        <v>77023.910769758688</v>
      </c>
      <c r="E50" s="447">
        <f t="shared" ca="1" si="1"/>
        <v>1538696.9810983483</v>
      </c>
      <c r="F50" s="431"/>
      <c r="G50" s="459">
        <v>4</v>
      </c>
      <c r="H50" s="459">
        <v>43</v>
      </c>
      <c r="I50" s="444">
        <f t="shared" ca="1" si="5"/>
        <v>2411653.4932425353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9920.7085833255678</v>
      </c>
      <c r="L50" s="444">
        <f t="shared" ca="1" si="3"/>
        <v>2390890.7685814621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1538696.9810983483</v>
      </c>
      <c r="C51" s="447">
        <f t="shared" si="0"/>
        <v>94754.855757842233</v>
      </c>
      <c r="D51" s="447">
        <f ca="1">SUMIF(G:G,44,K:K)</f>
        <v>76116.761972931694</v>
      </c>
      <c r="E51" s="447">
        <f t="shared" ca="1" si="1"/>
        <v>1520058.8873134376</v>
      </c>
      <c r="F51" s="431"/>
      <c r="G51" s="459">
        <v>4</v>
      </c>
      <c r="H51" s="459">
        <v>44</v>
      </c>
      <c r="I51" s="444">
        <f t="shared" ca="1" si="5"/>
        <v>2390890.7685814621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9834.197230571097</v>
      </c>
      <c r="L51" s="444">
        <f t="shared" ca="1" si="3"/>
        <v>2370041.5325676342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1520058.8873134376</v>
      </c>
      <c r="C52" s="447">
        <f t="shared" si="0"/>
        <v>94754.855757842233</v>
      </c>
      <c r="D52" s="447">
        <f ca="1">SUMIF(G:G,45,K:K)</f>
        <v>75163.201721997888</v>
      </c>
      <c r="E52" s="447">
        <f t="shared" ca="1" si="1"/>
        <v>1500467.2332775933</v>
      </c>
      <c r="F52" s="431"/>
      <c r="G52" s="459">
        <v>4</v>
      </c>
      <c r="H52" s="459">
        <v>45</v>
      </c>
      <c r="I52" s="444">
        <f t="shared" ca="1" si="5"/>
        <v>2370041.5325676342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9747.3254138468146</v>
      </c>
      <c r="L52" s="444">
        <f t="shared" ca="1" si="3"/>
        <v>2349105.4247370823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1500467.2332775933</v>
      </c>
      <c r="C53" s="447">
        <f t="shared" si="0"/>
        <v>94754.855757842233</v>
      </c>
      <c r="D53" s="447">
        <f ca="1">SUMIF(G:G,46,K:K)</f>
        <v>74160.855518881741</v>
      </c>
      <c r="E53" s="447">
        <f t="shared" ca="1" si="1"/>
        <v>1479873.2330386327</v>
      </c>
      <c r="F53" s="431"/>
      <c r="G53" s="459">
        <v>4</v>
      </c>
      <c r="H53" s="459">
        <v>46</v>
      </c>
      <c r="I53" s="444">
        <f t="shared" ca="1" si="5"/>
        <v>2349105.4247370823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9660.091631219515</v>
      </c>
      <c r="L53" s="444">
        <f t="shared" ca="1" si="3"/>
        <v>2328082.0831239033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1479873.2330386327</v>
      </c>
      <c r="C54" s="447">
        <f t="shared" si="0"/>
        <v>94754.855757842233</v>
      </c>
      <c r="D54" s="447">
        <f ca="1">SUMIF(G:G,47,K:K)</f>
        <v>73107.227381679637</v>
      </c>
      <c r="E54" s="447">
        <f t="shared" ca="1" si="1"/>
        <v>1458225.6046624701</v>
      </c>
      <c r="F54" s="431"/>
      <c r="G54" s="459">
        <v>4</v>
      </c>
      <c r="H54" s="459">
        <v>47</v>
      </c>
      <c r="I54" s="444">
        <f t="shared" ca="1" si="5"/>
        <v>2328082.0831239033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9572.4943744979355</v>
      </c>
      <c r="L54" s="444">
        <f t="shared" ca="1" si="3"/>
        <v>2306971.1442540023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1458225.6046624701</v>
      </c>
      <c r="C55" s="447">
        <f t="shared" si="0"/>
        <v>94754.855757842233</v>
      </c>
      <c r="D55" s="447">
        <f ca="1">SUMIF(G:G,48,K:K)</f>
        <v>71999.693629316651</v>
      </c>
      <c r="E55" s="447">
        <f t="shared" ca="1" si="1"/>
        <v>1435470.4425339445</v>
      </c>
      <c r="F55" s="431"/>
      <c r="G55" s="459">
        <v>4</v>
      </c>
      <c r="H55" s="459">
        <v>48</v>
      </c>
      <c r="I55" s="444">
        <f t="shared" ca="1" si="5"/>
        <v>2306971.1442540023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9484.5321292066801</v>
      </c>
      <c r="L55" s="444">
        <f t="shared" ca="1" si="3"/>
        <v>2285772.2431388102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1435470.4425339445</v>
      </c>
      <c r="C56" s="447">
        <f t="shared" si="0"/>
        <v>94754.855757842233</v>
      </c>
      <c r="D56" s="447">
        <f ca="1">SUMIF(G:G,49,K:K)</f>
        <v>70835.496348214714</v>
      </c>
      <c r="E56" s="447">
        <f t="shared" ca="1" si="1"/>
        <v>1411551.083124317</v>
      </c>
      <c r="F56" s="431"/>
      <c r="G56" s="459">
        <f>G55+1</f>
        <v>5</v>
      </c>
      <c r="H56" s="459">
        <v>49</v>
      </c>
      <c r="I56" s="444">
        <f t="shared" ca="1" si="5"/>
        <v>2285772.2431388102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9396.2033745600475</v>
      </c>
      <c r="L56" s="444">
        <f t="shared" ca="1" si="3"/>
        <v>2264485.0132689714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1411551.083124317</v>
      </c>
      <c r="C57" s="447">
        <f t="shared" si="0"/>
        <v>94754.855757842233</v>
      </c>
      <c r="D57" s="447">
        <f ca="1">SUMIF(G:G,50,K:K)</f>
        <v>69611.736524702865</v>
      </c>
      <c r="E57" s="447">
        <f t="shared" ca="1" si="1"/>
        <v>1386407.9638911774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2264485.0132689714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9307.5065834357192</v>
      </c>
      <c r="L57" s="444">
        <f t="shared" ca="1" si="3"/>
        <v>2243109.0866080085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1386407.9638911774</v>
      </c>
      <c r="C58" s="447">
        <f t="shared" si="0"/>
        <v>94754.855757842233</v>
      </c>
      <c r="D58" s="447">
        <f ca="1">SUMIF(G:G,51,K:K)</f>
        <v>68325.366826068726</v>
      </c>
      <c r="E58" s="447">
        <f t="shared" ca="1" si="1"/>
        <v>1359978.4749594037</v>
      </c>
      <c r="F58" s="431"/>
      <c r="G58" s="459">
        <f t="shared" si="8"/>
        <v>5</v>
      </c>
      <c r="H58" s="459">
        <v>51</v>
      </c>
      <c r="I58" s="444">
        <f t="shared" ca="1" si="5"/>
        <v>2243109.0866080085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9218.4402223483739</v>
      </c>
      <c r="L58" s="444">
        <f t="shared" ca="1" si="3"/>
        <v>2221644.0935859582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1359978.4749594037</v>
      </c>
      <c r="C59" s="447">
        <f t="shared" si="0"/>
        <v>94754.855757842233</v>
      </c>
      <c r="D59" s="447">
        <f ca="1">SUMIF(G:G,52,K:K)</f>
        <v>66973.184012274913</v>
      </c>
      <c r="E59" s="447">
        <f t="shared" ca="1" si="1"/>
        <v>1332196.8032138364</v>
      </c>
      <c r="F59" s="431"/>
      <c r="G59" s="459">
        <f t="shared" si="8"/>
        <v>5</v>
      </c>
      <c r="H59" s="459">
        <v>52</v>
      </c>
      <c r="I59" s="444">
        <f t="shared" ca="1" si="5"/>
        <v>2221644.0935859582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9129.0027514231642</v>
      </c>
      <c r="L59" s="444">
        <f t="shared" ca="1" si="3"/>
        <v>2200089.6630929825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1332196.8032138364</v>
      </c>
      <c r="C60" s="447">
        <f t="shared" si="0"/>
        <v>94754.855757842233</v>
      </c>
      <c r="D60" s="447">
        <f ca="1">SUMIF(G:G,53,K:K)</f>
        <v>65551.820959444347</v>
      </c>
      <c r="E60" s="447">
        <f t="shared" ca="1" si="1"/>
        <v>1302993.7684154385</v>
      </c>
      <c r="F60" s="431"/>
      <c r="G60" s="459">
        <f t="shared" si="8"/>
        <v>5</v>
      </c>
      <c r="H60" s="459">
        <v>53</v>
      </c>
      <c r="I60" s="444">
        <f t="shared" ca="1" si="5"/>
        <v>2200089.6630929825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9039.1926243690978</v>
      </c>
      <c r="L60" s="444">
        <f t="shared" ca="1" si="3"/>
        <v>2178445.4224729529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1302993.7684154385</v>
      </c>
      <c r="C61" s="447">
        <f t="shared" si="0"/>
        <v>94754.855757842233</v>
      </c>
      <c r="D61" s="447">
        <f ca="1">SUMIF(G:G,54,K:K)</f>
        <v>64057.738275251977</v>
      </c>
      <c r="E61" s="447">
        <f t="shared" ca="1" si="1"/>
        <v>1272296.6509328482</v>
      </c>
      <c r="F61" s="431"/>
      <c r="G61" s="459">
        <f t="shared" si="8"/>
        <v>5</v>
      </c>
      <c r="H61" s="459">
        <v>54</v>
      </c>
      <c r="I61" s="444">
        <f t="shared" ca="1" si="5"/>
        <v>2178445.4224729529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8949.008288452309</v>
      </c>
      <c r="L61" s="444">
        <f t="shared" ca="1" si="3"/>
        <v>2156710.9975170065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1272296.6509328482</v>
      </c>
      <c r="C62" s="447">
        <f t="shared" si="0"/>
        <v>94754.855757842233</v>
      </c>
      <c r="D62" s="447">
        <f ca="1">SUMIF(G:G,55,K:K)</f>
        <v>62487.215485344095</v>
      </c>
      <c r="E62" s="447">
        <f t="shared" ca="1" si="1"/>
        <v>1240029.0106603501</v>
      </c>
      <c r="F62" s="431"/>
      <c r="G62" s="459">
        <f t="shared" si="8"/>
        <v>5</v>
      </c>
      <c r="H62" s="459">
        <v>55</v>
      </c>
      <c r="I62" s="444">
        <f t="shared" ca="1" si="5"/>
        <v>2156710.9975170065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8858.4481844691982</v>
      </c>
      <c r="L62" s="444">
        <f t="shared" ca="1" si="3"/>
        <v>2134886.0124570769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1240029.0106603501</v>
      </c>
      <c r="C63" s="447">
        <f t="shared" si="0"/>
        <v>94754.855757842233</v>
      </c>
      <c r="D63" s="447">
        <f ca="1">SUMIF(G:G,56,K:K)</f>
        <v>60836.341768838029</v>
      </c>
      <c r="E63" s="447">
        <f t="shared" ca="1" si="1"/>
        <v>1206110.4966713458</v>
      </c>
      <c r="F63" s="431"/>
      <c r="G63" s="459">
        <f t="shared" si="8"/>
        <v>5</v>
      </c>
      <c r="H63" s="459">
        <v>56</v>
      </c>
      <c r="I63" s="444">
        <f t="shared" ca="1" si="5"/>
        <v>2134886.0124570769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8767.5107467194921</v>
      </c>
      <c r="L63" s="444">
        <f t="shared" ca="1" si="3"/>
        <v>2112970.0899593974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1206110.4966713458</v>
      </c>
      <c r="C64" s="447">
        <f t="shared" si="0"/>
        <v>94754.855757842233</v>
      </c>
      <c r="D64" s="447">
        <f ca="1">SUMIF(G:G,57,K:K)</f>
        <v>59101.006219832438</v>
      </c>
      <c r="E64" s="447">
        <f t="shared" ca="1" si="1"/>
        <v>1170456.6471333359</v>
      </c>
      <c r="F64" s="431"/>
      <c r="G64" s="459">
        <f t="shared" si="8"/>
        <v>5</v>
      </c>
      <c r="H64" s="459">
        <v>57</v>
      </c>
      <c r="I64" s="444">
        <f t="shared" ca="1" si="5"/>
        <v>2112970.0899593974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8676.1944029791593</v>
      </c>
      <c r="L64" s="444">
        <f t="shared" ca="1" si="3"/>
        <v>2090962.8511179776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1170456.6471333359</v>
      </c>
      <c r="C65" s="447">
        <f t="shared" si="0"/>
        <v>94754.855757842233</v>
      </c>
      <c r="D65" s="447">
        <f ca="1">SUMIF(G:G,58,K:K)</f>
        <v>57276.887610678095</v>
      </c>
      <c r="E65" s="447">
        <f t="shared" ca="1" si="1"/>
        <v>1132978.6789861717</v>
      </c>
      <c r="F65" s="431"/>
      <c r="G65" s="459">
        <f t="shared" si="8"/>
        <v>5</v>
      </c>
      <c r="H65" s="459">
        <v>58</v>
      </c>
      <c r="I65" s="444">
        <f t="shared" ca="1" si="5"/>
        <v>2090962.8511179776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8584.4975744732437</v>
      </c>
      <c r="L65" s="444">
        <f t="shared" ca="1" si="3"/>
        <v>2068863.9154480519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1132978.6789861717</v>
      </c>
      <c r="C66" s="447">
        <f t="shared" si="0"/>
        <v>94754.855757842233</v>
      </c>
      <c r="D66" s="447">
        <f ca="1">SUMIF(G:G,59,K:K)</f>
        <v>55359.443631517992</v>
      </c>
      <c r="E66" s="447">
        <f t="shared" ca="1" si="1"/>
        <v>1093583.2668598476</v>
      </c>
      <c r="F66" s="431"/>
      <c r="G66" s="459">
        <f t="shared" si="8"/>
        <v>5</v>
      </c>
      <c r="H66" s="459">
        <v>59</v>
      </c>
      <c r="I66" s="444">
        <f t="shared" ca="1" si="5"/>
        <v>2068863.9154480519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8492.4186758485539</v>
      </c>
      <c r="L66" s="444">
        <f t="shared" ca="1" si="3"/>
        <v>2046672.9008795014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1093583.2668598476</v>
      </c>
      <c r="C67" s="447">
        <f t="shared" si="0"/>
        <v>94754.855757842233</v>
      </c>
      <c r="D67" s="447">
        <f t="shared" ref="D67:D136" ca="1" si="9">SUMIF(G:G,60,K:K)</f>
        <v>53343.899579302175</v>
      </c>
      <c r="E67" s="447">
        <f t="shared" ca="1" si="1"/>
        <v>1052172.3106813077</v>
      </c>
      <c r="F67" s="431"/>
      <c r="G67" s="459">
        <f t="shared" si="8"/>
        <v>5</v>
      </c>
      <c r="H67" s="459">
        <v>60</v>
      </c>
      <c r="I67" s="444">
        <f t="shared" ca="1" si="5"/>
        <v>2046672.9008795014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8399.9561151462603</v>
      </c>
      <c r="L67" s="444">
        <f t="shared" ca="1" si="3"/>
        <v>2024389.4237502485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1052172.3106813077</v>
      </c>
      <c r="C68" s="447">
        <f t="shared" si="0"/>
        <v>94754.855757842233</v>
      </c>
      <c r="D68" s="447">
        <f t="shared" ca="1" si="9"/>
        <v>53343.899579302175</v>
      </c>
      <c r="E68" s="447">
        <f t="shared" ca="1" si="1"/>
        <v>1010761.3545027677</v>
      </c>
      <c r="F68" s="431"/>
      <c r="G68" s="459">
        <f>G67+1</f>
        <v>6</v>
      </c>
      <c r="H68" s="459">
        <v>61</v>
      </c>
      <c r="I68" s="444">
        <f t="shared" ca="1" si="5"/>
        <v>2024389.4237502485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8307.1082937743722</v>
      </c>
      <c r="L68" s="444">
        <f t="shared" ca="1" si="3"/>
        <v>2002013.0987996238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1010761.3545027677</v>
      </c>
      <c r="C69" s="447">
        <f t="shared" si="0"/>
        <v>94754.855757842233</v>
      </c>
      <c r="D69" s="447">
        <f t="shared" ca="1" si="9"/>
        <v>53343.899579302175</v>
      </c>
      <c r="E69" s="447">
        <f t="shared" ca="1" si="1"/>
        <v>969350.39832422766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2002013.0987996238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8213.8736064801014</v>
      </c>
      <c r="L69" s="444">
        <f t="shared" ca="1" si="3"/>
        <v>1979543.5391617049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969350.39832422766</v>
      </c>
      <c r="C70" s="447">
        <f t="shared" si="0"/>
        <v>94754.855757842233</v>
      </c>
      <c r="D70" s="447">
        <f t="shared" ca="1" si="9"/>
        <v>53343.899579302175</v>
      </c>
      <c r="E70" s="447">
        <f t="shared" ca="1" si="1"/>
        <v>927939.44214568764</v>
      </c>
      <c r="F70" s="431"/>
      <c r="G70" s="459">
        <f t="shared" si="10"/>
        <v>6</v>
      </c>
      <c r="H70" s="459">
        <v>63</v>
      </c>
      <c r="I70" s="444">
        <f t="shared" ca="1" si="5"/>
        <v>1979543.5391617049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8120.2504413221068</v>
      </c>
      <c r="L70" s="444">
        <f t="shared" ca="1" si="3"/>
        <v>1956980.356358628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927939.44214568764</v>
      </c>
      <c r="C71" s="447">
        <f t="shared" si="0"/>
        <v>94754.855757842233</v>
      </c>
      <c r="D71" s="447">
        <f t="shared" ca="1" si="9"/>
        <v>53343.899579302175</v>
      </c>
      <c r="E71" s="447">
        <f t="shared" ca="1" si="1"/>
        <v>886528.48596714763</v>
      </c>
      <c r="F71" s="431"/>
      <c r="G71" s="459">
        <f t="shared" si="10"/>
        <v>6</v>
      </c>
      <c r="H71" s="459">
        <v>64</v>
      </c>
      <c r="I71" s="444">
        <f t="shared" ca="1" si="5"/>
        <v>1956980.356358628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8026.2371796426196</v>
      </c>
      <c r="L71" s="444">
        <f t="shared" ca="1" si="3"/>
        <v>1934323.1602938715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886528.48596714763</v>
      </c>
      <c r="C72" s="447">
        <f t="shared" si="0"/>
        <v>94754.855757842233</v>
      </c>
      <c r="D72" s="447">
        <f t="shared" ca="1" si="9"/>
        <v>53343.899579302175</v>
      </c>
      <c r="E72" s="447">
        <f t="shared" ca="1" si="1"/>
        <v>845117.52978860762</v>
      </c>
      <c r="F72" s="431"/>
      <c r="G72" s="459">
        <f t="shared" si="10"/>
        <v>6</v>
      </c>
      <c r="H72" s="459">
        <v>65</v>
      </c>
      <c r="I72" s="444">
        <f t="shared" ca="1" si="5"/>
        <v>1934323.1602938715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7931.8321960394687</v>
      </c>
      <c r="L72" s="444">
        <f t="shared" ca="1" si="3"/>
        <v>1911571.5592455119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845117.52978860762</v>
      </c>
      <c r="C73" s="447">
        <f t="shared" si="0"/>
        <v>94754.855757842233</v>
      </c>
      <c r="D73" s="447">
        <f t="shared" ca="1" si="9"/>
        <v>53343.899579302175</v>
      </c>
      <c r="E73" s="447">
        <f t="shared" ca="1" si="1"/>
        <v>803706.5736100676</v>
      </c>
      <c r="F73" s="431"/>
      <c r="G73" s="459">
        <f t="shared" si="10"/>
        <v>6</v>
      </c>
      <c r="H73" s="459">
        <v>66</v>
      </c>
      <c r="I73" s="444">
        <f t="shared" ca="1" si="5"/>
        <v>1911571.5592455119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7837.0338583379689</v>
      </c>
      <c r="L73" s="444">
        <f t="shared" ca="1" si="3"/>
        <v>1888725.1598594508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803706.5736100676</v>
      </c>
      <c r="C74" s="447">
        <f t="shared" si="0"/>
        <v>94754.855757842233</v>
      </c>
      <c r="D74" s="447">
        <f t="shared" ca="1" si="9"/>
        <v>53343.899579302175</v>
      </c>
      <c r="E74" s="447">
        <f t="shared" ca="1" si="1"/>
        <v>762295.61743152759</v>
      </c>
      <c r="F74" s="431"/>
      <c r="G74" s="459">
        <f t="shared" si="10"/>
        <v>6</v>
      </c>
      <c r="H74" s="459">
        <v>67</v>
      </c>
      <c r="I74" s="444">
        <f t="shared" ca="1" si="5"/>
        <v>1888725.1598594508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7741.8405275627156</v>
      </c>
      <c r="L74" s="444">
        <f t="shared" ca="1" si="3"/>
        <v>1865783.5671426144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762295.61743152759</v>
      </c>
      <c r="C75" s="447">
        <f t="shared" si="0"/>
        <v>94754.855757842233</v>
      </c>
      <c r="D75" s="447">
        <f t="shared" ca="1" si="9"/>
        <v>53343.899579302175</v>
      </c>
      <c r="E75" s="447">
        <f t="shared" ca="1" si="1"/>
        <v>720884.66125298757</v>
      </c>
      <c r="F75" s="431"/>
      <c r="G75" s="459">
        <f t="shared" si="10"/>
        <v>6</v>
      </c>
      <c r="H75" s="459">
        <v>68</v>
      </c>
      <c r="I75" s="444">
        <f t="shared" ca="1" si="5"/>
        <v>1865783.5671426144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7738.3801231783082</v>
      </c>
      <c r="L75" s="444">
        <f t="shared" ca="1" si="3"/>
        <v>1864949.6096859726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720884.66125298757</v>
      </c>
      <c r="C76" s="447">
        <f t="shared" si="0"/>
        <v>94754.855757842233</v>
      </c>
      <c r="D76" s="447">
        <f t="shared" ca="1" si="9"/>
        <v>53343.899579302175</v>
      </c>
      <c r="E76" s="447">
        <f t="shared" ca="1" si="1"/>
        <v>679473.70507444756</v>
      </c>
      <c r="F76" s="431"/>
      <c r="G76" s="459">
        <f t="shared" si="10"/>
        <v>6</v>
      </c>
      <c r="H76" s="459">
        <v>69</v>
      </c>
      <c r="I76" s="444">
        <f t="shared" ca="1" si="5"/>
        <v>1864949.6096859726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7734.9053004423022</v>
      </c>
      <c r="L76" s="444">
        <f t="shared" ca="1" si="3"/>
        <v>1864112.1774065949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679473.70507444756</v>
      </c>
      <c r="C77" s="447">
        <f t="shared" si="0"/>
        <v>94754.855757842233</v>
      </c>
      <c r="D77" s="447">
        <f t="shared" ca="1" si="9"/>
        <v>53343.899579302175</v>
      </c>
      <c r="E77" s="447">
        <f t="shared" ca="1" si="1"/>
        <v>638062.74889590754</v>
      </c>
      <c r="F77" s="431"/>
      <c r="G77" s="459">
        <f t="shared" si="10"/>
        <v>6</v>
      </c>
      <c r="H77" s="459">
        <v>70</v>
      </c>
      <c r="I77" s="444">
        <f t="shared" ca="1" si="5"/>
        <v>1864112.1774065949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7731.4159992782288</v>
      </c>
      <c r="L77" s="444">
        <f t="shared" ca="1" si="3"/>
        <v>1863271.255826053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638062.74889590754</v>
      </c>
      <c r="C78" s="447">
        <f t="shared" si="0"/>
        <v>94754.855757842233</v>
      </c>
      <c r="D78" s="447">
        <f t="shared" ca="1" si="9"/>
        <v>53343.899579302175</v>
      </c>
      <c r="E78" s="447">
        <f t="shared" ca="1" si="1"/>
        <v>596651.79271736753</v>
      </c>
      <c r="F78" s="431"/>
      <c r="G78" s="459">
        <f t="shared" si="10"/>
        <v>6</v>
      </c>
      <c r="H78" s="459">
        <v>71</v>
      </c>
      <c r="I78" s="444">
        <f t="shared" ca="1" si="5"/>
        <v>1863271.255826053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7727.9121593593036</v>
      </c>
      <c r="L78" s="444">
        <f t="shared" ca="1" si="3"/>
        <v>1862426.8304055922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596651.79271736753</v>
      </c>
      <c r="C79" s="447">
        <f t="shared" si="0"/>
        <v>94754.855757842233</v>
      </c>
      <c r="D79" s="447">
        <f t="shared" ca="1" si="9"/>
        <v>53343.899579302175</v>
      </c>
      <c r="E79" s="447">
        <f t="shared" ca="1" si="1"/>
        <v>555240.83653882751</v>
      </c>
      <c r="F79" s="431"/>
      <c r="G79" s="459">
        <f t="shared" si="10"/>
        <v>6</v>
      </c>
      <c r="H79" s="459">
        <v>72</v>
      </c>
      <c r="I79" s="444">
        <f t="shared" ca="1" si="5"/>
        <v>1862426.8304055922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7724.393720107385</v>
      </c>
      <c r="L79" s="444">
        <f t="shared" ca="1" si="3"/>
        <v>1861578.8865458795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555240.83653882751</v>
      </c>
      <c r="C80" s="447">
        <f t="shared" si="0"/>
        <v>94754.855757842233</v>
      </c>
      <c r="D80" s="447">
        <f t="shared" ca="1" si="9"/>
        <v>53343.899579302175</v>
      </c>
      <c r="E80" s="447">
        <f t="shared" ca="1" si="1"/>
        <v>513829.88036028744</v>
      </c>
      <c r="F80" s="431"/>
      <c r="G80" s="459">
        <f>G79+1</f>
        <v>7</v>
      </c>
      <c r="H80" s="459">
        <v>73</v>
      </c>
      <c r="I80" s="444">
        <f t="shared" ca="1" si="5"/>
        <v>1861578.8865458795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7720.8606206919139</v>
      </c>
      <c r="L80" s="444">
        <f t="shared" ca="1" si="3"/>
        <v>1860727.4095867514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513829.88036028744</v>
      </c>
      <c r="C81" s="447">
        <f t="shared" si="0"/>
        <v>94754.855757842233</v>
      </c>
      <c r="D81" s="447">
        <f t="shared" ca="1" si="9"/>
        <v>53343.899579302175</v>
      </c>
      <c r="E81" s="447">
        <f t="shared" ca="1" si="1"/>
        <v>472418.92418174737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1860727.4095867514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7717.3128000288807</v>
      </c>
      <c r="L81" s="444">
        <f t="shared" ca="1" si="3"/>
        <v>1859872.3848069601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472418.92418174737</v>
      </c>
      <c r="C82" s="447">
        <f t="shared" si="0"/>
        <v>94754.855757842233</v>
      </c>
      <c r="D82" s="447">
        <f t="shared" ca="1" si="9"/>
        <v>53343.899579302175</v>
      </c>
      <c r="E82" s="447">
        <f t="shared" ca="1" si="1"/>
        <v>431007.96800320729</v>
      </c>
      <c r="F82" s="431"/>
      <c r="G82" s="459">
        <f t="shared" si="11"/>
        <v>7</v>
      </c>
      <c r="H82" s="459">
        <v>75</v>
      </c>
      <c r="I82" s="444">
        <f t="shared" ca="1" si="5"/>
        <v>1859872.3848069601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7713.7501967797489</v>
      </c>
      <c r="L82" s="444">
        <f t="shared" ca="1" si="3"/>
        <v>1859013.7974239199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431007.96800320729</v>
      </c>
      <c r="C83" s="447">
        <f t="shared" si="0"/>
        <v>94754.855757842233</v>
      </c>
      <c r="D83" s="447">
        <f t="shared" ca="1" si="9"/>
        <v>53343.899579302175</v>
      </c>
      <c r="E83" s="447">
        <f t="shared" ca="1" si="1"/>
        <v>389597.01182466722</v>
      </c>
      <c r="F83" s="431"/>
      <c r="G83" s="459">
        <f t="shared" si="11"/>
        <v>7</v>
      </c>
      <c r="H83" s="459">
        <v>76</v>
      </c>
      <c r="I83" s="444">
        <f t="shared" ca="1" si="5"/>
        <v>1859013.7974239199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7710.1727493504159</v>
      </c>
      <c r="L83" s="444">
        <f t="shared" ca="1" si="3"/>
        <v>1858151.6325934501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389597.01182466722</v>
      </c>
      <c r="C84" s="447">
        <f t="shared" si="0"/>
        <v>94754.855757842233</v>
      </c>
      <c r="D84" s="447">
        <f t="shared" ca="1" si="9"/>
        <v>53343.899579302175</v>
      </c>
      <c r="E84" s="447">
        <f t="shared" ca="1" si="1"/>
        <v>348186.05564612715</v>
      </c>
      <c r="F84" s="431"/>
      <c r="G84" s="459">
        <f t="shared" si="11"/>
        <v>7</v>
      </c>
      <c r="H84" s="459">
        <v>77</v>
      </c>
      <c r="I84" s="444">
        <f t="shared" ca="1" si="5"/>
        <v>1858151.6325934501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7706.5803958901261</v>
      </c>
      <c r="L84" s="444">
        <f t="shared" ca="1" si="3"/>
        <v>1857285.8754095202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348186.05564612715</v>
      </c>
      <c r="C85" s="447">
        <f t="shared" si="0"/>
        <v>94754.855757842233</v>
      </c>
      <c r="D85" s="447">
        <f t="shared" ca="1" si="9"/>
        <v>53343.899579302175</v>
      </c>
      <c r="E85" s="447">
        <f t="shared" ca="1" si="1"/>
        <v>306775.09946758708</v>
      </c>
      <c r="F85" s="431"/>
      <c r="G85" s="459">
        <f t="shared" si="11"/>
        <v>7</v>
      </c>
      <c r="H85" s="459">
        <v>78</v>
      </c>
      <c r="I85" s="444">
        <f t="shared" ca="1" si="5"/>
        <v>1857285.8754095202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7702.9730742904176</v>
      </c>
      <c r="L85" s="444">
        <f t="shared" ca="1" si="3"/>
        <v>1856416.5109039906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306775.09946758708</v>
      </c>
      <c r="C86" s="447">
        <f t="shared" si="0"/>
        <v>94754.855757842233</v>
      </c>
      <c r="D86" s="447">
        <f t="shared" ca="1" si="9"/>
        <v>53343.899579302175</v>
      </c>
      <c r="E86" s="447">
        <f t="shared" ca="1" si="1"/>
        <v>265364.143289047</v>
      </c>
      <c r="F86" s="431"/>
      <c r="G86" s="459">
        <f t="shared" si="11"/>
        <v>7</v>
      </c>
      <c r="H86" s="459">
        <v>79</v>
      </c>
      <c r="I86" s="444">
        <f t="shared" ca="1" si="5"/>
        <v>1856416.5109039906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7699.3507221840437</v>
      </c>
      <c r="L86" s="444">
        <f t="shared" ca="1" si="3"/>
        <v>1855543.5240463545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265364.143289047</v>
      </c>
      <c r="C87" s="447">
        <f t="shared" si="0"/>
        <v>94754.855757842233</v>
      </c>
      <c r="D87" s="447">
        <f t="shared" ca="1" si="9"/>
        <v>53343.899579302175</v>
      </c>
      <c r="E87" s="447">
        <f t="shared" ca="1" si="1"/>
        <v>223953.18711050693</v>
      </c>
      <c r="F87" s="431"/>
      <c r="G87" s="459">
        <f t="shared" si="11"/>
        <v>7</v>
      </c>
      <c r="H87" s="459">
        <v>80</v>
      </c>
      <c r="I87" s="444">
        <f t="shared" ca="1" si="5"/>
        <v>1855543.5240463545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7695.7132769438931</v>
      </c>
      <c r="L87" s="444">
        <f t="shared" ca="1" si="3"/>
        <v>1854666.8997434783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223953.18711050693</v>
      </c>
      <c r="C88" s="447">
        <f t="shared" si="0"/>
        <v>94754.855757842233</v>
      </c>
      <c r="D88" s="447">
        <f t="shared" ca="1" si="9"/>
        <v>53343.899579302175</v>
      </c>
      <c r="E88" s="447">
        <f t="shared" ca="1" si="1"/>
        <v>182542.23093196686</v>
      </c>
      <c r="F88" s="431"/>
      <c r="G88" s="459">
        <f t="shared" si="11"/>
        <v>7</v>
      </c>
      <c r="H88" s="459">
        <v>81</v>
      </c>
      <c r="I88" s="444">
        <f t="shared" ca="1" si="5"/>
        <v>1854666.8997434783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7692.0606756819088</v>
      </c>
      <c r="L88" s="444">
        <f t="shared" ca="1" si="3"/>
        <v>1853786.62283934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182542.23093196686</v>
      </c>
      <c r="C89" s="447">
        <f t="shared" si="0"/>
        <v>94754.855757842233</v>
      </c>
      <c r="D89" s="447">
        <f t="shared" ca="1" si="9"/>
        <v>53343.899579302175</v>
      </c>
      <c r="E89" s="447">
        <f t="shared" ca="1" si="1"/>
        <v>141131.27475342678</v>
      </c>
      <c r="F89" s="431"/>
      <c r="G89" s="459">
        <f t="shared" si="11"/>
        <v>7</v>
      </c>
      <c r="H89" s="459">
        <v>82</v>
      </c>
      <c r="I89" s="444">
        <f t="shared" ca="1" si="5"/>
        <v>1853786.62283934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7688.3928552479993</v>
      </c>
      <c r="L89" s="444">
        <f t="shared" ca="1" si="3"/>
        <v>1852902.6781147679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141131.27475342678</v>
      </c>
      <c r="C90" s="447">
        <f t="shared" si="0"/>
        <v>94754.855757842233</v>
      </c>
      <c r="D90" s="447">
        <f t="shared" ca="1" si="9"/>
        <v>53343.899579302175</v>
      </c>
      <c r="E90" s="447">
        <f t="shared" ca="1" si="1"/>
        <v>99720.318574886725</v>
      </c>
      <c r="F90" s="431"/>
      <c r="G90" s="459">
        <f t="shared" si="11"/>
        <v>7</v>
      </c>
      <c r="H90" s="459">
        <v>83</v>
      </c>
      <c r="I90" s="444">
        <f t="shared" ca="1" si="5"/>
        <v>1852902.6781147679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7684.7097522289487</v>
      </c>
      <c r="L90" s="444">
        <f t="shared" ca="1" si="3"/>
        <v>1852015.0502871769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99720.318574886725</v>
      </c>
      <c r="C91" s="447">
        <f t="shared" si="0"/>
        <v>94754.855757842233</v>
      </c>
      <c r="D91" s="447">
        <f t="shared" ca="1" si="9"/>
        <v>53343.899579302175</v>
      </c>
      <c r="E91" s="447">
        <f t="shared" ca="1" si="1"/>
        <v>58309.362396346667</v>
      </c>
      <c r="F91" s="431"/>
      <c r="G91" s="459">
        <f t="shared" si="11"/>
        <v>7</v>
      </c>
      <c r="H91" s="459">
        <v>84</v>
      </c>
      <c r="I91" s="444">
        <f t="shared" ca="1" si="5"/>
        <v>1852015.0502871769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7681.0113029473196</v>
      </c>
      <c r="L91" s="444">
        <f t="shared" ca="1" si="3"/>
        <v>1851123.7240103041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58309.362396346667</v>
      </c>
      <c r="C92" s="447">
        <f t="shared" si="0"/>
        <v>94754.855757842233</v>
      </c>
      <c r="D92" s="447">
        <f t="shared" ca="1" si="9"/>
        <v>53343.899579302175</v>
      </c>
      <c r="E92" s="447">
        <f t="shared" ca="1" si="1"/>
        <v>16898.406217806609</v>
      </c>
      <c r="F92" s="431"/>
      <c r="G92" s="459">
        <f>G91+1</f>
        <v>8</v>
      </c>
      <c r="H92" s="459">
        <v>85</v>
      </c>
      <c r="I92" s="444">
        <f t="shared" ca="1" si="5"/>
        <v>1851123.7240103041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7677.2974434603493</v>
      </c>
      <c r="L92" s="444">
        <f t="shared" ca="1" si="3"/>
        <v>1850228.6838739445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16898.406217806609</v>
      </c>
      <c r="C93" s="447">
        <f t="shared" si="0"/>
        <v>94754.855757842233</v>
      </c>
      <c r="D93" s="447">
        <f t="shared" ca="1" si="9"/>
        <v>53343.899579302175</v>
      </c>
      <c r="E93" s="447">
        <f t="shared" ca="1" si="1"/>
        <v>-24512.54996073345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1850228.6838739445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7673.5681095588516</v>
      </c>
      <c r="L93" s="444">
        <f t="shared" ca="1" si="3"/>
        <v>1849329.9144036833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-24512.54996073345</v>
      </c>
      <c r="C94" s="447">
        <f t="shared" si="0"/>
        <v>94754.855757842233</v>
      </c>
      <c r="D94" s="447">
        <f t="shared" ca="1" si="9"/>
        <v>53343.899579302175</v>
      </c>
      <c r="E94" s="447">
        <f t="shared" ca="1" si="1"/>
        <v>-65923.506139273508</v>
      </c>
      <c r="F94" s="431"/>
      <c r="G94" s="459">
        <f t="shared" si="12"/>
        <v>8</v>
      </c>
      <c r="H94" s="459">
        <v>87</v>
      </c>
      <c r="I94" s="444">
        <f t="shared" ca="1" si="5"/>
        <v>1849329.9144036833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7669.8232367660967</v>
      </c>
      <c r="L94" s="444">
        <f t="shared" ca="1" si="3"/>
        <v>1848427.4000606292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-65923.506139273508</v>
      </c>
      <c r="C95" s="447">
        <f t="shared" si="0"/>
        <v>94754.855757842233</v>
      </c>
      <c r="D95" s="447">
        <f t="shared" ca="1" si="9"/>
        <v>53343.899579302175</v>
      </c>
      <c r="E95" s="447">
        <f t="shared" ca="1" si="1"/>
        <v>-107334.46231781357</v>
      </c>
      <c r="F95" s="431"/>
      <c r="G95" s="459">
        <f t="shared" si="12"/>
        <v>8</v>
      </c>
      <c r="H95" s="459">
        <v>88</v>
      </c>
      <c r="I95" s="444">
        <f t="shared" ca="1" si="5"/>
        <v>1848427.4000606292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7666.0627603367038</v>
      </c>
      <c r="L95" s="444">
        <f t="shared" ca="1" si="3"/>
        <v>1847521.125241146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-107334.46231781357</v>
      </c>
      <c r="C96" s="447">
        <f t="shared" si="0"/>
        <v>94754.855757842233</v>
      </c>
      <c r="D96" s="447">
        <f t="shared" ca="1" si="9"/>
        <v>53343.899579302175</v>
      </c>
      <c r="E96" s="447">
        <f t="shared" ca="1" si="1"/>
        <v>-148745.41849635361</v>
      </c>
      <c r="F96" s="431"/>
      <c r="G96" s="459">
        <f t="shared" si="12"/>
        <v>8</v>
      </c>
      <c r="H96" s="459">
        <v>89</v>
      </c>
      <c r="I96" s="444">
        <f t="shared" ca="1" si="5"/>
        <v>1847521.125241146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7662.2866152555243</v>
      </c>
      <c r="L96" s="444">
        <f t="shared" ca="1" si="3"/>
        <v>1846611.0742765814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-148745.41849635361</v>
      </c>
      <c r="C97" s="447">
        <f t="shared" si="0"/>
        <v>94754.855757842233</v>
      </c>
      <c r="D97" s="447">
        <f t="shared" ca="1" si="9"/>
        <v>53343.899579302175</v>
      </c>
      <c r="E97" s="447">
        <f t="shared" ca="1" si="1"/>
        <v>-190156.37467489368</v>
      </c>
      <c r="F97" s="431"/>
      <c r="G97" s="459">
        <f t="shared" si="12"/>
        <v>8</v>
      </c>
      <c r="H97" s="459">
        <v>90</v>
      </c>
      <c r="I97" s="444">
        <f t="shared" ca="1" si="5"/>
        <v>1846611.0742765814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7658.4947362365056</v>
      </c>
      <c r="L97" s="444">
        <f t="shared" ca="1" si="3"/>
        <v>1845697.2314329979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-190156.37467489368</v>
      </c>
      <c r="C98" s="447">
        <f t="shared" si="0"/>
        <v>94754.855757842233</v>
      </c>
      <c r="D98" s="447">
        <f t="shared" ca="1" si="9"/>
        <v>53343.899579302175</v>
      </c>
      <c r="E98" s="447">
        <f t="shared" ca="1" si="1"/>
        <v>-231567.33085343376</v>
      </c>
      <c r="F98" s="431"/>
      <c r="G98" s="459">
        <f t="shared" si="12"/>
        <v>8</v>
      </c>
      <c r="H98" s="459">
        <v>91</v>
      </c>
      <c r="I98" s="444">
        <f t="shared" ca="1" si="5"/>
        <v>1845697.2314329979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7654.6870577215741</v>
      </c>
      <c r="L98" s="444">
        <f t="shared" ca="1" si="3"/>
        <v>1844779.5809108994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-231567.33085343376</v>
      </c>
      <c r="C99" s="447">
        <f t="shared" si="0"/>
        <v>94754.855757842233</v>
      </c>
      <c r="D99" s="447">
        <f t="shared" ca="1" si="9"/>
        <v>53343.899579302175</v>
      </c>
      <c r="E99" s="447">
        <f t="shared" ca="1" si="1"/>
        <v>-272978.28703197383</v>
      </c>
      <c r="F99" s="431"/>
      <c r="G99" s="459">
        <f t="shared" si="12"/>
        <v>8</v>
      </c>
      <c r="H99" s="459">
        <v>92</v>
      </c>
      <c r="I99" s="444">
        <f t="shared" ca="1" si="5"/>
        <v>1844779.5809108994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7650.8635138794971</v>
      </c>
      <c r="L99" s="444">
        <f t="shared" ca="1" si="3"/>
        <v>1843858.1068449588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-272978.28703197383</v>
      </c>
      <c r="C100" s="447">
        <f t="shared" si="0"/>
        <v>94754.855757842233</v>
      </c>
      <c r="D100" s="447">
        <f t="shared" ca="1" si="9"/>
        <v>53343.899579302175</v>
      </c>
      <c r="E100" s="447">
        <f t="shared" ca="1" si="1"/>
        <v>-314389.2432105139</v>
      </c>
      <c r="F100" s="431"/>
      <c r="G100" s="459">
        <f t="shared" si="12"/>
        <v>8</v>
      </c>
      <c r="H100" s="459">
        <v>93</v>
      </c>
      <c r="I100" s="444">
        <f t="shared" ca="1" si="5"/>
        <v>1843858.1068449588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7647.0240386047444</v>
      </c>
      <c r="L100" s="444">
        <f t="shared" ca="1" si="3"/>
        <v>1842932.7933037435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-314389.2432105139</v>
      </c>
      <c r="C101" s="447">
        <f t="shared" si="0"/>
        <v>94754.855757842233</v>
      </c>
      <c r="D101" s="447">
        <f t="shared" ca="1" si="9"/>
        <v>53343.899579302175</v>
      </c>
      <c r="E101" s="447">
        <f t="shared" ca="1" si="1"/>
        <v>-355800.19938905397</v>
      </c>
      <c r="F101" s="431"/>
      <c r="G101" s="459">
        <f t="shared" si="12"/>
        <v>8</v>
      </c>
      <c r="H101" s="459">
        <v>94</v>
      </c>
      <c r="I101" s="444">
        <f t="shared" ca="1" si="5"/>
        <v>1842932.7933037435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7643.1685655163483</v>
      </c>
      <c r="L101" s="444">
        <f t="shared" ca="1" si="3"/>
        <v>1842003.6242894398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-355800.19938905397</v>
      </c>
      <c r="C102" s="447">
        <f t="shared" si="0"/>
        <v>94754.855757842233</v>
      </c>
      <c r="D102" s="447">
        <f t="shared" ca="1" si="9"/>
        <v>53343.899579302175</v>
      </c>
      <c r="E102" s="447">
        <f t="shared" ca="1" si="1"/>
        <v>-397211.15556759405</v>
      </c>
      <c r="F102" s="431"/>
      <c r="G102" s="459">
        <f t="shared" si="12"/>
        <v>8</v>
      </c>
      <c r="H102" s="459">
        <v>95</v>
      </c>
      <c r="I102" s="444">
        <f t="shared" ca="1" si="5"/>
        <v>1842003.6242894398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7639.2970279567489</v>
      </c>
      <c r="L102" s="444">
        <f t="shared" ca="1" si="3"/>
        <v>1841070.5837375764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-397211.15556759405</v>
      </c>
      <c r="C103" s="447">
        <f t="shared" si="0"/>
        <v>94754.855757842233</v>
      </c>
      <c r="D103" s="447">
        <f t="shared" ca="1" si="9"/>
        <v>53343.899579302175</v>
      </c>
      <c r="E103" s="447">
        <f t="shared" ca="1" si="1"/>
        <v>-438622.11174613412</v>
      </c>
      <c r="F103" s="431"/>
      <c r="G103" s="459">
        <f t="shared" si="12"/>
        <v>8</v>
      </c>
      <c r="H103" s="459">
        <v>96</v>
      </c>
      <c r="I103" s="444">
        <f t="shared" ca="1" si="5"/>
        <v>1841070.5837375764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7635.4093589906506</v>
      </c>
      <c r="L103" s="444">
        <f t="shared" ca="1" si="3"/>
        <v>1840133.6555167469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-438622.11174613412</v>
      </c>
      <c r="C104" s="447">
        <f t="shared" si="0"/>
        <v>71066.141818381671</v>
      </c>
      <c r="D104" s="447">
        <f t="shared" ca="1" si="9"/>
        <v>53343.899579302175</v>
      </c>
      <c r="E104" s="447">
        <f t="shared" ca="1" si="1"/>
        <v>-456344.35398521362</v>
      </c>
      <c r="F104" s="431"/>
      <c r="G104" s="459">
        <f>G103+1</f>
        <v>9</v>
      </c>
      <c r="H104" s="459">
        <v>97</v>
      </c>
      <c r="I104" s="444">
        <f t="shared" ca="1" si="5"/>
        <v>1840133.6555167469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7631.5054914038619</v>
      </c>
      <c r="L104" s="444">
        <f t="shared" ca="1" si="3"/>
        <v>1839192.8234283307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-456344.35398521362</v>
      </c>
      <c r="C105" s="447">
        <f t="shared" si="0"/>
        <v>0</v>
      </c>
      <c r="D105" s="447">
        <f t="shared" ca="1" si="9"/>
        <v>53343.899579302175</v>
      </c>
      <c r="E105" s="447">
        <f t="shared" ca="1" si="1"/>
        <v>-403000.45440591144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1839192.8234283307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7630.4024393687932</v>
      </c>
      <c r="L105" s="444">
        <f t="shared" ca="1" si="3"/>
        <v>1838926.9878878794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-403000.45440591144</v>
      </c>
      <c r="C106" s="447">
        <f t="shared" si="0"/>
        <v>0</v>
      </c>
      <c r="D106" s="447">
        <f t="shared" ca="1" si="9"/>
        <v>53343.899579302175</v>
      </c>
      <c r="E106" s="447">
        <f t="shared" ca="1" si="1"/>
        <v>-349656.55482660927</v>
      </c>
      <c r="F106" s="431"/>
      <c r="G106" s="459">
        <f t="shared" si="13"/>
        <v>9</v>
      </c>
      <c r="H106" s="459">
        <v>99</v>
      </c>
      <c r="I106" s="444">
        <f t="shared" ca="1" si="5"/>
        <v>1838926.9878878794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7629.2947912835798</v>
      </c>
      <c r="L106" s="444">
        <f t="shared" ca="1" si="3"/>
        <v>1838660.0446993427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-349656.55482660927</v>
      </c>
      <c r="C107" s="447">
        <f t="shared" si="0"/>
        <v>0</v>
      </c>
      <c r="D107" s="447">
        <f t="shared" ca="1" si="9"/>
        <v>53343.899579302175</v>
      </c>
      <c r="E107" s="447">
        <f t="shared" ca="1" si="1"/>
        <v>-296312.65524730709</v>
      </c>
      <c r="F107" s="431"/>
      <c r="G107" s="459">
        <f t="shared" si="13"/>
        <v>9</v>
      </c>
      <c r="H107" s="459">
        <v>100</v>
      </c>
      <c r="I107" s="444">
        <f t="shared" ca="1" si="5"/>
        <v>1838660.0446993427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7628.1825279980094</v>
      </c>
      <c r="L107" s="444">
        <f t="shared" ca="1" si="3"/>
        <v>1838391.9892475205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-296312.65524730709</v>
      </c>
      <c r="C108" s="447">
        <f t="shared" si="0"/>
        <v>0</v>
      </c>
      <c r="D108" s="447">
        <f t="shared" ca="1" si="9"/>
        <v>53343.899579302175</v>
      </c>
      <c r="E108" s="447">
        <f t="shared" ca="1" si="1"/>
        <v>-242968.75566800492</v>
      </c>
      <c r="F108" s="431"/>
      <c r="G108" s="459">
        <f t="shared" si="13"/>
        <v>9</v>
      </c>
      <c r="H108" s="459">
        <v>101</v>
      </c>
      <c r="I108" s="444">
        <f t="shared" ca="1" si="5"/>
        <v>1838391.9892475205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7627.0656302820844</v>
      </c>
      <c r="L108" s="444">
        <f t="shared" ca="1" si="3"/>
        <v>1838122.8168979823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-242968.75566800492</v>
      </c>
      <c r="C109" s="447">
        <f t="shared" si="0"/>
        <v>0</v>
      </c>
      <c r="D109" s="447">
        <f t="shared" ca="1" si="9"/>
        <v>53343.899579302175</v>
      </c>
      <c r="E109" s="447">
        <f t="shared" ca="1" si="1"/>
        <v>-189624.85608870274</v>
      </c>
      <c r="F109" s="431"/>
      <c r="G109" s="459">
        <f t="shared" si="13"/>
        <v>9</v>
      </c>
      <c r="H109" s="459">
        <v>102</v>
      </c>
      <c r="I109" s="444">
        <f t="shared" ca="1" si="5"/>
        <v>1838122.8168979823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7625.9440788256761</v>
      </c>
      <c r="L109" s="444">
        <f t="shared" ca="1" si="3"/>
        <v>1837852.5229969877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-189624.85608870274</v>
      </c>
      <c r="C110" s="447">
        <f t="shared" si="0"/>
        <v>0</v>
      </c>
      <c r="D110" s="447">
        <f t="shared" ca="1" si="9"/>
        <v>53343.899579302175</v>
      </c>
      <c r="E110" s="447">
        <f t="shared" ca="1" si="1"/>
        <v>-136280.95650940057</v>
      </c>
      <c r="F110" s="431"/>
      <c r="G110" s="459">
        <f t="shared" si="13"/>
        <v>9</v>
      </c>
      <c r="H110" s="459">
        <v>103</v>
      </c>
      <c r="I110" s="444">
        <f t="shared" ca="1" si="5"/>
        <v>1837852.5229969877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7624.8178542381975</v>
      </c>
      <c r="L110" s="444">
        <f t="shared" ca="1" si="3"/>
        <v>1837581.1028714057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-136280.95650940057</v>
      </c>
      <c r="C111" s="447">
        <f t="shared" si="0"/>
        <v>0</v>
      </c>
      <c r="D111" s="447">
        <f t="shared" ca="1" si="9"/>
        <v>53343.899579302175</v>
      </c>
      <c r="E111" s="447">
        <f t="shared" ca="1" si="1"/>
        <v>-82937.056930098392</v>
      </c>
      <c r="F111" s="431"/>
      <c r="G111" s="459">
        <f t="shared" si="13"/>
        <v>9</v>
      </c>
      <c r="H111" s="459">
        <v>104</v>
      </c>
      <c r="I111" s="444">
        <f t="shared" ca="1" si="5"/>
        <v>1837581.1028714057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7623.6869370482718</v>
      </c>
      <c r="L111" s="444">
        <f t="shared" ca="1" si="3"/>
        <v>1837308.5518286338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-82937.056930098392</v>
      </c>
      <c r="C112" s="447">
        <f t="shared" si="0"/>
        <v>0</v>
      </c>
      <c r="D112" s="447">
        <f t="shared" ca="1" si="9"/>
        <v>53343.899579302175</v>
      </c>
      <c r="E112" s="447">
        <f t="shared" ca="1" si="1"/>
        <v>-29593.157350796217</v>
      </c>
      <c r="F112" s="431"/>
      <c r="G112" s="459">
        <f t="shared" si="13"/>
        <v>9</v>
      </c>
      <c r="H112" s="459">
        <v>105</v>
      </c>
      <c r="I112" s="444">
        <f t="shared" ca="1" si="5"/>
        <v>1837308.5518286338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7622.5513077033893</v>
      </c>
      <c r="L112" s="444">
        <f t="shared" ca="1" si="3"/>
        <v>1837034.8651565169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-29593.157350796217</v>
      </c>
      <c r="C113" s="447">
        <f t="shared" si="0"/>
        <v>0</v>
      </c>
      <c r="D113" s="447">
        <f t="shared" ca="1" si="9"/>
        <v>53343.899579302175</v>
      </c>
      <c r="E113" s="447">
        <f t="shared" ca="1" si="1"/>
        <v>23750.742228505958</v>
      </c>
      <c r="F113" s="431"/>
      <c r="G113" s="459">
        <f t="shared" si="13"/>
        <v>9</v>
      </c>
      <c r="H113" s="459">
        <v>106</v>
      </c>
      <c r="I113" s="444">
        <f t="shared" ca="1" si="5"/>
        <v>1837034.8651565169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7621.4109465695692</v>
      </c>
      <c r="L113" s="444">
        <f t="shared" ca="1" si="3"/>
        <v>1836760.0381232663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23750.742228505958</v>
      </c>
      <c r="C114" s="447">
        <f t="shared" si="0"/>
        <v>0</v>
      </c>
      <c r="D114" s="447">
        <f t="shared" ca="1" si="9"/>
        <v>53343.899579302175</v>
      </c>
      <c r="E114" s="447">
        <f t="shared" ca="1" si="1"/>
        <v>77094.641807808133</v>
      </c>
      <c r="F114" s="431"/>
      <c r="G114" s="459">
        <f t="shared" si="13"/>
        <v>9</v>
      </c>
      <c r="H114" s="459">
        <v>107</v>
      </c>
      <c r="I114" s="444">
        <f t="shared" ca="1" si="5"/>
        <v>1836760.0381232663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7620.2658339310246</v>
      </c>
      <c r="L114" s="444">
        <f t="shared" ca="1" si="3"/>
        <v>1836484.0659773771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77094.641807808133</v>
      </c>
      <c r="C115" s="447">
        <f t="shared" si="0"/>
        <v>0</v>
      </c>
      <c r="D115" s="447">
        <f t="shared" ca="1" si="9"/>
        <v>53343.899579302175</v>
      </c>
      <c r="E115" s="447">
        <f t="shared" ca="1" si="1"/>
        <v>130438.54138711031</v>
      </c>
      <c r="F115" s="431"/>
      <c r="G115" s="459">
        <f t="shared" si="13"/>
        <v>9</v>
      </c>
      <c r="H115" s="459">
        <v>108</v>
      </c>
      <c r="I115" s="444">
        <f t="shared" ca="1" si="5"/>
        <v>1836484.0659773771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7619.1159499898204</v>
      </c>
      <c r="L115" s="444">
        <f t="shared" ca="1" si="3"/>
        <v>1836206.9439475466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130438.54138711031</v>
      </c>
      <c r="C116" s="447">
        <f t="shared" si="0"/>
        <v>0</v>
      </c>
      <c r="D116" s="447">
        <f t="shared" ca="1" si="9"/>
        <v>53343.899579302175</v>
      </c>
      <c r="E116" s="447">
        <f t="shared" ca="1" si="1"/>
        <v>183782.44096641248</v>
      </c>
      <c r="F116" s="431"/>
      <c r="G116" s="459">
        <f>G115+1</f>
        <v>10</v>
      </c>
      <c r="H116" s="459">
        <v>109</v>
      </c>
      <c r="I116" s="444">
        <f t="shared" ca="1" si="5"/>
        <v>1836206.9439475466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7617.9612748655263</v>
      </c>
      <c r="L116" s="444">
        <f t="shared" ca="1" si="3"/>
        <v>1835928.667242592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183782.44096641248</v>
      </c>
      <c r="C117" s="447">
        <f t="shared" si="0"/>
        <v>0</v>
      </c>
      <c r="D117" s="447">
        <f t="shared" ca="1" si="9"/>
        <v>53343.899579302175</v>
      </c>
      <c r="E117" s="447">
        <f t="shared" ca="1" si="1"/>
        <v>237126.34054571466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1835928.667242592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7616.8017885948821</v>
      </c>
      <c r="L117" s="444">
        <f t="shared" ca="1" si="3"/>
        <v>1835649.2310513665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237126.34054571466</v>
      </c>
      <c r="C118" s="447">
        <f t="shared" si="0"/>
        <v>0</v>
      </c>
      <c r="D118" s="447">
        <f t="shared" ca="1" si="9"/>
        <v>53343.899579302175</v>
      </c>
      <c r="E118" s="447">
        <f t="shared" ca="1" si="1"/>
        <v>290470.24012501683</v>
      </c>
      <c r="F118" s="431"/>
      <c r="G118" s="459">
        <f t="shared" si="14"/>
        <v>10</v>
      </c>
      <c r="H118" s="459">
        <v>111</v>
      </c>
      <c r="I118" s="444">
        <f t="shared" ca="1" si="5"/>
        <v>1835649.2310513665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7615.6374711314429</v>
      </c>
      <c r="L118" s="444">
        <f t="shared" ca="1" si="3"/>
        <v>1835368.6305426778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290470.24012501683</v>
      </c>
      <c r="C119" s="447">
        <f t="shared" si="0"/>
        <v>0</v>
      </c>
      <c r="D119" s="447">
        <f t="shared" ca="1" si="9"/>
        <v>53343.899579302175</v>
      </c>
      <c r="E119" s="447">
        <f t="shared" ca="1" si="1"/>
        <v>343814.13970431901</v>
      </c>
      <c r="F119" s="431"/>
      <c r="G119" s="459">
        <f t="shared" si="14"/>
        <v>10</v>
      </c>
      <c r="H119" s="459">
        <v>112</v>
      </c>
      <c r="I119" s="444">
        <f t="shared" ca="1" si="5"/>
        <v>1835368.6305426778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7614.4683023452399</v>
      </c>
      <c r="L119" s="444">
        <f t="shared" ca="1" si="3"/>
        <v>1835086.8608652027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343814.13970431901</v>
      </c>
      <c r="C120" s="447">
        <f t="shared" si="0"/>
        <v>0</v>
      </c>
      <c r="D120" s="447">
        <f t="shared" ca="1" si="9"/>
        <v>53343.899579302175</v>
      </c>
      <c r="E120" s="447">
        <f t="shared" ca="1" si="1"/>
        <v>397158.03928362118</v>
      </c>
      <c r="F120" s="431"/>
      <c r="G120" s="459">
        <f t="shared" si="14"/>
        <v>10</v>
      </c>
      <c r="H120" s="459">
        <v>113</v>
      </c>
      <c r="I120" s="444">
        <f t="shared" ca="1" si="5"/>
        <v>1835086.8608652027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7613.2942620224267</v>
      </c>
      <c r="L120" s="444">
        <f t="shared" ca="1" si="3"/>
        <v>1834803.917147405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397158.03928362118</v>
      </c>
      <c r="C121" s="447">
        <f t="shared" si="0"/>
        <v>0</v>
      </c>
      <c r="D121" s="447">
        <f t="shared" ca="1" si="9"/>
        <v>53343.899579302175</v>
      </c>
      <c r="E121" s="447">
        <f t="shared" ca="1" si="1"/>
        <v>450501.93886292336</v>
      </c>
      <c r="F121" s="431"/>
      <c r="G121" s="459">
        <f t="shared" si="14"/>
        <v>10</v>
      </c>
      <c r="H121" s="459">
        <v>114</v>
      </c>
      <c r="I121" s="444">
        <f t="shared" ca="1" si="5"/>
        <v>1834803.917147405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7612.115329864936</v>
      </c>
      <c r="L121" s="444">
        <f t="shared" ca="1" si="3"/>
        <v>1834519.7944974496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450501.93886292336</v>
      </c>
      <c r="C122" s="447">
        <f t="shared" si="0"/>
        <v>0</v>
      </c>
      <c r="D122" s="447">
        <f t="shared" ca="1" si="9"/>
        <v>53343.899579302175</v>
      </c>
      <c r="E122" s="447">
        <f t="shared" ca="1" si="1"/>
        <v>503845.83844222553</v>
      </c>
      <c r="F122" s="431"/>
      <c r="G122" s="459">
        <f t="shared" si="14"/>
        <v>10</v>
      </c>
      <c r="H122" s="459">
        <v>115</v>
      </c>
      <c r="I122" s="444">
        <f t="shared" ca="1" si="5"/>
        <v>1834519.7944974496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7610.9314854901222</v>
      </c>
      <c r="L122" s="444">
        <f t="shared" ca="1" si="3"/>
        <v>1834234.4880031196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503845.83844222553</v>
      </c>
      <c r="C123" s="447">
        <f t="shared" si="0"/>
        <v>0</v>
      </c>
      <c r="D123" s="447">
        <f t="shared" ca="1" si="9"/>
        <v>53343.899579302175</v>
      </c>
      <c r="E123" s="447">
        <f t="shared" ca="1" si="1"/>
        <v>557189.73802152765</v>
      </c>
      <c r="F123" s="431"/>
      <c r="G123" s="459">
        <f t="shared" si="14"/>
        <v>10</v>
      </c>
      <c r="H123" s="459">
        <v>116</v>
      </c>
      <c r="I123" s="444">
        <f t="shared" ca="1" si="5"/>
        <v>1834234.4880031196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7609.7427084304136</v>
      </c>
      <c r="L123" s="444">
        <f t="shared" ca="1" si="3"/>
        <v>1833947.9927317298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557189.73802152765</v>
      </c>
      <c r="C124" s="447">
        <f t="shared" si="0"/>
        <v>0</v>
      </c>
      <c r="D124" s="447">
        <f t="shared" ca="1" si="9"/>
        <v>53343.899579302175</v>
      </c>
      <c r="E124" s="447">
        <f t="shared" ca="1" si="1"/>
        <v>610533.63760082982</v>
      </c>
      <c r="F124" s="431"/>
      <c r="G124" s="459">
        <f t="shared" si="14"/>
        <v>10</v>
      </c>
      <c r="H124" s="459">
        <v>117</v>
      </c>
      <c r="I124" s="444">
        <f t="shared" ca="1" si="5"/>
        <v>1833947.9927317298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7608.5489781329561</v>
      </c>
      <c r="L124" s="444">
        <f t="shared" ca="1" si="3"/>
        <v>1833660.3037300424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610533.63760082982</v>
      </c>
      <c r="C125" s="447">
        <f t="shared" si="0"/>
        <v>0</v>
      </c>
      <c r="D125" s="447">
        <f t="shared" ca="1" si="9"/>
        <v>53343.899579302175</v>
      </c>
      <c r="E125" s="447">
        <f t="shared" ca="1" si="1"/>
        <v>663877.537180132</v>
      </c>
      <c r="F125" s="431"/>
      <c r="G125" s="459">
        <f t="shared" si="14"/>
        <v>10</v>
      </c>
      <c r="H125" s="459">
        <v>118</v>
      </c>
      <c r="I125" s="444">
        <f t="shared" ca="1" si="5"/>
        <v>1833660.3037300424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7607.3502739592577</v>
      </c>
      <c r="L125" s="444">
        <f t="shared" ca="1" si="3"/>
        <v>1833371.4160241815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663877.537180132</v>
      </c>
      <c r="C126" s="447">
        <f t="shared" si="0"/>
        <v>0</v>
      </c>
      <c r="D126" s="447">
        <f t="shared" ca="1" si="9"/>
        <v>53343.899579302175</v>
      </c>
      <c r="E126" s="447">
        <f t="shared" ca="1" si="1"/>
        <v>717221.43675943417</v>
      </c>
      <c r="F126" s="431"/>
      <c r="G126" s="459">
        <f t="shared" si="14"/>
        <v>10</v>
      </c>
      <c r="H126" s="459">
        <v>119</v>
      </c>
      <c r="I126" s="444">
        <f t="shared" ca="1" si="5"/>
        <v>1833371.4160241815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7606.1465751848373</v>
      </c>
      <c r="L126" s="444">
        <f t="shared" ca="1" si="3"/>
        <v>1833081.3246195461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717221.43675943417</v>
      </c>
      <c r="C127" s="447">
        <f t="shared" si="0"/>
        <v>0</v>
      </c>
      <c r="D127" s="447">
        <f t="shared" ca="1" si="9"/>
        <v>53343.899579302175</v>
      </c>
      <c r="E127" s="447">
        <f t="shared" ca="1" si="1"/>
        <v>770565.33633873635</v>
      </c>
      <c r="F127" s="431"/>
      <c r="G127" s="459">
        <f t="shared" si="14"/>
        <v>10</v>
      </c>
      <c r="H127" s="459">
        <v>120</v>
      </c>
      <c r="I127" s="444">
        <f t="shared" ca="1" si="5"/>
        <v>1833081.3246195461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7604.9378609988589</v>
      </c>
      <c r="L127" s="444">
        <f t="shared" ca="1" si="3"/>
        <v>1832790.0245007246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770565.33633873635</v>
      </c>
      <c r="C128" s="447">
        <f t="shared" si="0"/>
        <v>0</v>
      </c>
      <c r="D128" s="447">
        <f t="shared" ca="1" si="9"/>
        <v>53343.899579302175</v>
      </c>
      <c r="E128" s="447">
        <f t="shared" ca="1" si="1"/>
        <v>823909.23591803852</v>
      </c>
      <c r="F128" s="431"/>
      <c r="G128" s="459">
        <f>G127+1</f>
        <v>11</v>
      </c>
      <c r="H128" s="459">
        <v>121</v>
      </c>
      <c r="I128" s="444">
        <f t="shared" ca="1" si="5"/>
        <v>1832790.0245007246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7603.7241105037683</v>
      </c>
      <c r="L128" s="444">
        <f t="shared" ca="1" si="3"/>
        <v>1832497.5106314081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823909.23591803852</v>
      </c>
      <c r="C129" s="447">
        <f t="shared" si="0"/>
        <v>0</v>
      </c>
      <c r="D129" s="447">
        <f t="shared" ca="1" si="9"/>
        <v>53343.899579302175</v>
      </c>
      <c r="E129" s="447">
        <f t="shared" ca="1" si="1"/>
        <v>877253.1354973407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1832497.5106314081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7602.5053027149488</v>
      </c>
      <c r="L129" s="444">
        <f t="shared" ca="1" si="3"/>
        <v>1832203.7779543027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877253.1354973407</v>
      </c>
      <c r="C130" s="447">
        <f t="shared" si="0"/>
        <v>0</v>
      </c>
      <c r="D130" s="447">
        <f t="shared" ca="1" si="9"/>
        <v>53343.899579302175</v>
      </c>
      <c r="E130" s="447">
        <f t="shared" ca="1" si="1"/>
        <v>930597.03507664287</v>
      </c>
      <c r="F130" s="431"/>
      <c r="G130" s="459">
        <f t="shared" si="15"/>
        <v>11</v>
      </c>
      <c r="H130" s="459">
        <v>123</v>
      </c>
      <c r="I130" s="444">
        <f t="shared" ca="1" si="5"/>
        <v>1832203.7779543027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7601.281416560344</v>
      </c>
      <c r="L130" s="444">
        <f t="shared" ca="1" si="3"/>
        <v>1831908.8213910428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930597.03507664287</v>
      </c>
      <c r="C131" s="447">
        <f t="shared" si="0"/>
        <v>0</v>
      </c>
      <c r="D131" s="447">
        <f t="shared" ca="1" si="9"/>
        <v>53343.899579302175</v>
      </c>
      <c r="E131" s="447">
        <f t="shared" ca="1" si="1"/>
        <v>983940.93465594505</v>
      </c>
      <c r="F131" s="431"/>
      <c r="G131" s="459">
        <f t="shared" si="15"/>
        <v>11</v>
      </c>
      <c r="H131" s="459">
        <v>124</v>
      </c>
      <c r="I131" s="444">
        <f t="shared" ca="1" si="5"/>
        <v>1831908.8213910428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7600.0524308800941</v>
      </c>
      <c r="L131" s="444">
        <f t="shared" ca="1" si="3"/>
        <v>1831612.6358421026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983940.93465594505</v>
      </c>
      <c r="C132" s="447">
        <f t="shared" si="0"/>
        <v>0</v>
      </c>
      <c r="D132" s="447">
        <f t="shared" ca="1" si="9"/>
        <v>53343.899579302175</v>
      </c>
      <c r="E132" s="447">
        <f t="shared" ca="1" si="1"/>
        <v>1037284.8342352472</v>
      </c>
      <c r="F132" s="431"/>
      <c r="G132" s="459">
        <f t="shared" si="15"/>
        <v>11</v>
      </c>
      <c r="H132" s="459">
        <v>125</v>
      </c>
      <c r="I132" s="444">
        <f t="shared" ca="1" si="5"/>
        <v>1831612.6358421026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7598.8183244261763</v>
      </c>
      <c r="L132" s="444">
        <f t="shared" ca="1" si="3"/>
        <v>1831315.2161867085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1037284.8342352472</v>
      </c>
      <c r="C133" s="447">
        <f t="shared" si="0"/>
        <v>0</v>
      </c>
      <c r="D133" s="447">
        <f t="shared" ca="1" si="9"/>
        <v>53343.899579302175</v>
      </c>
      <c r="E133" s="447">
        <f t="shared" ca="1" si="1"/>
        <v>1090628.7338145494</v>
      </c>
      <c r="F133" s="431"/>
      <c r="G133" s="459">
        <f t="shared" si="15"/>
        <v>11</v>
      </c>
      <c r="H133" s="459">
        <v>126</v>
      </c>
      <c r="I133" s="444">
        <f t="shared" ca="1" si="5"/>
        <v>1831315.2161867085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7597.5790758620342</v>
      </c>
      <c r="L133" s="444">
        <f t="shared" ca="1" si="3"/>
        <v>1831016.5572827503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1090628.7338145494</v>
      </c>
      <c r="C134" s="447">
        <f t="shared" si="0"/>
        <v>0</v>
      </c>
      <c r="D134" s="447">
        <f t="shared" ca="1" si="9"/>
        <v>53343.899579302175</v>
      </c>
      <c r="E134" s="447">
        <f t="shared" ca="1" si="1"/>
        <v>1143972.6333938516</v>
      </c>
      <c r="F134" s="431"/>
      <c r="G134" s="459">
        <f t="shared" si="15"/>
        <v>11</v>
      </c>
      <c r="H134" s="459">
        <v>127</v>
      </c>
      <c r="I134" s="444">
        <f t="shared" ca="1" si="5"/>
        <v>1831016.5572827503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7596.3346637622071</v>
      </c>
      <c r="L134" s="444">
        <f t="shared" ca="1" si="3"/>
        <v>1830716.6539666923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1143972.6333938516</v>
      </c>
      <c r="C135" s="447">
        <f t="shared" si="0"/>
        <v>0</v>
      </c>
      <c r="D135" s="447">
        <f t="shared" ca="1" si="9"/>
        <v>53343.899579302175</v>
      </c>
      <c r="E135" s="447">
        <f t="shared" ca="1" si="1"/>
        <v>1197316.5329731537</v>
      </c>
      <c r="F135" s="431"/>
      <c r="G135" s="459">
        <f t="shared" si="15"/>
        <v>11</v>
      </c>
      <c r="H135" s="459">
        <v>128</v>
      </c>
      <c r="I135" s="444">
        <f t="shared" ca="1" si="5"/>
        <v>1830716.6539666923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7595.0850666119659</v>
      </c>
      <c r="L135" s="444">
        <f t="shared" ca="1" si="3"/>
        <v>1830415.5010534839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1197316.5329731537</v>
      </c>
      <c r="C136" s="447">
        <f t="shared" si="0"/>
        <v>0</v>
      </c>
      <c r="D136" s="447">
        <f t="shared" ca="1" si="9"/>
        <v>53343.899579302175</v>
      </c>
      <c r="E136" s="447">
        <f t="shared" ca="1" si="1"/>
        <v>1250660.4325524559</v>
      </c>
      <c r="F136" s="431"/>
      <c r="G136" s="459">
        <f t="shared" si="15"/>
        <v>11</v>
      </c>
      <c r="H136" s="459">
        <v>129</v>
      </c>
      <c r="I136" s="444">
        <f t="shared" ca="1" si="5"/>
        <v>1830415.5010534839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7593.8302628069323</v>
      </c>
      <c r="L136" s="444">
        <f t="shared" ca="1" si="3"/>
        <v>1830113.0933364707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1830113.0933364707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7592.5702306527101</v>
      </c>
      <c r="L137" s="444">
        <f t="shared" ca="1" si="3"/>
        <v>1829809.4255873032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1829809.4255873032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7591.3049483645127</v>
      </c>
      <c r="L138" s="444">
        <f t="shared" ca="1" si="3"/>
        <v>1829504.4925558476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1829504.4925558476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7590.0343940667799</v>
      </c>
      <c r="L139" s="444">
        <f t="shared" ca="1" si="3"/>
        <v>1829198.2889700942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1829198.2889700942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7588.758545792808</v>
      </c>
      <c r="L140" s="444">
        <f t="shared" ca="1" si="3"/>
        <v>1828890.8095360668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1828890.8095360668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7587.477381484362</v>
      </c>
      <c r="L141" s="444">
        <f t="shared" ca="1" si="3"/>
        <v>1828582.048937731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1828582.048937731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7586.190878991295</v>
      </c>
      <c r="L142" s="444">
        <f t="shared" ca="1" si="3"/>
        <v>1828272.001836902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1828272.001836902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7584.8990160711737</v>
      </c>
      <c r="L143" s="444">
        <f t="shared" ca="1" si="3"/>
        <v>1827960.6628731529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1827960.6628731529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7583.6017703888856</v>
      </c>
      <c r="L144" s="444">
        <f t="shared" ca="1" si="3"/>
        <v>1827648.0266637215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1827648.0266637215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7582.2991195162549</v>
      </c>
      <c r="L145" s="444">
        <f t="shared" ca="1" si="3"/>
        <v>1827334.0878034176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1827334.0878034176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7580.9910409316553</v>
      </c>
      <c r="L146" s="444">
        <f t="shared" ca="1" si="3"/>
        <v>1827018.8408645289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1827018.8408645289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7579.6775120196189</v>
      </c>
      <c r="L147" s="444">
        <f t="shared" ca="1" si="3"/>
        <v>1826702.2803967283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1826702.2803967283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7578.3585100704504</v>
      </c>
      <c r="L148" s="444">
        <f t="shared" ca="1" si="3"/>
        <v>1826384.4009269786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1826384.4009269786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7577.0340122798252</v>
      </c>
      <c r="L149" s="444">
        <f t="shared" ca="1" si="3"/>
        <v>1826065.1969594383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1826065.1969594383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7575.7039957484076</v>
      </c>
      <c r="L150" s="444">
        <f t="shared" ca="1" si="3"/>
        <v>1825744.6629753665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1825744.6629753665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7574.3684374814429</v>
      </c>
      <c r="L151" s="444">
        <f t="shared" ca="1" si="3"/>
        <v>1825422.7934330276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1825422.7934330276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7573.0273143883642</v>
      </c>
      <c r="L152" s="444">
        <f t="shared" ca="1" si="3"/>
        <v>1825099.5827675958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1825099.5827675958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7571.6806032823979</v>
      </c>
      <c r="L153" s="444">
        <f t="shared" ca="1" si="3"/>
        <v>1824775.0253910578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1824775.0253910578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7570.3282808801569</v>
      </c>
      <c r="L154" s="444">
        <f t="shared" ca="1" si="3"/>
        <v>1824449.1156921177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1824449.1156921177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7568.970323801238</v>
      </c>
      <c r="L155" s="444">
        <f t="shared" ca="1" si="3"/>
        <v>1824121.8480360988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1824121.8480360988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7567.6067085678269</v>
      </c>
      <c r="L156" s="444">
        <f t="shared" ca="1" si="3"/>
        <v>1823793.2167648464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1823793.2167648464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7566.2374116042765</v>
      </c>
      <c r="L157" s="444">
        <f t="shared" ca="1" si="3"/>
        <v>1823463.2161966304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1823463.2161966304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7564.862409236709</v>
      </c>
      <c r="L158" s="444">
        <f t="shared" ca="1" si="3"/>
        <v>1823131.8406260468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1823131.8406260468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7563.4816776926091</v>
      </c>
      <c r="L159" s="444">
        <f t="shared" ca="1" si="3"/>
        <v>1822799.0843239191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1822799.0843239191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7562.095193100412</v>
      </c>
      <c r="L160" s="444">
        <f t="shared" ca="1" si="3"/>
        <v>1822464.9415371993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1822464.9415371993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7560.7029314890788</v>
      </c>
      <c r="L161" s="444">
        <f t="shared" ca="1" si="3"/>
        <v>1822129.4064888682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1822129.4064888682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7559.3048687876999</v>
      </c>
      <c r="L162" s="444">
        <f t="shared" ca="1" si="3"/>
        <v>1821792.4733778357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1821792.4733778357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7557.9009808250657</v>
      </c>
      <c r="L163" s="444">
        <f t="shared" ca="1" si="3"/>
        <v>1821454.1363788405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1821454.1363788405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7556.4912433292511</v>
      </c>
      <c r="L164" s="444">
        <f t="shared" ca="1" si="3"/>
        <v>1821114.3896423497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1821114.3896423497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7555.075631927205</v>
      </c>
      <c r="L165" s="444">
        <f t="shared" ca="1" si="3"/>
        <v>1820773.2272944567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1820773.2272944567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7553.6541221443185</v>
      </c>
      <c r="L166" s="444">
        <f t="shared" ca="1" si="3"/>
        <v>1820430.6434367807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1820430.6434367807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7552.2266894040013</v>
      </c>
      <c r="L167" s="444">
        <f t="shared" ca="1" si="3"/>
        <v>1820086.6321463645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1820086.6321463645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7550.7933090272691</v>
      </c>
      <c r="L168" s="444">
        <f t="shared" ca="1" si="3"/>
        <v>1819741.1874755716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1819741.1874755716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7549.3539562322976</v>
      </c>
      <c r="L169" s="444">
        <f t="shared" ca="1" si="3"/>
        <v>1819394.3034519837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1819394.3034519837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7547.908606134014</v>
      </c>
      <c r="L170" s="444">
        <f t="shared" ca="1" si="3"/>
        <v>1819045.9740782976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1819045.9740782976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7546.4572337436557</v>
      </c>
      <c r="L171" s="444">
        <f t="shared" ca="1" si="3"/>
        <v>1818696.1933322211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1818696.1933322211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7544.9998139683375</v>
      </c>
      <c r="L172" s="444">
        <f t="shared" ca="1" si="3"/>
        <v>1818344.9551663692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1818344.9551663692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7543.5363216106198</v>
      </c>
      <c r="L173" s="444">
        <f t="shared" ca="1" si="3"/>
        <v>1817992.2535081597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1817992.2535081597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7542.0667313680806</v>
      </c>
      <c r="L174" s="444">
        <f t="shared" ca="1" si="3"/>
        <v>1817638.0822597076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1817638.0822597076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7540.5910178328641</v>
      </c>
      <c r="L175" s="444">
        <f t="shared" ca="1" si="3"/>
        <v>1817282.4352977204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1817282.4352977204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7539.10915549125</v>
      </c>
      <c r="L176" s="444">
        <f t="shared" ca="1" si="3"/>
        <v>1816925.3064733914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1816925.3064733914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7537.6211187232129</v>
      </c>
      <c r="L177" s="444">
        <f t="shared" ca="1" si="3"/>
        <v>1816566.6896122943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1816566.6896122943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7536.1268818019753</v>
      </c>
      <c r="L178" s="444">
        <f t="shared" ca="1" si="3"/>
        <v>1816206.5785142761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1816206.5785142761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7534.6264188935656</v>
      </c>
      <c r="L179" s="444">
        <f t="shared" ca="1" si="3"/>
        <v>1815844.9669533493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1815844.9669533493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7533.1197040563711</v>
      </c>
      <c r="L180" s="444">
        <f t="shared" ca="1" si="3"/>
        <v>1815481.8486775854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1815481.8486775854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7531.6067112406881</v>
      </c>
      <c r="L181" s="444">
        <f t="shared" ca="1" si="3"/>
        <v>1815117.2174090059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1815117.2174090059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7530.0874142882731</v>
      </c>
      <c r="L182" s="444">
        <f t="shared" ca="1" si="3"/>
        <v>1814751.0668434738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1814751.0668434738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7528.5617869318885</v>
      </c>
      <c r="L183" s="444">
        <f t="shared" ca="1" si="3"/>
        <v>1814383.3906505855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1814383.3906505855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7527.0298027948547</v>
      </c>
      <c r="L184" s="444">
        <f t="shared" ca="1" si="3"/>
        <v>1814014.1824735601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1814014.1824735601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7525.4914353905824</v>
      </c>
      <c r="L185" s="444">
        <f t="shared" ca="1" si="3"/>
        <v>1813643.4359291305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1813643.4359291305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7523.9466581221268</v>
      </c>
      <c r="L186" s="444">
        <f t="shared" ca="1" si="3"/>
        <v>1813271.1446074324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1813271.1446074324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7522.3954442817167</v>
      </c>
      <c r="L187" s="444">
        <f t="shared" ca="1" si="3"/>
        <v>1812897.3020718938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1812897.3020718938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7520.8377670503069</v>
      </c>
      <c r="L188" s="444">
        <f t="shared" ca="1" si="3"/>
        <v>1812521.901859124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1812521.901859124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7519.2735994970999</v>
      </c>
      <c r="L189" s="444">
        <f t="shared" ca="1" si="3"/>
        <v>1812144.9374788008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1812144.9374788008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7517.7029145790857</v>
      </c>
      <c r="L190" s="444">
        <f t="shared" ca="1" si="3"/>
        <v>1811766.4024135596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1811766.4024135596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7516.1256851405806</v>
      </c>
      <c r="L191" s="444">
        <f t="shared" ca="1" si="3"/>
        <v>1811386.2901188799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1811386.2901188799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7514.5418839127487</v>
      </c>
      <c r="L192" s="444">
        <f t="shared" ca="1" si="3"/>
        <v>1811004.5940229723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1811004.5940229723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7512.9514835131322</v>
      </c>
      <c r="L193" s="444">
        <f t="shared" ca="1" si="3"/>
        <v>1810621.3075266653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1810621.3075266653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7511.3544564451877</v>
      </c>
      <c r="L194" s="444">
        <f t="shared" ca="1" si="3"/>
        <v>1810236.4240032902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1810236.4240032902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7509.750775097792</v>
      </c>
      <c r="L195" s="444">
        <f t="shared" ca="1" si="3"/>
        <v>1809849.9367985679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1809849.9367985679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7508.1404117447819</v>
      </c>
      <c r="L196" s="444">
        <f t="shared" ca="1" si="3"/>
        <v>1809461.8392304925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1809461.8392304925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7506.5233385444662</v>
      </c>
      <c r="L197" s="444">
        <f t="shared" ca="1" si="3"/>
        <v>1809072.1245892167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1809072.1245892167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7504.8995275391508</v>
      </c>
      <c r="L198" s="444">
        <f t="shared" ca="1" si="3"/>
        <v>1808680.7861369357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1808680.7861369357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7503.2689506546467</v>
      </c>
      <c r="L199" s="444">
        <f t="shared" ca="1" si="3"/>
        <v>1808287.8171077701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1808287.8171077701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7501.6315796997906</v>
      </c>
      <c r="L200" s="444">
        <f t="shared" ca="1" si="3"/>
        <v>1807893.2107076496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1807893.2107076496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7499.9873863659559</v>
      </c>
      <c r="L201" s="444">
        <f t="shared" ca="1" si="3"/>
        <v>1807496.9601141952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1807496.9601141952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7498.336342226562</v>
      </c>
      <c r="L202" s="444">
        <f t="shared" ca="1" si="3"/>
        <v>1807099.0584766015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1807099.0584766015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7496.6784187365884</v>
      </c>
      <c r="L203" s="444">
        <f t="shared" ca="1" si="3"/>
        <v>1806699.4989155179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1806699.4989155179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7495.0135872320734</v>
      </c>
      <c r="L204" s="444">
        <f t="shared" ca="1" si="3"/>
        <v>1806298.2745229297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1806298.2745229297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7493.3418189296226</v>
      </c>
      <c r="L205" s="444">
        <f t="shared" ca="1" si="3"/>
        <v>1805895.3783620391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1805895.3783620391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7491.6630849259127</v>
      </c>
      <c r="L206" s="444">
        <f t="shared" ca="1" si="3"/>
        <v>1805490.8034671447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1805490.8034671447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7489.9773561971851</v>
      </c>
      <c r="L207" s="444">
        <f t="shared" ca="1" si="3"/>
        <v>1805084.5428435216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1805084.5428435216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7488.2846035987541</v>
      </c>
      <c r="L208" s="444">
        <f t="shared" ca="1" si="3"/>
        <v>1804676.5894673001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1804676.5894673001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7486.5847978644997</v>
      </c>
      <c r="L209" s="444">
        <f t="shared" ca="1" si="3"/>
        <v>1804266.9362853444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1804266.9362853444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7484.8779096063508</v>
      </c>
      <c r="L210" s="444">
        <f t="shared" ca="1" si="3"/>
        <v>1803855.5762151305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1803855.5762151305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7483.1639093137928</v>
      </c>
      <c r="L211" s="444">
        <f t="shared" ca="1" si="3"/>
        <v>1803442.502144624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1803442.502144624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7481.4427673533501</v>
      </c>
      <c r="L212" s="444">
        <f t="shared" ca="1" si="3"/>
        <v>1803027.706932157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1803027.706932157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7479.7144539680703</v>
      </c>
      <c r="L213" s="444">
        <f t="shared" ca="1" si="3"/>
        <v>1802611.1834063048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1802611.1834063048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7477.9789392770181</v>
      </c>
      <c r="L214" s="444">
        <f t="shared" ca="1" si="3"/>
        <v>1802192.9243657617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1802192.9243657617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7476.2361932747563</v>
      </c>
      <c r="L215" s="444">
        <f t="shared" ca="1" si="3"/>
        <v>1801772.9225792163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1801772.9225792163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7474.4861858308159</v>
      </c>
      <c r="L216" s="444">
        <f t="shared" ca="1" si="3"/>
        <v>1801351.1707852269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1801351.1707852269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7472.728886689195</v>
      </c>
      <c r="L217" s="444">
        <f t="shared" ca="1" si="3"/>
        <v>1800927.6616920959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1800927.6616920959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7470.9642654678155</v>
      </c>
      <c r="L218" s="444">
        <f t="shared" ca="1" si="3"/>
        <v>1800502.3879777435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1800502.3879777435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7469.1922916580133</v>
      </c>
      <c r="L219" s="444">
        <f t="shared" ca="1" si="3"/>
        <v>1800075.3422895812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1800075.3422895812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7467.4129346240043</v>
      </c>
      <c r="L220" s="444">
        <f t="shared" ca="1" si="3"/>
        <v>1799646.5172443849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1799646.5172443849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7465.6261636023537</v>
      </c>
      <c r="L221" s="444">
        <f t="shared" ca="1" si="3"/>
        <v>1799215.905428167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1799215.905428167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7463.8319477014447</v>
      </c>
      <c r="L222" s="444">
        <f t="shared" ca="1" si="3"/>
        <v>1798783.4993960483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1798783.4993960483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7462.0302559009497</v>
      </c>
      <c r="L223" s="444">
        <f t="shared" ca="1" si="3"/>
        <v>1798349.291672129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1798349.291672129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7460.2210570512871</v>
      </c>
      <c r="L224" s="444">
        <f t="shared" ca="1" si="3"/>
        <v>1797913.27474936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1797913.27474936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7458.4043198730815</v>
      </c>
      <c r="L225" s="444">
        <f t="shared" ca="1" si="3"/>
        <v>1797475.4410894129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1797475.4410894129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7456.580012956636</v>
      </c>
      <c r="L226" s="444">
        <f t="shared" ca="1" si="3"/>
        <v>1797035.7831225493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1797035.7831225493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7454.748104761371</v>
      </c>
      <c r="L227" s="444">
        <f t="shared" ca="1" si="3"/>
        <v>1796594.2932474904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1796594.2932474904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7452.9085636152922</v>
      </c>
      <c r="L228" s="444">
        <f t="shared" ca="1" si="3"/>
        <v>1796150.9638312855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1796150.9638312855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7451.0613577144377</v>
      </c>
      <c r="L229" s="444">
        <f t="shared" ca="1" si="3"/>
        <v>1795705.7872091797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1795705.7872091797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7449.2064551223311</v>
      </c>
      <c r="L230" s="444">
        <f t="shared" ca="1" si="3"/>
        <v>1795258.7556844819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1795258.7556844819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7447.3438237694236</v>
      </c>
      <c r="L231" s="444">
        <f t="shared" ca="1" si="3"/>
        <v>1794809.8615284311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1794809.8615284311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7445.4734314525449</v>
      </c>
      <c r="L232" s="444">
        <f t="shared" ca="1" si="3"/>
        <v>1794359.0969800635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1794359.0969800635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7443.5952458343463</v>
      </c>
      <c r="L233" s="444">
        <f t="shared" ca="1" si="3"/>
        <v>1793906.4542460777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1793906.4542460777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7441.7092344427392</v>
      </c>
      <c r="L234" s="444">
        <f t="shared" ca="1" si="3"/>
        <v>1793451.9255007003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1793451.9255007003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7439.8153646703331</v>
      </c>
      <c r="L235" s="444">
        <f t="shared" ca="1" si="3"/>
        <v>1792995.5028855503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1792995.5028855503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7437.9136037738754</v>
      </c>
      <c r="L236" s="444">
        <f t="shared" ca="1" si="3"/>
        <v>1792537.1785095038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1792537.1785095038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7436.0039188736828</v>
      </c>
      <c r="L237" s="444">
        <f t="shared" ca="1" si="3"/>
        <v>1792076.9444485572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1792076.9444485572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7434.0862769530704</v>
      </c>
      <c r="L238" s="444">
        <f t="shared" ca="1" si="3"/>
        <v>1791614.7927456901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1791614.7927456901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7432.1606448577913</v>
      </c>
      <c r="L239" s="444">
        <f t="shared" ca="1" si="3"/>
        <v>1791150.7154107275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1791150.7154107275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7430.2269892954473</v>
      </c>
      <c r="L240" s="444">
        <f t="shared" ca="1" si="3"/>
        <v>1790684.7044202026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1790684.7044202026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7428.2852768349267</v>
      </c>
      <c r="L241" s="444">
        <f t="shared" ca="1" si="3"/>
        <v>1790216.7517172173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1790216.7517172173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7426.3354739058204</v>
      </c>
      <c r="L242" s="444">
        <f t="shared" ca="1" si="3"/>
        <v>1789746.8492113028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1789746.8492113028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7424.377546797843</v>
      </c>
      <c r="L243" s="444">
        <f t="shared" ca="1" si="3"/>
        <v>1789274.9887782803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1789274.9887782803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7422.4114616602501</v>
      </c>
      <c r="L244" s="444">
        <f t="shared" ca="1" si="3"/>
        <v>1788801.1622601203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1788801.1622601203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7420.4371845012511</v>
      </c>
      <c r="L245" s="444">
        <f t="shared" ca="1" si="3"/>
        <v>1788325.3614648012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1788325.3614648012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7418.4546811874206</v>
      </c>
      <c r="L246" s="444">
        <f t="shared" ca="1" si="3"/>
        <v>1787847.5781661684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1787847.5781661684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7416.4639174431177</v>
      </c>
      <c r="L247" s="444">
        <f t="shared" ca="1" si="3"/>
        <v>1787367.8041037912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1787367.8041037912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7414.4648588498803</v>
      </c>
      <c r="L248" s="444">
        <f t="shared" ca="1" si="3"/>
        <v>1786886.0309828208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1786886.0309828208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7412.4574708458358</v>
      </c>
      <c r="L249" s="444">
        <f t="shared" ca="1" si="3"/>
        <v>1786402.2504738464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1786402.2504738464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7410.4417187251092</v>
      </c>
      <c r="L250" s="444">
        <f t="shared" ca="1" si="3"/>
        <v>1785916.4542127512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1785916.4542127512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7408.4175676372124</v>
      </c>
      <c r="L251" s="444">
        <f t="shared" ca="1" si="3"/>
        <v>1785428.6338005683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1785428.6338005683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7406.384982586449</v>
      </c>
      <c r="L252" s="444">
        <f t="shared" ca="1" si="3"/>
        <v>1784938.7808033344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1784938.7808033344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7404.343928431309</v>
      </c>
      <c r="L253" s="444">
        <f t="shared" ca="1" si="3"/>
        <v>1784446.8867519456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1784446.8867519456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7402.2943698838553</v>
      </c>
      <c r="L254" s="444">
        <f t="shared" ca="1" si="3"/>
        <v>1783952.9431420092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1783952.9431420092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7400.2362715091203</v>
      </c>
      <c r="L255" s="444">
        <f t="shared" ca="1" si="3"/>
        <v>1783456.9414336982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1783456.9414336982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7398.1695977244899</v>
      </c>
      <c r="L256" s="444">
        <f t="shared" ca="1" si="3"/>
        <v>1782958.8730516024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1782958.8730516024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7396.0943127990913</v>
      </c>
      <c r="L257" s="444">
        <f t="shared" ca="1" si="3"/>
        <v>1782458.7293845813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1782458.7293845813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7394.0103808531712</v>
      </c>
      <c r="L258" s="444">
        <f t="shared" ca="1" si="3"/>
        <v>1781956.5017856143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1781956.5017856143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7391.9177658574754</v>
      </c>
      <c r="L259" s="444">
        <f t="shared" ca="1" si="3"/>
        <v>1781452.1815716515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1781452.1815716515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7389.8164316326302</v>
      </c>
      <c r="L260" s="444">
        <f t="shared" ca="1" si="3"/>
        <v>1780945.760023464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1780945.760023464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7387.7063418485159</v>
      </c>
      <c r="L261" s="444">
        <f t="shared" ca="1" si="3"/>
        <v>1780437.2283854922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1780437.2283854922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7385.587460023633</v>
      </c>
      <c r="L262" s="444">
        <f t="shared" ca="1" si="3"/>
        <v>1779926.5778656956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1779926.5778656956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7383.4597495244807</v>
      </c>
      <c r="L263" s="444">
        <f t="shared" ref="L263:L517" ca="1" si="28">I263-J263+K263</f>
        <v>1779413.7996353998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1779413.7996353998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7381.3231735649151</v>
      </c>
      <c r="L264" s="444">
        <f t="shared" ca="1" si="28"/>
        <v>1778898.8848291445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1778898.8848291445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7379.1776952055161</v>
      </c>
      <c r="L265" s="444">
        <f t="shared" ca="1" si="28"/>
        <v>1778381.8245445297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1778381.8245445297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7377.023277352956</v>
      </c>
      <c r="L266" s="444">
        <f t="shared" ca="1" si="28"/>
        <v>1777862.6098420625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1777862.6098420625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7374.8598827593432</v>
      </c>
      <c r="L267" s="444">
        <f t="shared" ca="1" si="28"/>
        <v>1777341.2317450016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1777341.2317450016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7372.687474021589</v>
      </c>
      <c r="L268" s="444">
        <f t="shared" ca="1" si="28"/>
        <v>1776817.6812392031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1776817.6812392031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7370.5060135807626</v>
      </c>
      <c r="L269" s="444">
        <f t="shared" ca="1" si="28"/>
        <v>1776291.9492729637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1776291.9492729637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7368.3154637214311</v>
      </c>
      <c r="L270" s="444">
        <f t="shared" ca="1" si="28"/>
        <v>1775764.026756865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1775764.026756865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7366.1157865710193</v>
      </c>
      <c r="L271" s="444">
        <f t="shared" ca="1" si="28"/>
        <v>1775233.9045636158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1775233.9045636158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7363.9069440991479</v>
      </c>
      <c r="L272" s="444">
        <f t="shared" ca="1" si="28"/>
        <v>1774701.5735278947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1774701.5735278947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7361.6888981169768</v>
      </c>
      <c r="L273" s="444">
        <f t="shared" ca="1" si="28"/>
        <v>1774167.0244461915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1774167.0244461915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7359.4616102765467</v>
      </c>
      <c r="L274" s="444">
        <f t="shared" ca="1" si="28"/>
        <v>1773630.2480766478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1773630.2480766478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7357.2250420701148</v>
      </c>
      <c r="L275" s="444">
        <f t="shared" ca="1" si="28"/>
        <v>1773091.2351388976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1773091.2351388976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7354.9791548294888</v>
      </c>
      <c r="L276" s="444">
        <f t="shared" ca="1" si="28"/>
        <v>1772549.9763139067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1772549.9763139067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7352.7239097253605</v>
      </c>
      <c r="L277" s="444">
        <f t="shared" ca="1" si="28"/>
        <v>1772006.4622438119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1772006.4622438119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7350.4592677666324</v>
      </c>
      <c r="L278" s="444">
        <f t="shared" ca="1" si="28"/>
        <v>1771460.6835317584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1771460.6835317584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7348.1851897997421</v>
      </c>
      <c r="L279" s="444">
        <f t="shared" ca="1" si="28"/>
        <v>1770912.6307417378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1770912.6307417378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7345.9016365079897</v>
      </c>
      <c r="L280" s="444">
        <f t="shared" ca="1" si="28"/>
        <v>1770362.2943984256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1770362.2943984256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7343.6085684108548</v>
      </c>
      <c r="L281" s="444">
        <f t="shared" ca="1" si="28"/>
        <v>1769809.6649870162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1769809.6649870162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7341.305945863317</v>
      </c>
      <c r="L282" s="444">
        <f t="shared" ca="1" si="28"/>
        <v>1769254.7329530593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1769254.7329530593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7338.9937290551634</v>
      </c>
      <c r="L283" s="444">
        <f t="shared" ca="1" si="28"/>
        <v>1768697.4887022942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1768697.4887022942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7336.6718780103092</v>
      </c>
      <c r="L284" s="444">
        <f t="shared" ca="1" si="28"/>
        <v>1768137.9226004842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1768137.9226004842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7334.3403525860995</v>
      </c>
      <c r="L285" s="444">
        <f t="shared" ca="1" si="28"/>
        <v>1767576.02497325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1767576.02497325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7331.9991124726248</v>
      </c>
      <c r="L286" s="444">
        <f t="shared" ca="1" si="28"/>
        <v>1767011.7861059024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1767011.7861059024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7329.6481171920086</v>
      </c>
      <c r="L287" s="444">
        <f t="shared" ca="1" si="28"/>
        <v>1766445.1962432743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1766445.1962432743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7327.2873260977258</v>
      </c>
      <c r="L288" s="444">
        <f t="shared" ca="1" si="28"/>
        <v>1765876.2455895517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1765876.2455895517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7324.9166983738814</v>
      </c>
      <c r="L289" s="444">
        <f t="shared" ca="1" si="28"/>
        <v>1765304.9243081054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1765304.9243081054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7322.5361930345216</v>
      </c>
      <c r="L290" s="444">
        <f t="shared" ca="1" si="28"/>
        <v>1764731.2225213198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1764731.2225213198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7320.1457689229146</v>
      </c>
      <c r="L291" s="444">
        <f t="shared" ca="1" si="28"/>
        <v>1764155.1303104225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1764155.1303104225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7317.7453847108436</v>
      </c>
      <c r="L292" s="444">
        <f t="shared" ca="1" si="28"/>
        <v>1763576.6377153131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1763576.6377153131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7315.334998897888</v>
      </c>
      <c r="L293" s="444">
        <f t="shared" ca="1" si="28"/>
        <v>1762995.7347343909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1762995.7347343909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7312.9145698107122</v>
      </c>
      <c r="L294" s="444">
        <f t="shared" ca="1" si="28"/>
        <v>1762412.4113243814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1762412.4113243814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7310.4840556023382</v>
      </c>
      <c r="L295" s="444">
        <f t="shared" ca="1" si="28"/>
        <v>1761826.6574001634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1761826.6574001634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7308.0434142514296</v>
      </c>
      <c r="L296" s="444">
        <f t="shared" ca="1" si="28"/>
        <v>1761238.4628345945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1761238.4628345945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7305.5926035615594</v>
      </c>
      <c r="L297" s="444">
        <f t="shared" ca="1" si="28"/>
        <v>1760647.8174583358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1760647.8174583358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7303.1315811604809</v>
      </c>
      <c r="L298" s="444">
        <f t="shared" ca="1" si="28"/>
        <v>1760054.711059676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1760054.711059676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7300.6603044993981</v>
      </c>
      <c r="L299" s="444">
        <f t="shared" ca="1" si="28"/>
        <v>1759459.1333843551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1759459.1333843551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7298.1787308522289</v>
      </c>
      <c r="L300" s="444">
        <f t="shared" ca="1" si="28"/>
        <v>1758861.0741353871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1758861.0741353871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7295.6868173148614</v>
      </c>
      <c r="L301" s="444">
        <f t="shared" ca="1" si="28"/>
        <v>1758260.5229728818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1758260.5229728818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7293.1845208044233</v>
      </c>
      <c r="L302" s="444">
        <f t="shared" ca="1" si="28"/>
        <v>1757657.4695138659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1757657.4695138659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7290.6717980585236</v>
      </c>
      <c r="L303" s="444">
        <f t="shared" ca="1" si="28"/>
        <v>1757051.9033321042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1757051.9033321042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7288.1486056345157</v>
      </c>
      <c r="L304" s="444">
        <f t="shared" ca="1" si="28"/>
        <v>1756443.8139579184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1756443.8139579184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7285.6148999087427</v>
      </c>
      <c r="L305" s="444">
        <f t="shared" ca="1" si="28"/>
        <v>1755833.1908780069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1755833.1908780069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7283.0706370757762</v>
      </c>
      <c r="L306" s="444">
        <f t="shared" ca="1" si="28"/>
        <v>1755220.0235352623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1755220.0235352623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7280.5157731476747</v>
      </c>
      <c r="L307" s="444">
        <f t="shared" ca="1" si="28"/>
        <v>1754604.3013285897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1754604.3013285897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7277.9502639532056</v>
      </c>
      <c r="L308" s="444">
        <f t="shared" ca="1" si="28"/>
        <v>1753986.0136127227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1753986.0136127227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7275.3740651370936</v>
      </c>
      <c r="L309" s="444">
        <f t="shared" ca="1" si="28"/>
        <v>1753365.1496980395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1753365.1496980395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7272.7871321592474</v>
      </c>
      <c r="L310" s="444">
        <f t="shared" ca="1" si="28"/>
        <v>1752741.6988503786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1752741.6988503786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7270.189420293992</v>
      </c>
      <c r="L311" s="444">
        <f t="shared" ca="1" si="28"/>
        <v>1752115.6502908524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1752115.6502908524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7267.5808846293003</v>
      </c>
      <c r="L312" s="444">
        <f t="shared" ca="1" si="28"/>
        <v>1751486.9931956616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1751486.9931956616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7264.9614800660047</v>
      </c>
      <c r="L313" s="444">
        <f t="shared" ca="1" si="28"/>
        <v>1750855.7166959073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1750855.7166959073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7262.331161317029</v>
      </c>
      <c r="L314" s="444">
        <f t="shared" ca="1" si="28"/>
        <v>1750221.809877404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1750221.809877404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7259.6898829065985</v>
      </c>
      <c r="L315" s="444">
        <f t="shared" ca="1" si="28"/>
        <v>1749585.2617804904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1749585.2617804904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7257.0375991694591</v>
      </c>
      <c r="L316" s="444">
        <f t="shared" ca="1" si="28"/>
        <v>1748946.0613998396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1748946.0613998396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7254.3742642500802</v>
      </c>
      <c r="L317" s="444">
        <f t="shared" ca="1" si="28"/>
        <v>1748304.1976842694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1748304.1976842694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7251.6998321018718</v>
      </c>
      <c r="L318" s="444">
        <f t="shared" ca="1" si="28"/>
        <v>1747659.659536551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1747659.659536551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7249.0142564863781</v>
      </c>
      <c r="L319" s="444">
        <f t="shared" ca="1" si="28"/>
        <v>1747012.4358132172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1747012.4358132172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7246.3174909724867</v>
      </c>
      <c r="L320" s="444">
        <f t="shared" ca="1" si="28"/>
        <v>1746362.5153243695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1746362.5153243695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7243.6094889356218</v>
      </c>
      <c r="L321" s="444">
        <f t="shared" ca="1" si="28"/>
        <v>1745709.886833485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1745709.886833485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7240.8902035569363</v>
      </c>
      <c r="L322" s="444">
        <f t="shared" ca="1" si="28"/>
        <v>1745054.5390572217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1745054.5390572217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7238.1595878225062</v>
      </c>
      <c r="L323" s="444">
        <f t="shared" ca="1" si="28"/>
        <v>1744396.4606652241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1744396.4606652241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7235.4175945225161</v>
      </c>
      <c r="L324" s="444">
        <f t="shared" ca="1" si="28"/>
        <v>1743735.6402799264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1743735.6402799264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7232.6641762504423</v>
      </c>
      <c r="L325" s="444">
        <f t="shared" ca="1" si="28"/>
        <v>1743072.0664763565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1743072.0664763565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7229.8992854022354</v>
      </c>
      <c r="L326" s="444">
        <f t="shared" ca="1" si="28"/>
        <v>1742405.7277819384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1742405.7277819384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7227.1228741754921</v>
      </c>
      <c r="L327" s="444">
        <f t="shared" ca="1" si="28"/>
        <v>1741736.6126762936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1741736.6126762936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7224.3348945686384</v>
      </c>
      <c r="L328" s="444">
        <f t="shared" ca="1" si="28"/>
        <v>1741064.709591042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1741064.709591042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7221.5352983800904</v>
      </c>
      <c r="L329" s="444">
        <f t="shared" ca="1" si="28"/>
        <v>1740390.0069096019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1740390.0069096019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7218.724037207423</v>
      </c>
      <c r="L330" s="444">
        <f t="shared" ca="1" si="28"/>
        <v>1739712.4929669891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1739712.4929669891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7215.9010624465354</v>
      </c>
      <c r="L331" s="444">
        <f t="shared" ca="1" si="28"/>
        <v>1739032.1560496155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1739032.1560496155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7213.0663252908134</v>
      </c>
      <c r="L332" s="444">
        <f t="shared" ca="1" si="28"/>
        <v>1738348.9843950861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1738348.9843950861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7210.219776730275</v>
      </c>
      <c r="L333" s="444">
        <f t="shared" ca="1" si="28"/>
        <v>1737662.9661919961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1737662.9661919961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7207.3613675507322</v>
      </c>
      <c r="L334" s="444">
        <f t="shared" ca="1" si="28"/>
        <v>1736974.0895797266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1736974.0895797266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7204.4910483329431</v>
      </c>
      <c r="L335" s="444">
        <f t="shared" ca="1" si="28"/>
        <v>1736282.3426482393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1736282.3426482393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7201.6087694517473</v>
      </c>
      <c r="L336" s="444">
        <f t="shared" ca="1" si="28"/>
        <v>1735587.7134378708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1735587.7134378708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7198.7144810752106</v>
      </c>
      <c r="L337" s="444">
        <f t="shared" ca="1" si="28"/>
        <v>1734890.1899391259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1734890.1899391259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7195.8081331637723</v>
      </c>
      <c r="L338" s="444">
        <f t="shared" ca="1" si="28"/>
        <v>1734189.7600924694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1734189.7600924694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7192.8896754693706</v>
      </c>
      <c r="L339" s="444">
        <f t="shared" ca="1" si="28"/>
        <v>1733486.4117881185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1733486.4117881185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7189.9590575345765</v>
      </c>
      <c r="L340" s="444">
        <f t="shared" ca="1" si="28"/>
        <v>1732780.1328658329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1732780.1328658329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7187.0162286917202</v>
      </c>
      <c r="L341" s="444">
        <f t="shared" ca="1" si="28"/>
        <v>1732070.9111147043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1732070.9111147043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7184.0611380620167</v>
      </c>
      <c r="L342" s="444">
        <f t="shared" ca="1" si="28"/>
        <v>1731358.7342729461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1731358.7342729461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7181.0937345546909</v>
      </c>
      <c r="L343" s="444">
        <f t="shared" ca="1" si="28"/>
        <v>1730643.5900276806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1730643.5900276806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7178.1139668660844</v>
      </c>
      <c r="L344" s="444">
        <f t="shared" ca="1" si="28"/>
        <v>1729925.4660147266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1729925.4660147266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7175.1217834787749</v>
      </c>
      <c r="L345" s="444">
        <f t="shared" ca="1" si="28"/>
        <v>1729204.3498183852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1729204.3498183852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7172.1171326606882</v>
      </c>
      <c r="L346" s="444">
        <f t="shared" ca="1" si="28"/>
        <v>1728480.2289712257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1728480.2289712257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7169.099962464189</v>
      </c>
      <c r="L347" s="444">
        <f t="shared" ca="1" si="28"/>
        <v>1727753.0909538697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1727753.0909538697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7166.0702207252061</v>
      </c>
      <c r="L348" s="444">
        <f t="shared" ca="1" si="28"/>
        <v>1727022.9231947747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1727022.9231947747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7163.0278550623088</v>
      </c>
      <c r="L349" s="444">
        <f t="shared" ca="1" si="28"/>
        <v>1726289.7130700168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1726289.7130700168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7159.9728128758179</v>
      </c>
      <c r="L350" s="444">
        <f t="shared" ca="1" si="28"/>
        <v>1725553.4479030725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1725553.4479030725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7156.905041346884</v>
      </c>
      <c r="L351" s="444">
        <f t="shared" ca="1" si="28"/>
        <v>1724814.114964599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1724814.114964599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7153.8244874365791</v>
      </c>
      <c r="L352" s="444">
        <f t="shared" ca="1" si="28"/>
        <v>1724071.7014722154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1724071.7014722154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7150.7310978849791</v>
      </c>
      <c r="L353" s="444">
        <f t="shared" ca="1" si="28"/>
        <v>1723326.1945902801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1723326.1945902801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7147.6248192102485</v>
      </c>
      <c r="L354" s="444">
        <f t="shared" ca="1" si="28"/>
        <v>1722577.5814296701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1722577.5814296701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7144.5055977077072</v>
      </c>
      <c r="L355" s="444">
        <f t="shared" ca="1" si="28"/>
        <v>1721825.8490475577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1721825.8490475577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7141.3733794489062</v>
      </c>
      <c r="L356" s="444">
        <f t="shared" ca="1" si="28"/>
        <v>1721070.9844471863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1721070.9844471863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7138.2281102806928</v>
      </c>
      <c r="L357" s="444">
        <f t="shared" ca="1" si="28"/>
        <v>1720312.9745776467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1720312.9745776467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7135.0697358242769</v>
      </c>
      <c r="L358" s="444">
        <f t="shared" ca="1" si="28"/>
        <v>1719551.8063336508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1719551.8063336508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7131.8982014742951</v>
      </c>
      <c r="L359" s="444">
        <f t="shared" ca="1" si="28"/>
        <v>1718787.4665553048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1718787.4665553048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7128.713452397853</v>
      </c>
      <c r="L360" s="444">
        <f t="shared" ca="1" si="28"/>
        <v>1718019.9420278824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1718019.9420278824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7125.5154335335928</v>
      </c>
      <c r="L361" s="444">
        <f t="shared" ca="1" si="28"/>
        <v>1717249.2194815958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1717249.2194815958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7122.3040895907316</v>
      </c>
      <c r="L362" s="444">
        <f t="shared" ca="1" si="28"/>
        <v>1716475.2855913662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1716475.2855913662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7119.0793650481073</v>
      </c>
      <c r="L363" s="444">
        <f t="shared" ca="1" si="28"/>
        <v>1715698.1269765941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1715698.1269765941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7115.8412041532247</v>
      </c>
      <c r="L364" s="444">
        <f t="shared" ca="1" si="28"/>
        <v>1714917.730200927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1714917.730200927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7112.5895509212778</v>
      </c>
      <c r="L365" s="444">
        <f t="shared" ca="1" si="28"/>
        <v>1714134.081772028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1714134.081772028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7109.3243491341982</v>
      </c>
      <c r="L366" s="444">
        <f t="shared" ca="1" si="28"/>
        <v>1713347.168141342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1713347.168141342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7106.0455423396743</v>
      </c>
      <c r="L367" s="444">
        <f t="shared" ca="1" si="28"/>
        <v>1712556.9757038613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1712556.9757038613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7102.7530738501709</v>
      </c>
      <c r="L368" s="444">
        <f t="shared" ca="1" si="28"/>
        <v>1711763.4907978913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1711763.4907978913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7099.4468867419628</v>
      </c>
      <c r="L369" s="444">
        <f t="shared" ca="1" si="28"/>
        <v>1710966.6997048131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1710966.6997048131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7096.1269238541363</v>
      </c>
      <c r="L370" s="444">
        <f t="shared" ca="1" si="28"/>
        <v>1710166.5886488471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1710166.5886488471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7092.7931277876123</v>
      </c>
      <c r="L371" s="444">
        <f t="shared" ca="1" si="28"/>
        <v>1709363.1437968144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1709363.1437968144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7089.4454409041409</v>
      </c>
      <c r="L372" s="444">
        <f t="shared" ca="1" si="28"/>
        <v>1708556.3512578984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1708556.3512578984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7086.0838053253256</v>
      </c>
      <c r="L373" s="444">
        <f t="shared" ca="1" si="28"/>
        <v>1707746.1970834036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1707746.1970834036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7082.7081629315971</v>
      </c>
      <c r="L374" s="444">
        <f t="shared" ca="1" si="28"/>
        <v>1706932.6672665149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1706932.6672665149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7079.3184553612282</v>
      </c>
      <c r="L375" s="444">
        <f t="shared" ca="1" si="28"/>
        <v>1706115.7477420559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1706115.7477420559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7075.914624009316</v>
      </c>
      <c r="L376" s="444">
        <f t="shared" ca="1" si="28"/>
        <v>1705295.424386245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1705295.424386245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7072.4966100267693</v>
      </c>
      <c r="L377" s="444">
        <f t="shared" ca="1" si="28"/>
        <v>1704471.6830164515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1704471.6830164515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7069.0643543192973</v>
      </c>
      <c r="L378" s="444">
        <f t="shared" ca="1" si="28"/>
        <v>1703644.5093909507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1703644.5093909507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7065.617797546377</v>
      </c>
      <c r="L379" s="444">
        <f t="shared" ca="1" si="28"/>
        <v>1702813.8892086768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1702813.8892086768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7062.1568801202366</v>
      </c>
      <c r="L380" s="444">
        <f t="shared" ca="1" si="28"/>
        <v>1701979.8081089768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1701979.8081089768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7058.6815422048203</v>
      </c>
      <c r="L381" s="444">
        <f t="shared" ca="1" si="28"/>
        <v>1701142.2516713615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1701142.2516713615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7055.1917237147554</v>
      </c>
      <c r="L382" s="444">
        <f t="shared" ca="1" si="28"/>
        <v>1700301.2054152561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1700301.2054152561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7051.6873643143163</v>
      </c>
      <c r="L383" s="444">
        <f t="shared" ca="1" si="28"/>
        <v>1699456.6547997501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1699456.6547997501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7048.1684034163754</v>
      </c>
      <c r="L384" s="444">
        <f t="shared" ca="1" si="28"/>
        <v>1698608.5852233463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1698608.5852233463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7044.6347801813581</v>
      </c>
      <c r="L385" s="444">
        <f t="shared" ca="1" si="28"/>
        <v>1697756.9820237074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1697756.9820237074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7041.0864335161959</v>
      </c>
      <c r="L386" s="444">
        <f t="shared" ca="1" si="28"/>
        <v>1696901.8304774032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1696901.8304774032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7037.5233020732621</v>
      </c>
      <c r="L387" s="444">
        <f t="shared" ca="1" si="28"/>
        <v>1696043.1157996564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1696043.1157996564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7033.9453242493164</v>
      </c>
      <c r="L388" s="444">
        <f t="shared" ca="1" si="28"/>
        <v>1695180.8231440855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1695180.8231440855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7030.3524381844372</v>
      </c>
      <c r="L389" s="444">
        <f t="shared" ca="1" si="28"/>
        <v>1694314.9376024497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1694314.9376024497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7026.7445817609569</v>
      </c>
      <c r="L390" s="444">
        <f t="shared" ca="1" si="28"/>
        <v>1693445.4442043905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1693445.4442043905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7023.1216926023772</v>
      </c>
      <c r="L391" s="444">
        <f t="shared" ca="1" si="28"/>
        <v>1692572.3279171726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1692572.3279171726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7019.4837080723009</v>
      </c>
      <c r="L392" s="444">
        <f t="shared" ca="1" si="28"/>
        <v>1691695.5736454246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1691695.5736454246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7015.8305652733516</v>
      </c>
      <c r="L393" s="444">
        <f t="shared" ca="1" si="28"/>
        <v>1690815.1662308776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1690815.1662308776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7012.1622010460715</v>
      </c>
      <c r="L394" s="444">
        <f t="shared" ca="1" si="28"/>
        <v>1689931.0904521034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1689931.0904521034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7008.4785519678462</v>
      </c>
      <c r="L395" s="444">
        <f t="shared" ca="1" si="28"/>
        <v>1689043.3310242509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1689043.3310242509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7004.7795543517959</v>
      </c>
      <c r="L396" s="444">
        <f t="shared" ca="1" si="28"/>
        <v>1688151.8725987824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1688151.8725987824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7001.0651442456756</v>
      </c>
      <c r="L397" s="444">
        <f t="shared" ca="1" si="28"/>
        <v>1687256.6997632079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1687256.6997632079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6997.3352574307819</v>
      </c>
      <c r="L398" s="444">
        <f t="shared" ca="1" si="28"/>
        <v>1686357.7970408185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1686357.7970408185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6993.5898294208264</v>
      </c>
      <c r="L399" s="444">
        <f t="shared" ca="1" si="28"/>
        <v>1685455.1488904192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1685455.1488904192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6989.8287954608277</v>
      </c>
      <c r="L400" s="444">
        <f t="shared" ca="1" si="28"/>
        <v>1684548.7397060597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1684548.7397060597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6986.0520905259973</v>
      </c>
      <c r="L401" s="444">
        <f t="shared" ca="1" si="28"/>
        <v>1683638.5538167655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1683638.5538167655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6982.2596493206056</v>
      </c>
      <c r="L402" s="444">
        <f t="shared" ca="1" si="28"/>
        <v>1682724.5754862658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1682724.5754862658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6978.4514062768558</v>
      </c>
      <c r="L403" s="444">
        <f t="shared" ca="1" si="28"/>
        <v>1681806.7889127224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1681806.7889127224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6974.6272955537597</v>
      </c>
      <c r="L404" s="444">
        <f t="shared" ca="1" si="28"/>
        <v>1680885.1782284558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1680885.1782284558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6970.7872510359812</v>
      </c>
      <c r="L405" s="444">
        <f t="shared" ca="1" si="28"/>
        <v>1679959.7274996715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1679959.7274996715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6966.9312063327134</v>
      </c>
      <c r="L406" s="444">
        <f t="shared" ca="1" si="28"/>
        <v>1679030.420726184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1679030.420726184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6963.0590947765168</v>
      </c>
      <c r="L407" s="444">
        <f t="shared" ca="1" si="28"/>
        <v>1678097.2418411404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1678097.2418411404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6959.1708494221684</v>
      </c>
      <c r="L408" s="444">
        <f t="shared" ca="1" si="28"/>
        <v>1677160.1747107424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1677160.1747107424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6955.2664030455098</v>
      </c>
      <c r="L409" s="444">
        <f t="shared" ca="1" si="28"/>
        <v>1676219.2031339677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1676219.2031339677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6951.3456881422799</v>
      </c>
      <c r="L410" s="444">
        <f t="shared" ca="1" si="28"/>
        <v>1675274.3108422898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1675274.3108422898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6947.4086369269571</v>
      </c>
      <c r="L411" s="444">
        <f t="shared" ca="1" si="28"/>
        <v>1674325.4814993965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1674325.4814993965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6943.4551813315675</v>
      </c>
      <c r="L412" s="444">
        <f t="shared" ca="1" si="28"/>
        <v>1673372.6987009079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1673372.6987009079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6939.4852530045309</v>
      </c>
      <c r="L413" s="444">
        <f t="shared" ca="1" si="28"/>
        <v>1672415.9459740922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1672415.9459740922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6935.4987833094665</v>
      </c>
      <c r="L414" s="444">
        <f t="shared" ca="1" si="28"/>
        <v>1671455.2067775815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1671455.2067775815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6931.4957033240062</v>
      </c>
      <c r="L415" s="444">
        <f t="shared" ca="1" si="28"/>
        <v>1670490.4645010852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1670490.4645010852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6927.4759438386036</v>
      </c>
      <c r="L416" s="444">
        <f t="shared" ca="1" si="28"/>
        <v>1669521.7024651037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1669521.7024651037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6923.439435355348</v>
      </c>
      <c r="L417" s="444">
        <f t="shared" ca="1" si="28"/>
        <v>1668548.9039206388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1668548.9039206388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6919.3861080867455</v>
      </c>
      <c r="L418" s="444">
        <f t="shared" ca="1" si="28"/>
        <v>1667572.0520489053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1667572.0520489053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6915.3158919545212</v>
      </c>
      <c r="L419" s="444">
        <f t="shared" ca="1" si="28"/>
        <v>1666591.1299610396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1666591.1299610396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6911.2287165884127</v>
      </c>
      <c r="L420" s="444">
        <f t="shared" ca="1" si="28"/>
        <v>1665606.1206978078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1665606.1206978078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6907.1245113249479</v>
      </c>
      <c r="L421" s="444">
        <f t="shared" ca="1" si="28"/>
        <v>1664617.0072293126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1664617.0072293126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6903.0032052062179</v>
      </c>
      <c r="L422" s="444">
        <f t="shared" ca="1" si="28"/>
        <v>1663623.7724546986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1663623.7724546986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6898.8647269786607</v>
      </c>
      <c r="L423" s="444">
        <f t="shared" ca="1" si="28"/>
        <v>1662626.3992018569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1662626.3992018569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6894.7090050918187</v>
      </c>
      <c r="L424" s="444">
        <f t="shared" ca="1" si="28"/>
        <v>1661624.8702271285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1661624.8702271285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6890.5359676971184</v>
      </c>
      <c r="L425" s="444">
        <f t="shared" ca="1" si="28"/>
        <v>1660619.1682150054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1660619.1682150054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6886.3455426466053</v>
      </c>
      <c r="L426" s="444">
        <f t="shared" ca="1" si="28"/>
        <v>1659609.2757778319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1659609.2757778319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6882.1376574917149</v>
      </c>
      <c r="L427" s="444">
        <f t="shared" ca="1" si="28"/>
        <v>1658595.1754555034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1658595.1754555034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6877.9122394820124</v>
      </c>
      <c r="L428" s="444">
        <f t="shared" ca="1" si="28"/>
        <v>1657576.8497151651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1657576.8497151651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6873.6692155639375</v>
      </c>
      <c r="L429" s="444">
        <f t="shared" ca="1" si="28"/>
        <v>1656554.2809509088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1656554.2809509088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6869.4085123795358</v>
      </c>
      <c r="L430" s="444">
        <f t="shared" ca="1" si="28"/>
        <v>1655527.4514834681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1655527.4514834681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6865.1300562651995</v>
      </c>
      <c r="L431" s="444">
        <f t="shared" ca="1" si="28"/>
        <v>1654496.3435599131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1654496.3435599131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6860.8337732503869</v>
      </c>
      <c r="L432" s="444">
        <f t="shared" ca="1" si="28"/>
        <v>1653460.9393533433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1653460.9393533433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6856.5195890563464</v>
      </c>
      <c r="L433" s="444">
        <f t="shared" ca="1" si="28"/>
        <v>1652421.2209625794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1652421.2209625794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6852.1874290948299</v>
      </c>
      <c r="L434" s="444">
        <f t="shared" ca="1" si="28"/>
        <v>1651377.1704118541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1651377.1704118541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6847.8372184668069</v>
      </c>
      <c r="L435" s="444">
        <f t="shared" ca="1" si="28"/>
        <v>1650328.7696505007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1650328.7696505007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6843.4688819611674</v>
      </c>
      <c r="L436" s="444">
        <f t="shared" ca="1" si="28"/>
        <v>1649276.0005526417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1649276.0005526417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6839.0823440534214</v>
      </c>
      <c r="L437" s="444">
        <f t="shared" ca="1" si="28"/>
        <v>1648218.8449168748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1648218.8449168748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6834.6775289043935</v>
      </c>
      <c r="L438" s="444">
        <f t="shared" ca="1" si="28"/>
        <v>1647157.2844659588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1647157.2844659588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6830.2543603589111</v>
      </c>
      <c r="L439" s="444">
        <f t="shared" ca="1" si="28"/>
        <v>1646091.3008464975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1646091.3008464975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6825.8127619444876</v>
      </c>
      <c r="L440" s="444">
        <f t="shared" ca="1" si="28"/>
        <v>1645020.8756286218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1645020.8756286218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6821.3526568700072</v>
      </c>
      <c r="L441" s="444">
        <f t="shared" ca="1" si="28"/>
        <v>1643945.9903056715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1643945.9903056715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6816.8739680243798</v>
      </c>
      <c r="L442" s="444">
        <f t="shared" ca="1" si="28"/>
        <v>1642866.6262938755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1642866.6262938755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6812.3766179752311</v>
      </c>
      <c r="L443" s="444">
        <f t="shared" ca="1" si="28"/>
        <v>1641782.7649320306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1641782.7649320306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6807.8605289675434</v>
      </c>
      <c r="L444" s="444">
        <f t="shared" ca="1" si="28"/>
        <v>1640694.3874811779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1640694.3874811779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6803.3256229223234</v>
      </c>
      <c r="L445" s="444">
        <f t="shared" ca="1" si="28"/>
        <v>1639601.47512428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1639601.47512428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6798.771821435249</v>
      </c>
      <c r="L446" s="444">
        <f t="shared" ca="1" si="28"/>
        <v>1638504.008965895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1638504.008965895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6794.1990457753118</v>
      </c>
      <c r="L447" s="444">
        <f t="shared" ca="1" si="28"/>
        <v>1637401.97003185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1637401.97003185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6789.6072168834571</v>
      </c>
      <c r="L448" s="444">
        <f t="shared" ca="1" si="28"/>
        <v>1636295.3392689133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1636295.3392689133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6784.9962553712212</v>
      </c>
      <c r="L449" s="444">
        <f t="shared" ca="1" si="28"/>
        <v>1635184.0975444643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1635184.0975444643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6780.3660815193498</v>
      </c>
      <c r="L450" s="444">
        <f t="shared" ca="1" si="28"/>
        <v>1634068.2256461633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1634068.2256461633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6775.7166152764294</v>
      </c>
      <c r="L451" s="444">
        <f t="shared" ca="1" si="28"/>
        <v>1632947.7042816195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1632947.7042816195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6771.0477762574965</v>
      </c>
      <c r="L452" s="444">
        <f t="shared" ca="1" si="28"/>
        <v>1631822.5140780567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1631822.5140780567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6766.3594837426517</v>
      </c>
      <c r="L453" s="444">
        <f t="shared" ca="1" si="28"/>
        <v>1630692.6355819791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1630692.6355819791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6761.6516566756618</v>
      </c>
      <c r="L454" s="444">
        <f t="shared" ca="1" si="28"/>
        <v>1629558.0492588344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1629558.0492588344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6756.9242136625589</v>
      </c>
      <c r="L455" s="444">
        <f t="shared" ca="1" si="28"/>
        <v>1628418.7354926767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1628418.7354926767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6752.1770729702357</v>
      </c>
      <c r="L456" s="444">
        <f t="shared" ca="1" si="28"/>
        <v>1627274.6745858267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1627274.6745858267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6747.4101525250271</v>
      </c>
      <c r="L457" s="444">
        <f t="shared" ca="1" si="28"/>
        <v>1626125.8467585314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1626125.8467585314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6742.6233699112963</v>
      </c>
      <c r="L458" s="444">
        <f t="shared" ca="1" si="28"/>
        <v>1624972.2321486224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1624972.2321486224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6737.8166423700086</v>
      </c>
      <c r="L459" s="444">
        <f t="shared" ca="1" si="28"/>
        <v>1623813.8108111722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1623813.8108111722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6732.9898867972997</v>
      </c>
      <c r="L460" s="444">
        <f t="shared" ca="1" si="28"/>
        <v>1622650.5627181493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1622650.5627181493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6728.1430197430373</v>
      </c>
      <c r="L461" s="444">
        <f t="shared" ca="1" si="28"/>
        <v>1621482.4677580721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1621482.4677580721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6723.2759574093825</v>
      </c>
      <c r="L462" s="444">
        <f t="shared" ca="1" si="28"/>
        <v>1620309.5057356611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1620309.5057356611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6718.3886156493372</v>
      </c>
      <c r="L463" s="444">
        <f t="shared" ca="1" si="28"/>
        <v>1619131.6563714903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1619131.6563714903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6713.4809099652921</v>
      </c>
      <c r="L464" s="444">
        <f t="shared" ca="1" si="28"/>
        <v>1617948.8993016353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1617948.8993016353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6708.5527555075632</v>
      </c>
      <c r="L465" s="444">
        <f t="shared" ca="1" si="28"/>
        <v>1616761.2140773227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1616761.2140773227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6703.6040670729271</v>
      </c>
      <c r="L466" s="444">
        <f t="shared" ca="1" si="28"/>
        <v>1615568.5801645755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1615568.5801645755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6698.6347591031472</v>
      </c>
      <c r="L467" s="444">
        <f t="shared" ca="1" si="28"/>
        <v>1614370.9769438584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1614370.9769438584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6693.6447456834921</v>
      </c>
      <c r="L468" s="444">
        <f t="shared" ca="1" si="28"/>
        <v>1613168.3837097217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1613168.3837097217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6688.6339405412564</v>
      </c>
      <c r="L469" s="444">
        <f t="shared" ca="1" si="28"/>
        <v>1611960.7796704427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1611960.7796704427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6683.6022570442601</v>
      </c>
      <c r="L470" s="444">
        <f t="shared" ca="1" si="28"/>
        <v>1610748.1439476667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1610748.1439476667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6678.5496081993606</v>
      </c>
      <c r="L471" s="444">
        <f t="shared" ca="1" si="28"/>
        <v>1609530.4555760459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1609530.4555760459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6673.4759066509405</v>
      </c>
      <c r="L472" s="444">
        <f t="shared" ca="1" si="28"/>
        <v>1608307.6935028767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1608307.6935028767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6668.3810646794018</v>
      </c>
      <c r="L473" s="444">
        <f t="shared" ca="1" si="28"/>
        <v>1607079.8365877359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1607079.8365877359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6663.2649941996488</v>
      </c>
      <c r="L474" s="444">
        <f t="shared" ca="1" si="28"/>
        <v>1605846.8636021153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1605846.8636021153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6658.1276067595627</v>
      </c>
      <c r="L475" s="444">
        <f t="shared" ca="1" si="28"/>
        <v>1604608.7532290546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1604608.7532290546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6652.9688135384768</v>
      </c>
      <c r="L476" s="444">
        <f t="shared" ca="1" si="28"/>
        <v>1603365.4840627729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1603365.4840627729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6647.7885253456361</v>
      </c>
      <c r="L477" s="444">
        <f t="shared" ca="1" si="28"/>
        <v>1602117.0346082984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1602117.0346082984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6642.5866526186592</v>
      </c>
      <c r="L478" s="444">
        <f t="shared" ca="1" si="28"/>
        <v>1600863.3832810968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1600863.3832810968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6637.3631054219859</v>
      </c>
      <c r="L479" s="444">
        <f t="shared" ca="1" si="28"/>
        <v>1599604.5084066985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1599604.5084066985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6632.1177934453262</v>
      </c>
      <c r="L480" s="444">
        <f t="shared" ca="1" si="28"/>
        <v>1598340.3882203235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1598340.3882203235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6626.8506260020968</v>
      </c>
      <c r="L481" s="444">
        <f t="shared" ca="1" si="28"/>
        <v>1597071.0008665053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1597071.0008665053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6621.5615120278544</v>
      </c>
      <c r="L482" s="444">
        <f t="shared" ca="1" si="28"/>
        <v>1595796.324398713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1595796.324398713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6616.2503600787195</v>
      </c>
      <c r="L483" s="444">
        <f t="shared" ca="1" si="28"/>
        <v>1594516.3367789714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1594516.3367789714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6610.9170783297959</v>
      </c>
      <c r="L484" s="444">
        <f t="shared" ca="1" si="28"/>
        <v>1593231.0158774809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1593231.0158774809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6605.5615745735859</v>
      </c>
      <c r="L485" s="444">
        <f t="shared" ca="1" si="28"/>
        <v>1591940.3394722342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1591940.3394722342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6600.1837562183919</v>
      </c>
      <c r="L486" s="444">
        <f t="shared" ca="1" si="28"/>
        <v>1590644.2852486323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1590644.2852486323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6594.783530286717</v>
      </c>
      <c r="L487" s="444">
        <f t="shared" ca="1" si="28"/>
        <v>1589342.8307990988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1589342.8307990988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6589.3608034136605</v>
      </c>
      <c r="L488" s="444">
        <f t="shared" ca="1" si="28"/>
        <v>1588035.9536226923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1588035.9536226923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6583.9154818452998</v>
      </c>
      <c r="L489" s="444">
        <f t="shared" ca="1" si="28"/>
        <v>1586723.6311247174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1586723.6311247174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6578.4474714370717</v>
      </c>
      <c r="L490" s="444">
        <f t="shared" ca="1" si="28"/>
        <v>1585405.8406163342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1585405.8406163342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6572.9566776521415</v>
      </c>
      <c r="L491" s="444">
        <f t="shared" ca="1" si="28"/>
        <v>1584082.5593141662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1584082.5593141662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6567.443005559775</v>
      </c>
      <c r="L492" s="444">
        <f t="shared" ca="1" si="28"/>
        <v>1582753.7643399057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1582753.7643399057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6561.9063598336897</v>
      </c>
      <c r="L493" s="444">
        <f t="shared" ca="1" si="28"/>
        <v>1581419.4327199191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1581419.4327199191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6556.3466447504125</v>
      </c>
      <c r="L494" s="444">
        <f t="shared" ca="1" si="28"/>
        <v>1580079.5413848492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1580079.5413848492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6550.7637641876208</v>
      </c>
      <c r="L495" s="444">
        <f t="shared" ca="1" si="28"/>
        <v>1578734.0671692167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1578734.0671692167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6545.1576216224848</v>
      </c>
      <c r="L496" s="444">
        <f t="shared" ca="1" si="28"/>
        <v>1577382.986811019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1577382.986811019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6539.5281201299949</v>
      </c>
      <c r="L497" s="444">
        <f t="shared" ca="1" si="28"/>
        <v>1576026.2769513289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1576026.2769513289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6533.8751623812859</v>
      </c>
      <c r="L498" s="444">
        <f t="shared" ca="1" si="28"/>
        <v>1574663.9141338898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1574663.9141338898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6528.1986506419562</v>
      </c>
      <c r="L499" s="444">
        <f t="shared" ca="1" si="28"/>
        <v>1573295.8748047117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1573295.8748047117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6522.4984867703806</v>
      </c>
      <c r="L500" s="444">
        <f t="shared" ca="1" si="28"/>
        <v>1571922.1353116618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1571922.1353116618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6516.7745722160062</v>
      </c>
      <c r="L501" s="444">
        <f t="shared" ca="1" si="28"/>
        <v>1570542.6719040575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1570542.6719040575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6511.0268080176556</v>
      </c>
      <c r="L502" s="444">
        <f t="shared" ca="1" si="28"/>
        <v>1569157.4607322549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1569157.4607322549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6505.2550948018106</v>
      </c>
      <c r="L503" s="444">
        <f t="shared" ca="1" si="28"/>
        <v>1567766.4778472364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1567766.4778472364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6499.4593327809007</v>
      </c>
      <c r="L504" s="444">
        <f t="shared" ca="1" si="28"/>
        <v>1566369.6992001971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1566369.6992001971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6493.6394217515699</v>
      </c>
      <c r="L505" s="444">
        <f t="shared" ca="1" si="28"/>
        <v>1564967.1006421284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1564967.1006421284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6487.7952610929506</v>
      </c>
      <c r="L506" s="444">
        <f t="shared" ca="1" si="28"/>
        <v>1563558.6579234011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1563558.6579234011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6481.9267497649198</v>
      </c>
      <c r="L507" s="444">
        <f t="shared" ca="1" si="28"/>
        <v>1562144.3466933458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1562144.3466933458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6476.0337863063569</v>
      </c>
      <c r="L508" s="444">
        <f t="shared" ca="1" si="28"/>
        <v>1560724.142499832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1560724.142499832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6470.1162688333825</v>
      </c>
      <c r="L509" s="444">
        <f t="shared" ca="1" si="28"/>
        <v>1559298.0207888451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1559298.0207888451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6464.1740950376034</v>
      </c>
      <c r="L510" s="444">
        <f t="shared" ca="1" si="28"/>
        <v>1557865.9569040625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1557865.9569040625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6458.2071621843425</v>
      </c>
      <c r="L511" s="444">
        <f t="shared" ca="1" si="28"/>
        <v>1556427.9260864267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1556427.9260864267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6452.2153671108599</v>
      </c>
      <c r="L512" s="444">
        <f t="shared" ca="1" si="28"/>
        <v>1554983.9034737174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1554983.9034737174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6446.1986062245714</v>
      </c>
      <c r="L513" s="444">
        <f t="shared" ca="1" si="28"/>
        <v>1553533.8641001217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1553533.8641001217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6440.1567755012557</v>
      </c>
      <c r="L514" s="444">
        <f t="shared" ca="1" si="28"/>
        <v>1552077.7828958028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1552077.7828958028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6434.0897704832605</v>
      </c>
      <c r="L515" s="444">
        <f t="shared" ca="1" si="28"/>
        <v>1550615.6346864658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1550615.6346864658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6427.9974862776899</v>
      </c>
      <c r="L516" s="444">
        <f t="shared" ca="1" si="28"/>
        <v>1549147.3941929233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1549147.3941929233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6421.8798175545962</v>
      </c>
      <c r="L517" s="444">
        <f t="shared" ca="1" si="28"/>
        <v>1547673.0360306576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1547673.0360306576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6415.7366585451555</v>
      </c>
      <c r="L518" s="444">
        <f t="shared" ref="L518:L772" ca="1" si="54">I518-J518+K518</f>
        <v>1546192.5347093826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1546192.5347093826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6409.5679030398433</v>
      </c>
      <c r="L519" s="444">
        <f t="shared" ca="1" si="54"/>
        <v>1544705.8646326021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1544705.8646326021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6403.3734443865906</v>
      </c>
      <c r="L520" s="444">
        <f t="shared" ca="1" si="54"/>
        <v>1543213.0000971684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1543213.0000971684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6397.1531754889502</v>
      </c>
      <c r="L521" s="444">
        <f t="shared" ca="1" si="54"/>
        <v>1541713.9152928372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1541713.9152928372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6390.9069888042377</v>
      </c>
      <c r="L522" s="444">
        <f t="shared" ca="1" si="54"/>
        <v>1540208.5843018212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1540208.5843018212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6384.6347763416707</v>
      </c>
      <c r="L523" s="444">
        <f t="shared" ca="1" si="54"/>
        <v>1538696.9810983427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1538696.9810983427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6378.3364296605105</v>
      </c>
      <c r="L524" s="444">
        <f t="shared" ca="1" si="54"/>
        <v>1537179.0795481829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1537179.0795481829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6372.011839868178</v>
      </c>
      <c r="L525" s="444">
        <f t="shared" ca="1" si="54"/>
        <v>1535654.8534082309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1535654.8534082309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6365.6608976183779</v>
      </c>
      <c r="L526" s="444">
        <f t="shared" ca="1" si="54"/>
        <v>1534124.2763260291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1534124.2763260291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6359.2834931092038</v>
      </c>
      <c r="L527" s="444">
        <f t="shared" ca="1" si="54"/>
        <v>1532587.3218393181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1532587.3218393181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6352.8795160812415</v>
      </c>
      <c r="L528" s="444">
        <f t="shared" ca="1" si="54"/>
        <v>1531043.9633755791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1531043.9633755791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6346.4488558156618</v>
      </c>
      <c r="L529" s="444">
        <f t="shared" ca="1" si="54"/>
        <v>1529494.1742515746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1529494.1742515746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6339.9914011323099</v>
      </c>
      <c r="L530" s="444">
        <f t="shared" ca="1" si="54"/>
        <v>1527937.9276728865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1527937.9276728865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6333.5070403877762</v>
      </c>
      <c r="L531" s="444">
        <f t="shared" ca="1" si="54"/>
        <v>1526375.196733454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1526375.196733454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6326.9956614734738</v>
      </c>
      <c r="L532" s="444">
        <f t="shared" ca="1" si="54"/>
        <v>1524805.9544151071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1524805.9544151071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6320.4571518136954</v>
      </c>
      <c r="L533" s="444">
        <f t="shared" ca="1" si="54"/>
        <v>1523230.1735871006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1523230.1735871006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6313.8913983636685</v>
      </c>
      <c r="L534" s="444">
        <f t="shared" ca="1" si="54"/>
        <v>1521647.8270056441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1521647.8270056441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6307.2982876075994</v>
      </c>
      <c r="L535" s="444">
        <f t="shared" ca="1" si="54"/>
        <v>1520058.8873134314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1520058.8873134314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6300.6777055567127</v>
      </c>
      <c r="L536" s="444">
        <f t="shared" ca="1" si="54"/>
        <v>1518463.3270391678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1518463.3270391678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6294.0295377472812</v>
      </c>
      <c r="L537" s="444">
        <f t="shared" ca="1" si="54"/>
        <v>1516861.1185970949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1516861.1185970949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6287.3536692386442</v>
      </c>
      <c r="L538" s="444">
        <f t="shared" ca="1" si="54"/>
        <v>1515252.2342865134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1515252.2342865134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6280.649984611222</v>
      </c>
      <c r="L539" s="444">
        <f t="shared" ca="1" si="54"/>
        <v>1513636.6462913044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1513636.6462913044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6273.9183679645175</v>
      </c>
      <c r="L540" s="444">
        <f t="shared" ca="1" si="54"/>
        <v>1512014.3266794486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1512014.3266794486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6267.1587029151178</v>
      </c>
      <c r="L541" s="444">
        <f t="shared" ca="1" si="54"/>
        <v>1510385.2474025434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1510385.2474025434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6260.3708725946799</v>
      </c>
      <c r="L542" s="444">
        <f t="shared" ca="1" si="54"/>
        <v>1508749.3802953179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1508749.3802953179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6253.5547596479064</v>
      </c>
      <c r="L543" s="444">
        <f t="shared" ca="1" si="54"/>
        <v>1507106.6970751456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1507106.6970751456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6246.710246230522</v>
      </c>
      <c r="L544" s="444">
        <f t="shared" ca="1" si="54"/>
        <v>1505457.1693415558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1505457.1693415558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6239.8372140072315</v>
      </c>
      <c r="L545" s="444">
        <f t="shared" ca="1" si="54"/>
        <v>1503800.7685757428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1503800.7685757428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6232.9355441496773</v>
      </c>
      <c r="L546" s="444">
        <f t="shared" ca="1" si="54"/>
        <v>1502137.4661400723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1502137.4661400723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6226.0051173343836</v>
      </c>
      <c r="L547" s="444">
        <f t="shared" ca="1" si="54"/>
        <v>1500467.2332775865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1500467.2332775865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6219.0458137406931</v>
      </c>
      <c r="L548" s="444">
        <f t="shared" ca="1" si="54"/>
        <v>1498790.041111507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1498790.041111507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6212.057513048695</v>
      </c>
      <c r="L549" s="444">
        <f t="shared" ca="1" si="54"/>
        <v>1497105.8606447354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1497105.8606447354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6205.0400944371468</v>
      </c>
      <c r="L550" s="444">
        <f t="shared" ca="1" si="54"/>
        <v>1495414.6627593522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1495414.6627593522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6197.9934365813833</v>
      </c>
      <c r="L551" s="444">
        <f t="shared" ca="1" si="54"/>
        <v>1493716.4182161135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1493716.4182161135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6190.9174176512215</v>
      </c>
      <c r="L552" s="444">
        <f t="shared" ca="1" si="54"/>
        <v>1492011.0976539445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1492011.0976539445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6183.811915308851</v>
      </c>
      <c r="L553" s="444">
        <f t="shared" ca="1" si="54"/>
        <v>1490298.6715894332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1490298.6715894332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6176.6768067067205</v>
      </c>
      <c r="L554" s="444">
        <f t="shared" ca="1" si="54"/>
        <v>1488579.1104163197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1488579.1104163197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6169.5119684854144</v>
      </c>
      <c r="L555" s="444">
        <f t="shared" ca="1" si="54"/>
        <v>1486852.3844049848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1486852.3844049848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6162.3172767715187</v>
      </c>
      <c r="L556" s="444">
        <f t="shared" ca="1" si="54"/>
        <v>1485118.463701936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1485118.463701936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6155.092607175482</v>
      </c>
      <c r="L557" s="444">
        <f t="shared" ca="1" si="54"/>
        <v>1483377.3183292912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1483377.3183292912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6147.8378347894622</v>
      </c>
      <c r="L558" s="444">
        <f t="shared" ca="1" si="54"/>
        <v>1481628.9181842604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1481628.9181842604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6140.5528341851668</v>
      </c>
      <c r="L559" s="444">
        <f t="shared" ca="1" si="54"/>
        <v>1479873.2330386252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1479873.2330386252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6133.2374794116877</v>
      </c>
      <c r="L560" s="444">
        <f t="shared" ca="1" si="54"/>
        <v>1478110.2325382167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1478110.2325382167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6125.8916439933191</v>
      </c>
      <c r="L561" s="444">
        <f t="shared" ca="1" si="54"/>
        <v>1476339.8862023898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1476339.8862023898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6118.5152009273734</v>
      </c>
      <c r="L562" s="444">
        <f t="shared" ca="1" si="54"/>
        <v>1474562.163423497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1474562.163423497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6111.1080226819868</v>
      </c>
      <c r="L563" s="444">
        <f t="shared" ca="1" si="54"/>
        <v>1472777.0334663587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1472777.0334663587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6103.6699811939097</v>
      </c>
      <c r="L564" s="444">
        <f t="shared" ca="1" si="54"/>
        <v>1470984.4654677324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1470984.4654677324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6096.2009478663003</v>
      </c>
      <c r="L565" s="444">
        <f t="shared" ca="1" si="54"/>
        <v>1469184.4284357785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1469184.4284357785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6088.7007935664924</v>
      </c>
      <c r="L566" s="444">
        <f t="shared" ca="1" si="54"/>
        <v>1467376.8912495247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1467376.8912495247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6081.1693886237681</v>
      </c>
      <c r="L567" s="444">
        <f t="shared" ca="1" si="54"/>
        <v>1465561.8226583281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1465561.8226583281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6073.6066028271161</v>
      </c>
      <c r="L568" s="444">
        <f t="shared" ca="1" si="54"/>
        <v>1463739.191281335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1463739.191281335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6066.012305422978</v>
      </c>
      <c r="L569" s="444">
        <f t="shared" ca="1" si="54"/>
        <v>1461908.9656069377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1461908.9656069377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6058.3863651129896</v>
      </c>
      <c r="L570" s="444">
        <f t="shared" ca="1" si="54"/>
        <v>1460071.1139922305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1460071.1139922305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6050.7286500517093</v>
      </c>
      <c r="L571" s="444">
        <f t="shared" ca="1" si="54"/>
        <v>1458225.6046624619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1458225.6046624619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6043.0390278443401</v>
      </c>
      <c r="L572" s="444">
        <f t="shared" ca="1" si="54"/>
        <v>1456372.405710486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1456372.405710486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6035.3173655444407</v>
      </c>
      <c r="L573" s="444">
        <f t="shared" ca="1" si="54"/>
        <v>1454511.4850962101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1454511.4850962101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6027.5635296516248</v>
      </c>
      <c r="L574" s="444">
        <f t="shared" ca="1" si="54"/>
        <v>1452642.8106460415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1452642.8106460415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6019.7773861092555</v>
      </c>
      <c r="L575" s="444">
        <f t="shared" ca="1" si="54"/>
        <v>1450766.3500523306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1450766.3500523306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6011.9588003021263</v>
      </c>
      <c r="L576" s="444">
        <f t="shared" ca="1" si="54"/>
        <v>1448882.0708728125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1448882.0708728125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6004.1076370541341</v>
      </c>
      <c r="L577" s="444">
        <f t="shared" ca="1" si="54"/>
        <v>1446989.9405300464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1446989.9405300464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5996.2237606259423</v>
      </c>
      <c r="L578" s="444">
        <f t="shared" ca="1" si="54"/>
        <v>1445089.9263108522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1445089.9263108522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5988.3070347126331</v>
      </c>
      <c r="L579" s="444">
        <f t="shared" ca="1" si="54"/>
        <v>1443181.9953657445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1443181.9953657445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5980.3573224413512</v>
      </c>
      <c r="L580" s="444">
        <f t="shared" ca="1" si="54"/>
        <v>1441266.1147083656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1441266.1147083656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5972.374486368939</v>
      </c>
      <c r="L581" s="444">
        <f t="shared" ca="1" si="54"/>
        <v>1439342.2512149143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1439342.2512149143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5964.358388479558</v>
      </c>
      <c r="L582" s="444">
        <f t="shared" ca="1" si="54"/>
        <v>1437410.3716235736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1437410.3716235736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5956.3088901823057</v>
      </c>
      <c r="L583" s="444">
        <f t="shared" ca="1" si="54"/>
        <v>1435470.4425339357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1435470.4425339357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5948.225852308814</v>
      </c>
      <c r="L584" s="444">
        <f t="shared" ca="1" si="54"/>
        <v>1433522.4304064242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1433522.4304064242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5940.1091351108498</v>
      </c>
      <c r="L585" s="444">
        <f t="shared" ca="1" si="54"/>
        <v>1431566.3015617148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1431566.3015617148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5931.9585982578938</v>
      </c>
      <c r="L586" s="444">
        <f t="shared" ca="1" si="54"/>
        <v>1429602.0221801526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1429602.0221801526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5923.7741008347184</v>
      </c>
      <c r="L587" s="444">
        <f t="shared" ca="1" si="54"/>
        <v>1427629.5583011671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1427629.5583011671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5915.5555013389449</v>
      </c>
      <c r="L588" s="444">
        <f t="shared" ca="1" si="54"/>
        <v>1425648.8758226859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1425648.8758226859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5907.3026576786069</v>
      </c>
      <c r="L589" s="444">
        <f t="shared" ca="1" si="54"/>
        <v>1423659.9405005444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1423659.9405005444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5899.0154271696838</v>
      </c>
      <c r="L590" s="444">
        <f t="shared" ca="1" si="54"/>
        <v>1421662.7179478938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1421662.7179478938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5890.6936665336398</v>
      </c>
      <c r="L591" s="444">
        <f t="shared" ca="1" si="54"/>
        <v>1419657.1736346071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1419657.1736346071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5882.337231894945</v>
      </c>
      <c r="L592" s="444">
        <f t="shared" ca="1" si="54"/>
        <v>1417643.2728866818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1417643.2728866818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5873.94597877859</v>
      </c>
      <c r="L593" s="444">
        <f t="shared" ca="1" si="54"/>
        <v>1415620.9808856403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1415620.9808856403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5865.5197621075831</v>
      </c>
      <c r="L594" s="444">
        <f t="shared" ca="1" si="54"/>
        <v>1413590.2626679277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1413590.2626679277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5857.0584362004474</v>
      </c>
      <c r="L595" s="444">
        <f t="shared" ca="1" si="54"/>
        <v>1411551.0831243079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1411551.0831243079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5848.561854768699</v>
      </c>
      <c r="L596" s="444">
        <f t="shared" ca="1" si="54"/>
        <v>1409503.4069992565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1409503.4069992565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5840.0298709143171</v>
      </c>
      <c r="L597" s="444">
        <f t="shared" ca="1" si="54"/>
        <v>1407447.1988903505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1407447.1988903505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5831.4623371272091</v>
      </c>
      <c r="L598" s="444">
        <f t="shared" ca="1" si="54"/>
        <v>1405382.4232476575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1405382.4232476575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5822.859105282655</v>
      </c>
      <c r="L599" s="444">
        <f t="shared" ca="1" si="54"/>
        <v>1403309.0443731199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1403309.0443731199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5814.220026638749</v>
      </c>
      <c r="L600" s="444">
        <f t="shared" ca="1" si="54"/>
        <v>1401227.0264199385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1401227.0264199385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5805.5449518338264</v>
      </c>
      <c r="L601" s="444">
        <f t="shared" ca="1" si="54"/>
        <v>1399136.3333919521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1399136.3333919521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5796.8337308838827</v>
      </c>
      <c r="L602" s="444">
        <f t="shared" ca="1" si="54"/>
        <v>1397036.9291430158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1397036.9291430158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5788.0862131799813</v>
      </c>
      <c r="L603" s="444">
        <f t="shared" ca="1" si="54"/>
        <v>1394928.7773763756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1394928.7773763756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5779.3022474856471</v>
      </c>
      <c r="L604" s="444">
        <f t="shared" ca="1" si="54"/>
        <v>1392811.841644041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1392811.841644041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5770.4816819342532</v>
      </c>
      <c r="L605" s="444">
        <f t="shared" ca="1" si="54"/>
        <v>1390686.0853461551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1390686.0853461551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5761.6243640263956</v>
      </c>
      <c r="L606" s="444">
        <f t="shared" ca="1" si="54"/>
        <v>1388551.4717303612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1388551.4717303612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5752.7301406272545</v>
      </c>
      <c r="L607" s="444">
        <f t="shared" ca="1" si="54"/>
        <v>1386407.9638911684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1386407.9638911684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5743.7988579639505</v>
      </c>
      <c r="L608" s="444">
        <f t="shared" ca="1" si="54"/>
        <v>1384255.524769312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1384255.524769312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5734.8303616228823</v>
      </c>
      <c r="L609" s="444">
        <f t="shared" ca="1" si="54"/>
        <v>1382094.1171511146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1382094.1171511146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5725.8244965470603</v>
      </c>
      <c r="L610" s="444">
        <f t="shared" ca="1" si="54"/>
        <v>1379923.7036678414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1379923.7036678414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5716.781107033421</v>
      </c>
      <c r="L611" s="444">
        <f t="shared" ca="1" si="54"/>
        <v>1377744.2467950545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1377744.2467950545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5707.7000367301425</v>
      </c>
      <c r="L612" s="444">
        <f t="shared" ca="1" si="54"/>
        <v>1375555.7088519644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1375555.7088519644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5698.581128633934</v>
      </c>
      <c r="L613" s="444">
        <f t="shared" ca="1" si="54"/>
        <v>1373358.0520007783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1373358.0520007783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5689.4242250873249</v>
      </c>
      <c r="L614" s="444">
        <f t="shared" ca="1" si="54"/>
        <v>1371151.2382460453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1371151.2382460453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5680.2291677759376</v>
      </c>
      <c r="L615" s="444">
        <f t="shared" ca="1" si="54"/>
        <v>1368935.229434001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1368935.229434001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5670.9957977257536</v>
      </c>
      <c r="L616" s="444">
        <f t="shared" ca="1" si="54"/>
        <v>1366709.9872519067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1366709.9872519067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5661.7239553003601</v>
      </c>
      <c r="L617" s="444">
        <f t="shared" ca="1" si="54"/>
        <v>1364475.4732273868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1364475.4732273868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5652.4134801981945</v>
      </c>
      <c r="L618" s="444">
        <f t="shared" ca="1" si="54"/>
        <v>1362231.6487277648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1362231.6487277648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5643.0642114497696</v>
      </c>
      <c r="L619" s="444">
        <f t="shared" ca="1" si="54"/>
        <v>1359978.4749593944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1359978.4749593944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5633.675987414892</v>
      </c>
      <c r="L620" s="444">
        <f t="shared" ca="1" si="54"/>
        <v>1357715.912966989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1357715.912966989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5624.2486457798695</v>
      </c>
      <c r="L621" s="444">
        <f t="shared" ca="1" si="54"/>
        <v>1355443.9236329487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1355443.9236329487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5614.7820235547015</v>
      </c>
      <c r="L622" s="444">
        <f t="shared" ca="1" si="54"/>
        <v>1353162.4676766831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1353162.4676766831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5605.2759570702619</v>
      </c>
      <c r="L623" s="444">
        <f t="shared" ca="1" si="54"/>
        <v>1350871.5056539332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1350871.5056539332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5595.7302819754705</v>
      </c>
      <c r="L624" s="444">
        <f t="shared" ca="1" si="54"/>
        <v>1348570.9979560885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1348570.9979560885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5586.1448332344507</v>
      </c>
      <c r="L625" s="444">
        <f t="shared" ca="1" si="54"/>
        <v>1346260.9048095027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1346260.9048095027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5576.5194451236766</v>
      </c>
      <c r="L626" s="444">
        <f t="shared" ca="1" si="54"/>
        <v>1343941.186274806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1343941.186274806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5566.8539512291072</v>
      </c>
      <c r="L627" s="444">
        <f t="shared" ca="1" si="54"/>
        <v>1341611.8022462148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1341611.8022462148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5557.148184443311</v>
      </c>
      <c r="L628" s="444">
        <f t="shared" ca="1" si="54"/>
        <v>1339272.7124508379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1339272.7124508379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5547.4019769625738</v>
      </c>
      <c r="L629" s="444">
        <f t="shared" ca="1" si="54"/>
        <v>1336923.8764479803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1336923.8764479803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5537.615160284</v>
      </c>
      <c r="L630" s="444">
        <f t="shared" ca="1" si="54"/>
        <v>1334565.2536284442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1334565.2536284442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5527.7875652025996</v>
      </c>
      <c r="L631" s="444">
        <f t="shared" ca="1" si="54"/>
        <v>1332196.8032138266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1332196.8032138266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5517.9190218083595</v>
      </c>
      <c r="L632" s="444">
        <f t="shared" ca="1" si="54"/>
        <v>1329818.4842558147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1329818.4842558147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5508.0093594833106</v>
      </c>
      <c r="L633" s="444">
        <f t="shared" ca="1" si="54"/>
        <v>1327430.2556354778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1327430.2556354778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5498.0584068985736</v>
      </c>
      <c r="L634" s="444">
        <f t="shared" ca="1" si="54"/>
        <v>1325032.0760625561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1325032.0760625561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5488.0659920113994</v>
      </c>
      <c r="L635" s="444">
        <f t="shared" ca="1" si="54"/>
        <v>1322623.9040747473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1322623.9040747473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5478.0319420621963</v>
      </c>
      <c r="L636" s="444">
        <f t="shared" ca="1" si="54"/>
        <v>1320205.6980369892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1320205.6980369892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5467.9560835715374</v>
      </c>
      <c r="L637" s="444">
        <f t="shared" ca="1" si="54"/>
        <v>1317777.4161407405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1317777.4161407405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5457.8382423371677</v>
      </c>
      <c r="L638" s="444">
        <f t="shared" ca="1" si="54"/>
        <v>1315339.0164032574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1315339.0164032574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5447.678243430988</v>
      </c>
      <c r="L639" s="444">
        <f t="shared" ca="1" si="54"/>
        <v>1312890.4566668682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1312890.4566668682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5437.4759111960329</v>
      </c>
      <c r="L640" s="444">
        <f t="shared" ca="1" si="54"/>
        <v>1310431.694598244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1310431.694598244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5427.2310692434321</v>
      </c>
      <c r="L641" s="444">
        <f t="shared" ca="1" si="54"/>
        <v>1307962.6876876673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1307962.6876876673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5416.9435404493624</v>
      </c>
      <c r="L642" s="444">
        <f t="shared" ca="1" si="54"/>
        <v>1305483.3932482963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1305483.3932482963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5406.6131469519842</v>
      </c>
      <c r="L643" s="444">
        <f t="shared" ca="1" si="54"/>
        <v>1302993.768415428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1302993.768415428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5396.2397101483657</v>
      </c>
      <c r="L644" s="444">
        <f t="shared" ca="1" si="54"/>
        <v>1300493.7701457562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1300493.7701457562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5385.8230506913997</v>
      </c>
      <c r="L645" s="444">
        <f t="shared" ca="1" si="54"/>
        <v>1297983.3552166275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1297983.3552166275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5375.3629884866968</v>
      </c>
      <c r="L646" s="444">
        <f t="shared" ca="1" si="54"/>
        <v>1295462.4802252939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1295462.4802252939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5364.8593426894731</v>
      </c>
      <c r="L647" s="444">
        <f t="shared" ca="1" si="54"/>
        <v>1292931.1015881631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1292931.1015881631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5354.311931701428</v>
      </c>
      <c r="L648" s="444">
        <f t="shared" ca="1" si="54"/>
        <v>1290389.1755400442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1290389.1755400442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5343.7205731675995</v>
      </c>
      <c r="L649" s="444">
        <f t="shared" ca="1" si="54"/>
        <v>1287836.6581333915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1287836.6581333915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5333.0850839732138</v>
      </c>
      <c r="L650" s="444">
        <f t="shared" ca="1" si="54"/>
        <v>1285273.5052375444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1285273.5052375444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5322.4052802405176</v>
      </c>
      <c r="L651" s="444">
        <f t="shared" ca="1" si="54"/>
        <v>1282699.6725379648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1282699.6725379648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5311.6809773256018</v>
      </c>
      <c r="L652" s="444">
        <f t="shared" ca="1" si="54"/>
        <v>1280115.1155354702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1280115.1155354702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5300.9119898152085</v>
      </c>
      <c r="L653" s="444">
        <f t="shared" ca="1" si="54"/>
        <v>1277519.7895454653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1277519.7895454653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5290.0981315235213</v>
      </c>
      <c r="L654" s="444">
        <f t="shared" ca="1" si="54"/>
        <v>1274913.6496971685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1274913.6496971685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5279.2392154889512</v>
      </c>
      <c r="L655" s="444">
        <f t="shared" ca="1" si="54"/>
        <v>1272296.6509328373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1272296.6509328373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5268.3350539709045</v>
      </c>
      <c r="L656" s="444">
        <f t="shared" ca="1" si="54"/>
        <v>1269668.7480069879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1269668.7480069879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5257.3854584465316</v>
      </c>
      <c r="L657" s="444">
        <f t="shared" ca="1" si="54"/>
        <v>1267029.8954856142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1267029.8954856142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5246.3902396074745</v>
      </c>
      <c r="L658" s="444">
        <f t="shared" ca="1" si="54"/>
        <v>1264380.0477454015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1264380.0477454015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5235.3492073565885</v>
      </c>
      <c r="L659" s="444">
        <f t="shared" ca="1" si="54"/>
        <v>1261719.1589729378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1261719.1589729378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5224.2621708046563</v>
      </c>
      <c r="L660" s="444">
        <f t="shared" ca="1" si="54"/>
        <v>1259047.1831639223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1259047.1831639223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5213.1289382670921</v>
      </c>
      <c r="L661" s="444">
        <f t="shared" ca="1" si="54"/>
        <v>1256364.0741223691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1256364.0741223691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5201.9493172606199</v>
      </c>
      <c r="L662" s="444">
        <f t="shared" ca="1" si="54"/>
        <v>1253669.7854598095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1253669.7854598095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5190.723114499955</v>
      </c>
      <c r="L663" s="444">
        <f t="shared" ca="1" si="54"/>
        <v>1250964.2705944893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1250964.2705944893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5179.4501358944544</v>
      </c>
      <c r="L664" s="444">
        <f t="shared" ca="1" si="54"/>
        <v>1248247.4827505634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1248247.4827505634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5168.1301865447631</v>
      </c>
      <c r="L665" s="444">
        <f t="shared" ca="1" si="54"/>
        <v>1245519.3749572879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1245519.3749572879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5156.7630707394483</v>
      </c>
      <c r="L666" s="444">
        <f t="shared" ca="1" si="54"/>
        <v>1242779.900048207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1242779.900048207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5145.3485919516115</v>
      </c>
      <c r="L667" s="444">
        <f t="shared" ca="1" si="54"/>
        <v>1240029.0106603384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1240029.0106603384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5133.8865528354927</v>
      </c>
      <c r="L668" s="444">
        <f t="shared" ca="1" si="54"/>
        <v>1237266.6592333538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1237266.6592333538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5122.3767552230565</v>
      </c>
      <c r="L669" s="444">
        <f t="shared" ca="1" si="54"/>
        <v>1234492.7980087567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1234492.7980087567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5110.8190001205685</v>
      </c>
      <c r="L670" s="444">
        <f t="shared" ca="1" si="54"/>
        <v>1231707.379029057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1231707.379029057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5099.2130877051532</v>
      </c>
      <c r="L671" s="444">
        <f t="shared" ca="1" si="54"/>
        <v>1228910.354136942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1228910.354136942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5087.55881732134</v>
      </c>
      <c r="L672" s="444">
        <f t="shared" ca="1" si="54"/>
        <v>1226101.6749744432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1226101.6749744432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5075.8559874775956</v>
      </c>
      <c r="L673" s="444">
        <f t="shared" ca="1" si="54"/>
        <v>1223281.2929821005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1223281.2929821005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5064.1043958428345</v>
      </c>
      <c r="L674" s="444">
        <f t="shared" ca="1" si="54"/>
        <v>1220449.1593981232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1220449.1593981232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5052.3038392429289</v>
      </c>
      <c r="L675" s="444">
        <f t="shared" ca="1" si="54"/>
        <v>1217605.2252575459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1217605.2252575459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5040.4541136571906</v>
      </c>
      <c r="L676" s="444">
        <f t="shared" ca="1" si="54"/>
        <v>1214749.4413913828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1214749.4413913828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5028.5550142148441</v>
      </c>
      <c r="L677" s="444">
        <f t="shared" ca="1" si="54"/>
        <v>1211881.7584257775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1211881.7584257775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5016.6063351914891</v>
      </c>
      <c r="L678" s="444">
        <f t="shared" ca="1" si="54"/>
        <v>1209002.1267811488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1209002.1267811488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5004.6078700055359</v>
      </c>
      <c r="L679" s="444">
        <f t="shared" ca="1" si="54"/>
        <v>1206110.4966713341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1206110.4966713341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4992.5594112146409</v>
      </c>
      <c r="L680" s="444">
        <f t="shared" ca="1" si="54"/>
        <v>1203206.8181027286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1203206.8181027286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4980.4607505121185</v>
      </c>
      <c r="L681" s="444">
        <f t="shared" ca="1" si="54"/>
        <v>1200291.0408734204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1200291.0408734204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4968.3116787233339</v>
      </c>
      <c r="L682" s="444">
        <f t="shared" ca="1" si="54"/>
        <v>1197363.1145723236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1197363.1145723236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4956.1119858020975</v>
      </c>
      <c r="L683" s="444">
        <f t="shared" ca="1" si="54"/>
        <v>1194422.9885783056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1194422.9885783056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4943.8614608270218</v>
      </c>
      <c r="L684" s="444">
        <f t="shared" ca="1" si="54"/>
        <v>1191470.6120593124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1191470.6120593124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4931.5598919978838</v>
      </c>
      <c r="L685" s="444">
        <f t="shared" ca="1" si="54"/>
        <v>1188505.93397149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1188505.93397149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4919.2070666319578</v>
      </c>
      <c r="L686" s="444">
        <f t="shared" ca="1" si="54"/>
        <v>1185528.9030583017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1185528.9030583017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4906.802771160339</v>
      </c>
      <c r="L687" s="444">
        <f t="shared" ca="1" si="54"/>
        <v>1182539.4678496418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1182539.4678496418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4894.3467911242569</v>
      </c>
      <c r="L688" s="444">
        <f t="shared" ca="1" si="54"/>
        <v>1179537.5766609458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1179537.5766609458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4881.8389111713568</v>
      </c>
      <c r="L689" s="444">
        <f t="shared" ca="1" si="54"/>
        <v>1176523.1775922969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1176523.1775922969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4869.2789150519857</v>
      </c>
      <c r="L690" s="444">
        <f t="shared" ca="1" si="54"/>
        <v>1173496.2185275287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1173496.2185275287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4856.6665856154523</v>
      </c>
      <c r="L691" s="444">
        <f t="shared" ca="1" si="54"/>
        <v>1170456.6471333238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1170456.6471333238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4844.0017048062646</v>
      </c>
      <c r="L692" s="444">
        <f t="shared" ca="1" si="54"/>
        <v>1167404.4108583098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1167404.4108583098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4831.2840536603735</v>
      </c>
      <c r="L693" s="444">
        <f t="shared" ca="1" si="54"/>
        <v>1164339.4569321501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1164339.4569321501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4818.513412301374</v>
      </c>
      <c r="L694" s="444">
        <f t="shared" ca="1" si="54"/>
        <v>1161261.7323646313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1161261.7323646313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4805.6895599367126</v>
      </c>
      <c r="L695" s="444">
        <f t="shared" ca="1" si="54"/>
        <v>1158171.1839447478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1158171.1839447478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4792.8122748538644</v>
      </c>
      <c r="L696" s="444">
        <f t="shared" ca="1" si="54"/>
        <v>1155067.7582397815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1155067.7582397815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4779.8813344165055</v>
      </c>
      <c r="L697" s="444">
        <f t="shared" ca="1" si="54"/>
        <v>1151951.4015943778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1151951.4015943778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4766.8965150606564</v>
      </c>
      <c r="L698" s="444">
        <f t="shared" ca="1" si="54"/>
        <v>1148822.0601296183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1148822.0601296183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4753.8575922908249</v>
      </c>
      <c r="L699" s="444">
        <f t="shared" ca="1" si="54"/>
        <v>1145679.6797420888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1145679.6797420888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4740.764340676119</v>
      </c>
      <c r="L700" s="444">
        <f t="shared" ca="1" si="54"/>
        <v>1142524.2061029447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1142524.2061029447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4727.6165338463516</v>
      </c>
      <c r="L701" s="444">
        <f t="shared" ca="1" si="54"/>
        <v>1139355.5846569708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1139355.5846569708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4714.4139444881275</v>
      </c>
      <c r="L702" s="444">
        <f t="shared" ca="1" si="54"/>
        <v>1136173.7606216387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1136173.7606216387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4701.1563443409104</v>
      </c>
      <c r="L703" s="444">
        <f t="shared" ca="1" si="54"/>
        <v>1132978.6789861594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1132978.6789861594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4687.8435041930798</v>
      </c>
      <c r="L704" s="444">
        <f t="shared" ca="1" si="54"/>
        <v>1129770.2845105322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1129770.2845105322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4674.4751938779664</v>
      </c>
      <c r="L705" s="444">
        <f t="shared" ca="1" si="54"/>
        <v>1126548.5217245899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1126548.5217245899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4661.0511822698736</v>
      </c>
      <c r="L706" s="444">
        <f t="shared" ca="1" si="54"/>
        <v>1123313.3349270395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1123313.3349270395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4647.5712372800799</v>
      </c>
      <c r="L707" s="444">
        <f t="shared" ca="1" si="54"/>
        <v>1120064.6681844993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1120064.6681844993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4634.035125852829</v>
      </c>
      <c r="L708" s="444">
        <f t="shared" ca="1" si="54"/>
        <v>1116802.4653305318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1116802.4653305318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4620.4426139612979</v>
      </c>
      <c r="L709" s="444">
        <f t="shared" ca="1" si="54"/>
        <v>1113526.669964673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1113526.669964673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4606.7934666035535</v>
      </c>
      <c r="L710" s="444">
        <f t="shared" ca="1" si="54"/>
        <v>1110237.2254514564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1110237.2254514564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4593.0874477984835</v>
      </c>
      <c r="L711" s="444">
        <f t="shared" ca="1" si="54"/>
        <v>1106934.0749194347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1106934.0749194347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4579.3243205817271</v>
      </c>
      <c r="L712" s="444">
        <f t="shared" ca="1" si="54"/>
        <v>1103617.1612601962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1103617.1612601962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4565.503847001567</v>
      </c>
      <c r="L713" s="444">
        <f t="shared" ca="1" si="54"/>
        <v>1100286.4271273776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1100286.4271273776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4551.6257881148222</v>
      </c>
      <c r="L714" s="444">
        <f t="shared" ca="1" si="54"/>
        <v>1096941.8149356721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1096941.8149356721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4537.6899039827158</v>
      </c>
      <c r="L715" s="444">
        <f t="shared" ca="1" si="54"/>
        <v>1093583.2668598345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1093583.2668598345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4523.6959536667264</v>
      </c>
      <c r="L716" s="444">
        <f t="shared" ca="1" si="54"/>
        <v>1090210.724833681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1090210.724833681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4509.6436952244203</v>
      </c>
      <c r="L717" s="444">
        <f t="shared" ca="1" si="54"/>
        <v>1086824.1305490851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1086824.1305490851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4495.53288570527</v>
      </c>
      <c r="L718" s="444">
        <f t="shared" ca="1" si="54"/>
        <v>1083423.4254549702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1083423.4254549702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4481.3632811464586</v>
      </c>
      <c r="L719" s="444">
        <f t="shared" ca="1" si="54"/>
        <v>1080008.5507562964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1080008.5507562964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4467.1346365686504</v>
      </c>
      <c r="L720" s="444">
        <f t="shared" ca="1" si="54"/>
        <v>1076579.4474130447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1076579.4474130447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4452.8467059717686</v>
      </c>
      <c r="L721" s="444">
        <f t="shared" ca="1" si="54"/>
        <v>1073136.0561391963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1073136.0561391963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4438.4992423307331</v>
      </c>
      <c r="L722" s="444">
        <f t="shared" ca="1" si="54"/>
        <v>1069678.3174017067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1069678.3174017067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4424.0919975911938</v>
      </c>
      <c r="L723" s="444">
        <f t="shared" ca="1" si="54"/>
        <v>1066206.1714194776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1066206.1714194776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4409.6247226652386</v>
      </c>
      <c r="L724" s="444">
        <f t="shared" ca="1" si="54"/>
        <v>1062719.5581623225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1062719.5581623225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4395.0971674270932</v>
      </c>
      <c r="L725" s="444">
        <f t="shared" ca="1" si="54"/>
        <v>1059218.4173499295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1059218.4173499295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4380.5090807087881</v>
      </c>
      <c r="L726" s="444">
        <f t="shared" ca="1" si="54"/>
        <v>1055702.688450818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1055702.688450818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4365.8602102958239</v>
      </c>
      <c r="L727" s="444">
        <f t="shared" ca="1" si="54"/>
        <v>1052172.3106812935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1052172.3106812935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4351.1503029228043</v>
      </c>
      <c r="L728" s="444">
        <f t="shared" ca="1" si="54"/>
        <v>1048627.2230043961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1048627.2230043961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4336.3791042690664</v>
      </c>
      <c r="L729" s="444">
        <f t="shared" ca="1" si="54"/>
        <v>1045067.3641288449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1045067.3641288449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4321.5463589542696</v>
      </c>
      <c r="L730" s="444">
        <f t="shared" ca="1" si="54"/>
        <v>1041492.672507979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1041492.672507979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4306.6518105339946</v>
      </c>
      <c r="L731" s="444">
        <f t="shared" ca="1" si="54"/>
        <v>1037903.0863386927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1037903.0863386927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4291.6952014953022</v>
      </c>
      <c r="L732" s="444">
        <f t="shared" ca="1" si="54"/>
        <v>1034298.5435603678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1034298.5435603678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4276.6762732522811</v>
      </c>
      <c r="L733" s="444">
        <f t="shared" ca="1" si="54"/>
        <v>1030678.9818537998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1030678.9818537998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4261.5947661415821</v>
      </c>
      <c r="L734" s="444">
        <f t="shared" ca="1" si="54"/>
        <v>1027044.3386401212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1027044.3386401212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4246.4504194179199</v>
      </c>
      <c r="L735" s="444">
        <f t="shared" ca="1" si="54"/>
        <v>1023394.5510797189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1023394.5510797189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4231.2429712495777</v>
      </c>
      <c r="L736" s="444">
        <f t="shared" ca="1" si="54"/>
        <v>1019729.5560711483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1019729.5560711483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4215.9721587138674</v>
      </c>
      <c r="L737" s="444">
        <f t="shared" ca="1" si="54"/>
        <v>1016049.2902500419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1016049.2902500419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4200.6377177925897</v>
      </c>
      <c r="L738" s="444">
        <f t="shared" ca="1" si="54"/>
        <v>1012353.6899880143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1012353.6899880143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4185.2393833674751</v>
      </c>
      <c r="L739" s="444">
        <f t="shared" ca="1" si="54"/>
        <v>1008642.6913915615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1008642.6913915615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4169.7768892155891</v>
      </c>
      <c r="L740" s="444">
        <f t="shared" ca="1" si="54"/>
        <v>1004916.2303009569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1004916.2303009569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4154.2499680047358</v>
      </c>
      <c r="L741" s="444">
        <f t="shared" ca="1" si="54"/>
        <v>1001174.2422891414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1001174.2422891414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4138.6583512888383</v>
      </c>
      <c r="L742" s="444">
        <f t="shared" ca="1" si="54"/>
        <v>997416.66266061005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997416.66266061005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4123.0017695032902</v>
      </c>
      <c r="L743" s="444">
        <f t="shared" ca="1" si="54"/>
        <v>993643.42645029316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993643.42645029316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4107.2799519603041</v>
      </c>
      <c r="L744" s="444">
        <f t="shared" ca="1" si="54"/>
        <v>989854.46842243324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989854.46842243324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4091.4926268442209</v>
      </c>
      <c r="L745" s="444">
        <f t="shared" ca="1" si="54"/>
        <v>986049.72306945722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986049.72306945722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4075.6395212068214</v>
      </c>
      <c r="L746" s="444">
        <f t="shared" ca="1" si="54"/>
        <v>982229.12461084384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982229.12461084384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4059.720360962599</v>
      </c>
      <c r="L747" s="444">
        <f t="shared" ca="1" si="54"/>
        <v>978392.60699198616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978392.60699198616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4043.7348708840245</v>
      </c>
      <c r="L748" s="444">
        <f t="shared" ca="1" si="54"/>
        <v>974540.10388304992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974540.10388304992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4027.6827745967898</v>
      </c>
      <c r="L749" s="444">
        <f t="shared" ca="1" si="54"/>
        <v>970671.54867782653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970671.54867782653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4011.5637945750263</v>
      </c>
      <c r="L750" s="444">
        <f t="shared" ca="1" si="54"/>
        <v>966786.87449258135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966786.87449258135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3995.3776521365048</v>
      </c>
      <c r="L751" s="444">
        <f t="shared" ca="1" si="54"/>
        <v>962886.01416489761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962886.01416489761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3979.1240674378223</v>
      </c>
      <c r="L752" s="444">
        <f t="shared" ca="1" si="54"/>
        <v>958968.90025251522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958968.90025251522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3962.8027594695618</v>
      </c>
      <c r="L753" s="444">
        <f t="shared" ca="1" si="54"/>
        <v>955035.46503216459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955035.46503216459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3946.4134460514351</v>
      </c>
      <c r="L754" s="444">
        <f t="shared" ca="1" si="54"/>
        <v>951085.64049839578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951085.64049839578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3929.955843827398</v>
      </c>
      <c r="L755" s="444">
        <f t="shared" ca="1" si="54"/>
        <v>947119.358362403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947119.358362403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3913.4296682607614</v>
      </c>
      <c r="L756" s="444">
        <f t="shared" ca="1" si="54"/>
        <v>943136.55005084351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943136.55005084351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3896.8346336292634</v>
      </c>
      <c r="L757" s="444">
        <f t="shared" ca="1" si="54"/>
        <v>939137.14670465258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939137.14670465258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3880.1704530201346</v>
      </c>
      <c r="L758" s="444">
        <f t="shared" ca="1" si="54"/>
        <v>935121.07917785249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935121.07917785249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3863.4368383251349</v>
      </c>
      <c r="L759" s="444">
        <f t="shared" ca="1" si="54"/>
        <v>931088.27803635737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931088.27803635737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3846.6335002355713</v>
      </c>
      <c r="L760" s="444">
        <f t="shared" ca="1" si="54"/>
        <v>927038.67355677276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927038.67355677276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3829.760148237302</v>
      </c>
      <c r="L761" s="444">
        <f t="shared" ca="1" si="54"/>
        <v>922972.19572518987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922972.19572518987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3812.8164906057068</v>
      </c>
      <c r="L762" s="444">
        <f t="shared" ca="1" si="54"/>
        <v>918888.77423597535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918888.77423597535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3795.8022344006463</v>
      </c>
      <c r="L763" s="444">
        <f t="shared" ca="1" si="54"/>
        <v>914788.33849055576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914788.33849055576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3778.7170854613978</v>
      </c>
      <c r="L764" s="444">
        <f t="shared" ca="1" si="54"/>
        <v>910670.8175961969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910670.8175961969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3761.56074840157</v>
      </c>
      <c r="L765" s="444">
        <f t="shared" ca="1" si="54"/>
        <v>906536.14036477823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906536.14036477823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3744.3329266039923</v>
      </c>
      <c r="L766" s="444">
        <f t="shared" ca="1" si="54"/>
        <v>902384.23531156196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902384.23531156196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3727.03332221559</v>
      </c>
      <c r="L767" s="444">
        <f t="shared" ca="1" si="54"/>
        <v>898215.03065395728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898215.03065395728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3709.6616361422375</v>
      </c>
      <c r="L768" s="444">
        <f t="shared" ca="1" si="54"/>
        <v>894028.45431027934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894028.45431027934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3692.2175680435798</v>
      </c>
      <c r="L769" s="444">
        <f t="shared" ca="1" si="54"/>
        <v>889824.43389850273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889824.43389850273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3674.7008163278438</v>
      </c>
      <c r="L770" s="444">
        <f t="shared" ca="1" si="54"/>
        <v>885602.89673501032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885602.89673501032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3657.111078146625</v>
      </c>
      <c r="L771" s="444">
        <f t="shared" ca="1" si="54"/>
        <v>881363.7698333367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881363.7698333367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3639.4480493896522</v>
      </c>
      <c r="L772" s="444">
        <f t="shared" ca="1" si="54"/>
        <v>877106.97990290611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877106.97990290611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3621.7114246795245</v>
      </c>
      <c r="L773" s="444">
        <f t="shared" ref="L773:L1027" ca="1" si="80">I773-J773+K773</f>
        <v>872832.45334776537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872832.45334776537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3603.9008973664381</v>
      </c>
      <c r="L774" s="444">
        <f t="shared" ca="1" si="80"/>
        <v>868540.1162653116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868540.1162653116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3586.016159522881</v>
      </c>
      <c r="L775" s="444">
        <f t="shared" ca="1" si="80"/>
        <v>864229.8944450143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864229.8944450143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3568.0569019383092</v>
      </c>
      <c r="L776" s="444">
        <f t="shared" ca="1" si="80"/>
        <v>859901.71336713235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859901.71336713235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3550.0228141138005</v>
      </c>
      <c r="L777" s="444">
        <f t="shared" ca="1" si="80"/>
        <v>855555.49820142589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855555.49820142589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3531.9135842566902</v>
      </c>
      <c r="L778" s="444">
        <f t="shared" ca="1" si="80"/>
        <v>851191.17380586232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851191.17380586232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3513.728899275176</v>
      </c>
      <c r="L779" s="444">
        <f t="shared" ca="1" si="80"/>
        <v>846808.66472531727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846808.66472531727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3495.4684447729041</v>
      </c>
      <c r="L780" s="444">
        <f t="shared" ca="1" si="80"/>
        <v>842407.89519026992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842407.89519026992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3477.1319050435404</v>
      </c>
      <c r="L781" s="444">
        <f t="shared" ca="1" si="80"/>
        <v>837988.78911549319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837988.78911549319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3458.7189630653038</v>
      </c>
      <c r="L782" s="444">
        <f t="shared" ca="1" si="80"/>
        <v>833551.27009873826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833551.27009873826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3440.2293004954918</v>
      </c>
      <c r="L783" s="444">
        <f t="shared" ca="1" si="80"/>
        <v>829095.26141941349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829095.26141941349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3421.6625976649721</v>
      </c>
      <c r="L784" s="444">
        <f t="shared" ca="1" si="80"/>
        <v>824620.68603725825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824620.68603725825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3403.0185335726583</v>
      </c>
      <c r="L785" s="444">
        <f t="shared" ca="1" si="80"/>
        <v>820127.46659101069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820127.46659101069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3384.2967858799602</v>
      </c>
      <c r="L786" s="444">
        <f t="shared" ca="1" si="80"/>
        <v>815615.52539707045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815615.52539707045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3365.4970309052092</v>
      </c>
      <c r="L787" s="444">
        <f t="shared" ca="1" si="80"/>
        <v>811084.78444815543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811084.78444815543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3346.6189436180634</v>
      </c>
      <c r="L788" s="444">
        <f t="shared" ca="1" si="80"/>
        <v>806535.16541195323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806535.16541195323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3327.6621976338874</v>
      </c>
      <c r="L789" s="444">
        <f t="shared" ca="1" si="80"/>
        <v>801966.58962976688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801966.58962976688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3308.6264652081109</v>
      </c>
      <c r="L790" s="444">
        <f t="shared" ca="1" si="80"/>
        <v>797378.97811515478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797378.97811515478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3289.5114172305607</v>
      </c>
      <c r="L791" s="444">
        <f t="shared" ca="1" si="80"/>
        <v>792772.25155256514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792772.25155256514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3270.3167232197702</v>
      </c>
      <c r="L792" s="444">
        <f t="shared" ca="1" si="80"/>
        <v>788146.33029596473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788146.33029596473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3251.0420513172685</v>
      </c>
      <c r="L793" s="444">
        <f t="shared" ca="1" si="80"/>
        <v>783501.13436746178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783501.13436746178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3231.6870682818399</v>
      </c>
      <c r="L794" s="444">
        <f t="shared" ca="1" si="80"/>
        <v>778836.58345592336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778836.58345592336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3212.2514394837631</v>
      </c>
      <c r="L795" s="444">
        <f t="shared" ca="1" si="80"/>
        <v>774152.59691558685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774152.59691558685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3192.7348288990274</v>
      </c>
      <c r="L796" s="444">
        <f t="shared" ca="1" si="80"/>
        <v>769449.09376466565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769449.09376466565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3173.1368991035224</v>
      </c>
      <c r="L797" s="444">
        <f t="shared" ca="1" si="80"/>
        <v>764725.99268394895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764725.99268394895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3153.4573112672028</v>
      </c>
      <c r="L798" s="444">
        <f t="shared" ca="1" si="80"/>
        <v>759983.21201539587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759983.21201539587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3133.6957251482318</v>
      </c>
      <c r="L799" s="444">
        <f t="shared" ca="1" si="80"/>
        <v>755220.66976072383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755220.66976072383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3113.8517990870982</v>
      </c>
      <c r="L800" s="444">
        <f t="shared" ca="1" si="80"/>
        <v>750438.28357999073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750438.28357999073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3093.9251900007102</v>
      </c>
      <c r="L801" s="444">
        <f t="shared" ca="1" si="80"/>
        <v>745635.97079017118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745635.97079017118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3073.9155533764624</v>
      </c>
      <c r="L802" s="444">
        <f t="shared" ca="1" si="80"/>
        <v>740813.64836372738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740813.64836372738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3053.8225432662798</v>
      </c>
      <c r="L803" s="444">
        <f t="shared" ca="1" si="80"/>
        <v>735971.23292717338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735971.23292717338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3033.645812280638</v>
      </c>
      <c r="L804" s="444">
        <f t="shared" ca="1" si="80"/>
        <v>731108.64075963374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731108.64075963374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3013.3850115825562</v>
      </c>
      <c r="L805" s="444">
        <f t="shared" ca="1" si="80"/>
        <v>726225.78779139603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726225.78779139603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2993.0397908815658</v>
      </c>
      <c r="L806" s="444">
        <f t="shared" ca="1" si="80"/>
        <v>721322.58960245736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721322.58960245736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2972.6097984276548</v>
      </c>
      <c r="L807" s="444">
        <f t="shared" ca="1" si="80"/>
        <v>716398.9614210648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716398.9614210648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2952.0946810051855</v>
      </c>
      <c r="L808" s="444">
        <f t="shared" ca="1" si="80"/>
        <v>711454.8181222498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711454.8181222498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2931.4940839267897</v>
      </c>
      <c r="L809" s="444">
        <f t="shared" ca="1" si="80"/>
        <v>706490.07422635634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706490.07422635634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2910.807651027234</v>
      </c>
      <c r="L810" s="444">
        <f t="shared" ca="1" si="80"/>
        <v>701504.64389756334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701504.64389756334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2890.035024657263</v>
      </c>
      <c r="L811" s="444">
        <f t="shared" ca="1" si="80"/>
        <v>696498.44094240037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696498.44094240037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2869.1758456774173</v>
      </c>
      <c r="L812" s="444">
        <f t="shared" ca="1" si="80"/>
        <v>691471.37880825752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691471.37880825752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2848.229753451822</v>
      </c>
      <c r="L813" s="444">
        <f t="shared" ca="1" si="80"/>
        <v>686423.37058188906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686423.37058188906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2827.1963858419535</v>
      </c>
      <c r="L814" s="444">
        <f t="shared" ca="1" si="80"/>
        <v>681354.32898791076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681354.32898791076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2806.075379200377</v>
      </c>
      <c r="L815" s="444">
        <f t="shared" ca="1" si="80"/>
        <v>676264.16638729093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676264.16638729093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2784.8663683644613</v>
      </c>
      <c r="L816" s="444">
        <f t="shared" ca="1" si="80"/>
        <v>671152.79477583512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671152.79477583512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2763.568986650062</v>
      </c>
      <c r="L817" s="444">
        <f t="shared" ca="1" si="80"/>
        <v>666020.12578266498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666020.12578266498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2742.1828658451864</v>
      </c>
      <c r="L818" s="444">
        <f t="shared" ca="1" si="80"/>
        <v>660866.07066868991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660866.07066868991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2720.7076362036237</v>
      </c>
      <c r="L819" s="444">
        <f t="shared" ca="1" si="80"/>
        <v>655690.54032507329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655690.54032507329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2699.1429264385542</v>
      </c>
      <c r="L820" s="444">
        <f t="shared" ca="1" si="80"/>
        <v>650493.44527169166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650493.44527169166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2677.4883637161311</v>
      </c>
      <c r="L821" s="444">
        <f t="shared" ca="1" si="80"/>
        <v>645274.69565558759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645274.69565558759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2655.7435736490306</v>
      </c>
      <c r="L822" s="444">
        <f t="shared" ca="1" si="80"/>
        <v>640034.20124941645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640034.20124941645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2633.9081802899841</v>
      </c>
      <c r="L823" s="444">
        <f t="shared" ca="1" si="80"/>
        <v>634771.87144988624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634771.87144988624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2611.9818061252749</v>
      </c>
      <c r="L824" s="444">
        <f t="shared" ca="1" si="80"/>
        <v>629487.61527619127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629487.61527619127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2589.9640720682128</v>
      </c>
      <c r="L825" s="444">
        <f t="shared" ca="1" si="80"/>
        <v>624181.34136843926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624181.34136843926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2567.8545974525791</v>
      </c>
      <c r="L826" s="444">
        <f t="shared" ca="1" si="80"/>
        <v>618852.95798607159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618852.95798607159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2545.6530000260473</v>
      </c>
      <c r="L827" s="444">
        <f t="shared" ca="1" si="80"/>
        <v>613502.37300627737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613502.37300627737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2523.3588959435715</v>
      </c>
      <c r="L828" s="444">
        <f t="shared" ca="1" si="80"/>
        <v>608129.49392240075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608129.49392240075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2500.971899760752</v>
      </c>
      <c r="L829" s="444">
        <f t="shared" ca="1" si="80"/>
        <v>602734.22784234129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602734.22784234129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2478.4916244271712</v>
      </c>
      <c r="L830" s="444">
        <f t="shared" ca="1" si="80"/>
        <v>597316.48148694821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597316.48148694821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2455.9176812797</v>
      </c>
      <c r="L831" s="444">
        <f t="shared" ca="1" si="80"/>
        <v>591876.16118840768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591876.16118840768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2433.2496800357812</v>
      </c>
      <c r="L832" s="444">
        <f t="shared" ca="1" si="80"/>
        <v>586413.1728886232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586413.1728886232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2410.4872287866792</v>
      </c>
      <c r="L833" s="444">
        <f t="shared" ca="1" si="80"/>
        <v>580927.42213758966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580927.42213758966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2387.6299339907059</v>
      </c>
      <c r="L834" s="444">
        <f t="shared" ca="1" si="80"/>
        <v>575418.81409176008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575418.81409176008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2364.6774004664162</v>
      </c>
      <c r="L835" s="444">
        <f t="shared" ca="1" si="80"/>
        <v>569887.25351240626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569887.25351240626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2341.6292313857753</v>
      </c>
      <c r="L836" s="444">
        <f t="shared" ca="1" si="80"/>
        <v>564332.6447639718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564332.6447639718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2318.4850282672983</v>
      </c>
      <c r="L837" s="444">
        <f t="shared" ca="1" si="80"/>
        <v>558754.89181241882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558754.89181241882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2295.2443909691606</v>
      </c>
      <c r="L838" s="444">
        <f t="shared" ca="1" si="80"/>
        <v>553153.89822356775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553153.89822356775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2271.9069176822813</v>
      </c>
      <c r="L839" s="444">
        <f t="shared" ca="1" si="80"/>
        <v>547529.56716142979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547529.56716142979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2248.4722049233733</v>
      </c>
      <c r="L840" s="444">
        <f t="shared" ca="1" si="80"/>
        <v>541881.80138653296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541881.80138653296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2224.9398475279695</v>
      </c>
      <c r="L841" s="444">
        <f t="shared" ca="1" si="80"/>
        <v>536210.50325424073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536210.50325424073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2201.3094386434186</v>
      </c>
      <c r="L842" s="444">
        <f t="shared" ca="1" si="80"/>
        <v>530515.57471306389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530515.57471306389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2177.5805697218484</v>
      </c>
      <c r="L843" s="444">
        <f t="shared" ca="1" si="80"/>
        <v>524796.91730296554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524796.91730296554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2153.7528305131054</v>
      </c>
      <c r="L844" s="444">
        <f t="shared" ca="1" si="80"/>
        <v>519054.43215365848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519054.43215365848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2129.8258090576592</v>
      </c>
      <c r="L845" s="444">
        <f t="shared" ca="1" si="80"/>
        <v>513288.01998289599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513288.01998289599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2105.7990916794824</v>
      </c>
      <c r="L846" s="444">
        <f t="shared" ca="1" si="80"/>
        <v>507497.58109475533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507497.58109475533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2081.672262978896</v>
      </c>
      <c r="L847" s="444">
        <f t="shared" ca="1" si="80"/>
        <v>501683.01537791407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501683.01537791407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2057.4449058253913</v>
      </c>
      <c r="L848" s="444">
        <f t="shared" ca="1" si="80"/>
        <v>495844.22230391926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495844.22230391926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2033.1166013504128</v>
      </c>
      <c r="L849" s="444">
        <f t="shared" ca="1" si="80"/>
        <v>489981.10092544951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489981.10092544951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2008.6869289401222</v>
      </c>
      <c r="L850" s="444">
        <f t="shared" ca="1" si="80"/>
        <v>484093.54987456946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484093.54987456946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1984.1554662281221</v>
      </c>
      <c r="L851" s="444">
        <f t="shared" ca="1" si="80"/>
        <v>478181.46736097743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478181.46736097743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1959.5217890881552</v>
      </c>
      <c r="L852" s="444">
        <f t="shared" ca="1" si="80"/>
        <v>472244.75117024541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472244.75117024541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1934.7854716267718</v>
      </c>
      <c r="L853" s="444">
        <f t="shared" ca="1" si="80"/>
        <v>466283.29866205202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466283.29866205202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1909.946086175966</v>
      </c>
      <c r="L854" s="444">
        <f t="shared" ca="1" si="80"/>
        <v>460297.00676840782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460297.00676840782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1885.0032032857819</v>
      </c>
      <c r="L855" s="444">
        <f t="shared" ca="1" si="80"/>
        <v>454285.77199187345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454285.77199187345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1859.9563917168887</v>
      </c>
      <c r="L856" s="444">
        <f t="shared" ca="1" si="80"/>
        <v>448249.49040377018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448249.49040377018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1834.8052184331248</v>
      </c>
      <c r="L857" s="444">
        <f t="shared" ca="1" si="80"/>
        <v>442188.05764238315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442188.05764238315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1809.5492485940126</v>
      </c>
      <c r="L858" s="444">
        <f t="shared" ca="1" si="80"/>
        <v>436101.36891115701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436101.36891115701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1784.1880455472367</v>
      </c>
      <c r="L859" s="444">
        <f t="shared" ca="1" si="80"/>
        <v>429989.31897688407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429989.31897688407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1758.7211708210996</v>
      </c>
      <c r="L860" s="444">
        <f t="shared" ca="1" si="80"/>
        <v>423851.80216788501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423851.80216788501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1733.1481841169368</v>
      </c>
      <c r="L861" s="444">
        <f t="shared" ca="1" si="80"/>
        <v>417688.71237218176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417688.71237218176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1707.4686433015065</v>
      </c>
      <c r="L862" s="444">
        <f t="shared" ca="1" si="80"/>
        <v>411499.94303566311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411499.94303566311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1681.6821043993455</v>
      </c>
      <c r="L863" s="444">
        <f t="shared" ca="1" si="80"/>
        <v>405285.3871602423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405285.3871602423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1655.7881215850921</v>
      </c>
      <c r="L864" s="444">
        <f t="shared" ca="1" si="80"/>
        <v>399044.93730200722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399044.93730200722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1629.7862471757794</v>
      </c>
      <c r="L865" s="444">
        <f t="shared" ca="1" si="80"/>
        <v>392778.48556936282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392778.48556936282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1603.6760316230943</v>
      </c>
      <c r="L866" s="444">
        <f t="shared" ca="1" si="80"/>
        <v>386485.92362116574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386485.92362116574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1577.4570235056065</v>
      </c>
      <c r="L867" s="444">
        <f t="shared" ca="1" si="80"/>
        <v>380167.14266485116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380167.14266485116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1551.1287695209624</v>
      </c>
      <c r="L868" s="444">
        <f t="shared" ca="1" si="80"/>
        <v>373822.03345455194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373822.03345455194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1524.6908144780491</v>
      </c>
      <c r="L869" s="444">
        <f t="shared" ca="1" si="80"/>
        <v>367450.4862892098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367450.4862892098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1498.1427012891234</v>
      </c>
      <c r="L870" s="444">
        <f t="shared" ca="1" si="80"/>
        <v>361052.39101067878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361052.39101067878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1471.4839709619109</v>
      </c>
      <c r="L871" s="444">
        <f t="shared" ca="1" si="80"/>
        <v>354627.63700182049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354627.63700182049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1444.7141625916679</v>
      </c>
      <c r="L872" s="444">
        <f t="shared" ca="1" si="80"/>
        <v>348176.11318459199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348176.11318459199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1417.8328133532159</v>
      </c>
      <c r="L873" s="444">
        <f t="shared" ca="1" si="80"/>
        <v>341697.70801812503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341697.70801812503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1390.839458492937</v>
      </c>
      <c r="L874" s="444">
        <f t="shared" ca="1" si="80"/>
        <v>335192.3094967978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335192.3094967978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1363.7336313207402</v>
      </c>
      <c r="L875" s="444">
        <f t="shared" ca="1" si="80"/>
        <v>328659.80514829839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328659.80514829839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1336.5148632019925</v>
      </c>
      <c r="L876" s="444">
        <f t="shared" ca="1" si="80"/>
        <v>322100.08203168021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322100.08203168021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1309.1826835494169</v>
      </c>
      <c r="L877" s="444">
        <f t="shared" ca="1" si="80"/>
        <v>315513.02673540945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315513.02673540945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1281.7366198149552</v>
      </c>
      <c r="L878" s="444">
        <f t="shared" ca="1" si="80"/>
        <v>308898.52537540422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308898.52537540422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1254.1761974816002</v>
      </c>
      <c r="L879" s="444">
        <f t="shared" ca="1" si="80"/>
        <v>302256.46359306562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302256.46359306562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1226.5009400551894</v>
      </c>
      <c r="L880" s="444">
        <f t="shared" ca="1" si="80"/>
        <v>295586.72655330063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295586.72655330063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1198.7103690561685</v>
      </c>
      <c r="L881" s="444">
        <f t="shared" ca="1" si="80"/>
        <v>288889.1989425366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288889.1989425366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1170.8040040113185</v>
      </c>
      <c r="L882" s="444">
        <f t="shared" ca="1" si="80"/>
        <v>282163.76496672776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282163.76496672776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1142.7813624454482</v>
      </c>
      <c r="L883" s="444">
        <f t="shared" ca="1" si="80"/>
        <v>275410.30834935303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275410.30834935303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1114.6419598730536</v>
      </c>
      <c r="L884" s="444">
        <f t="shared" ca="1" si="80"/>
        <v>268628.71232940588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268628.71232940588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1086.3853097899403</v>
      </c>
      <c r="L885" s="444">
        <f t="shared" ca="1" si="80"/>
        <v>261818.85965937565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261818.85965937565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1058.0109236648143</v>
      </c>
      <c r="L886" s="444">
        <f t="shared" ca="1" si="80"/>
        <v>254980.63260322029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254980.63260322029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1029.5183109308336</v>
      </c>
      <c r="L887" s="444">
        <f t="shared" ca="1" si="80"/>
        <v>248113.91293433096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248113.91293433096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1000.9069789771282</v>
      </c>
      <c r="L888" s="444">
        <f t="shared" ca="1" si="80"/>
        <v>241218.58193348791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241218.58193348791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972.17643314028226</v>
      </c>
      <c r="L889" s="444">
        <f t="shared" ca="1" si="80"/>
        <v>234294.52038680803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234294.52038680803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943.32617669578269</v>
      </c>
      <c r="L890" s="444">
        <f t="shared" ca="1" si="80"/>
        <v>227341.60858368364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227341.60858368364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914.35571084943103</v>
      </c>
      <c r="L891" s="444">
        <f t="shared" ca="1" si="80"/>
        <v>220359.7263147129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220359.7263147129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885.2645347287197</v>
      </c>
      <c r="L892" s="444">
        <f t="shared" ca="1" si="80"/>
        <v>213348.75286962144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213348.75286962144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856.05214537417191</v>
      </c>
      <c r="L893" s="444">
        <f t="shared" ca="1" si="80"/>
        <v>206308.56703517545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206308.56703517545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826.71803773064698</v>
      </c>
      <c r="L894" s="444">
        <f t="shared" ca="1" si="80"/>
        <v>199239.04709308592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199239.04709308592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797.26170463860728</v>
      </c>
      <c r="L895" s="444">
        <f t="shared" ca="1" si="80"/>
        <v>192140.07081790434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192140.07081790434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767.68263682535076</v>
      </c>
      <c r="L896" s="444">
        <f t="shared" ca="1" si="80"/>
        <v>185011.51547490951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185011.51547490951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737.98032289620551</v>
      </c>
      <c r="L897" s="444">
        <f t="shared" ca="1" si="80"/>
        <v>177853.25781798555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177853.25781798555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708.15424932568908</v>
      </c>
      <c r="L898" s="444">
        <f t="shared" ca="1" si="80"/>
        <v>170665.17408749106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170665.17408749106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678.2039004486287</v>
      </c>
      <c r="L899" s="444">
        <f t="shared" ca="1" si="80"/>
        <v>163447.14000811952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163447.14000811952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648.12875845124722</v>
      </c>
      <c r="L900" s="444">
        <f t="shared" ca="1" si="80"/>
        <v>156199.03078675061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156199.03078675061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617.92830336221016</v>
      </c>
      <c r="L901" s="444">
        <f t="shared" ca="1" si="80"/>
        <v>148920.72111029265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148920.72111029265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587.60201304363534</v>
      </c>
      <c r="L902" s="444">
        <f t="shared" ca="1" si="80"/>
        <v>141612.0851435161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141612.0851435161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557.14936318206639</v>
      </c>
      <c r="L903" s="444">
        <f t="shared" ca="1" si="80"/>
        <v>134272.99652687801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134272.99652687801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526.56982727940749</v>
      </c>
      <c r="L904" s="444">
        <f t="shared" ca="1" si="80"/>
        <v>126903.32837433723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126903.32837433723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495.86287664382098</v>
      </c>
      <c r="L905" s="444">
        <f t="shared" ca="1" si="80"/>
        <v>119502.95327116086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119502.95327116086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465.02798038058614</v>
      </c>
      <c r="L906" s="444">
        <f t="shared" ca="1" si="80"/>
        <v>112071.74327172127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112071.74327172127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434.06460538292117</v>
      </c>
      <c r="L907" s="444">
        <f t="shared" ca="1" si="80"/>
        <v>104609.569897284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104609.569897284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402.97221632276592</v>
      </c>
      <c r="L908" s="444">
        <f t="shared" ca="1" si="80"/>
        <v>97116.304133786587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97116.304133786587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371.75027564152668</v>
      </c>
      <c r="L909" s="444">
        <f t="shared" ca="1" si="80"/>
        <v>89591.816429607919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89591.816429607919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340.39824354078223</v>
      </c>
      <c r="L910" s="444">
        <f t="shared" ca="1" si="80"/>
        <v>82035.976693328514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82035.976693328514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308.91557797295138</v>
      </c>
      <c r="L911" s="444">
        <f t="shared" ca="1" si="80"/>
        <v>74448.654291481274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74448.654291481274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277.30173463192119</v>
      </c>
      <c r="L912" s="444">
        <f t="shared" ca="1" si="80"/>
        <v>66829.718046293012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66829.718046293012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245.55616694363675</v>
      </c>
      <c r="L913" s="444">
        <f t="shared" ca="1" si="80"/>
        <v>59179.03623341646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59179.03623341646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213.67832605665114</v>
      </c>
      <c r="L914" s="444">
        <f t="shared" ca="1" si="80"/>
        <v>51496.476579652925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51496.476579652925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181.66766083263641</v>
      </c>
      <c r="L915" s="444">
        <f t="shared" ca="1" si="80"/>
        <v>43781.906260665375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43781.906260665375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149.52361783685495</v>
      </c>
      <c r="L916" s="444">
        <f t="shared" ca="1" si="80"/>
        <v>36035.191898682046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36035.191898682046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117.24564132859108</v>
      </c>
      <c r="L917" s="444">
        <f t="shared" ca="1" si="80"/>
        <v>28256.199560190453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28256.199560190453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84.833173251542789</v>
      </c>
      <c r="L918" s="444">
        <f t="shared" ca="1" si="80"/>
        <v>20444.794753621813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20444.794753621813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52.285653224173451</v>
      </c>
      <c r="L919" s="444">
        <f t="shared" ca="1" si="80"/>
        <v>12600.842427025802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12600.842427025802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19.602518530023406</v>
      </c>
      <c r="L920" s="444">
        <f t="shared" ca="1" si="80"/>
        <v>4724.2069657356406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4724.2069657356406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-13.216795892018933</v>
      </c>
      <c r="L921" s="444">
        <f t="shared" ca="1" si="80"/>
        <v>-3185.2478099765631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-3185.2478099765631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-46.172857457486451</v>
      </c>
      <c r="L922" s="444">
        <f t="shared" ca="1" si="80"/>
        <v>-11127.658647254235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-11127.658647254235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-79.266235946143411</v>
      </c>
      <c r="L923" s="444">
        <f t="shared" ca="1" si="80"/>
        <v>-19103.162863020563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-19103.162863020563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-112.49750351183644</v>
      </c>
      <c r="L924" s="444">
        <f t="shared" ca="1" si="80"/>
        <v>-27111.898346352584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-27111.898346352584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-145.86723469238652</v>
      </c>
      <c r="L925" s="444">
        <f t="shared" ca="1" si="80"/>
        <v>-35154.003560865152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-35154.003560865152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-179.37600641952224</v>
      </c>
      <c r="L926" s="444">
        <f t="shared" ca="1" si="80"/>
        <v>-43229.617547104863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-43229.617547104863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-213.02439802885436</v>
      </c>
      <c r="L927" s="444">
        <f t="shared" ca="1" si="80"/>
        <v>-51338.879924953908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-51338.879924953908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-246.81299126989205</v>
      </c>
      <c r="L928" s="444">
        <f t="shared" ca="1" si="80"/>
        <v>-59481.930896043988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-59481.930896043988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-280.74237031610068</v>
      </c>
      <c r="L929" s="444">
        <f t="shared" ca="1" si="80"/>
        <v>-67658.911246180272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-67658.911246180272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-314.81312177500189</v>
      </c>
      <c r="L930" s="444">
        <f t="shared" ca="1" si="80"/>
        <v>-75869.962347775465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-75869.962347775465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-349.02583469831524</v>
      </c>
      <c r="L931" s="444">
        <f t="shared" ca="1" si="80"/>
        <v>-84115.22616229397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-84115.22616229397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-383.38110059214233</v>
      </c>
      <c r="L932" s="444">
        <f t="shared" ca="1" si="80"/>
        <v>-92394.845242706302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-92394.845242706302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-417.87951342719367</v>
      </c>
      <c r="L933" s="444">
        <f t="shared" ca="1" si="80"/>
        <v>-100708.96273595368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-100708.96273595368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-452.52166964905774</v>
      </c>
      <c r="L934" s="444">
        <f t="shared" ca="1" si="80"/>
        <v>-109057.72238542292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-109057.72238542292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-487.30816818851287</v>
      </c>
      <c r="L935" s="444">
        <f t="shared" ca="1" si="80"/>
        <v>-117441.26853343162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-117441.26853343162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-522.23961047188254</v>
      </c>
      <c r="L936" s="444">
        <f t="shared" ca="1" si="80"/>
        <v>-125859.74612372369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-125859.74612372369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-557.31660043143279</v>
      </c>
      <c r="L937" s="444">
        <f t="shared" ca="1" si="80"/>
        <v>-134313.30070397528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-134313.30070397528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-592.53974451581439</v>
      </c>
      <c r="L938" s="444">
        <f t="shared" ca="1" si="80"/>
        <v>-142802.07842831127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-142802.07842831127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-627.90965170054767</v>
      </c>
      <c r="L939" s="444">
        <f t="shared" ca="1" si="80"/>
        <v>-151326.226059832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-151326.226059832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-663.42693349855074</v>
      </c>
      <c r="L940" s="444">
        <f t="shared" ca="1" si="80"/>
        <v>-159885.89097315073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-159885.89097315073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-699.09220397071203</v>
      </c>
      <c r="L941" s="444">
        <f t="shared" ca="1" si="80"/>
        <v>-168481.22115694161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-168481.22115694161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-734.90607973650742</v>
      </c>
      <c r="L942" s="444">
        <f t="shared" ca="1" si="80"/>
        <v>-177112.36521649829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-177112.36521649829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-770.86917998466026</v>
      </c>
      <c r="L943" s="444">
        <f t="shared" ca="1" si="80"/>
        <v>-185779.47237630314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-185779.47237630314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-806.98212648384708</v>
      </c>
      <c r="L944" s="444">
        <f t="shared" ca="1" si="80"/>
        <v>-194482.69248260715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-194482.69248260715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-843.24554359344711</v>
      </c>
      <c r="L945" s="444">
        <f t="shared" ca="1" si="80"/>
        <v>-203222.17600602077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-203222.17600602077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-879.6600582743373</v>
      </c>
      <c r="L946" s="444">
        <f t="shared" ca="1" si="80"/>
        <v>-211998.07404411529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-211998.07404411529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-916.22630009973102</v>
      </c>
      <c r="L947" s="444">
        <f t="shared" ca="1" si="80"/>
        <v>-220810.53832403518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-220810.53832403518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-952.94490126606411</v>
      </c>
      <c r="L948" s="444">
        <f t="shared" ca="1" si="80"/>
        <v>-229659.72120512143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-229659.72120512143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-989.8164966039235</v>
      </c>
      <c r="L949" s="444">
        <f t="shared" ca="1" si="80"/>
        <v>-238545.77568154552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-238545.77568154552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-1026.8417235890238</v>
      </c>
      <c r="L950" s="444">
        <f t="shared" ca="1" si="80"/>
        <v>-247468.85538495472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-247468.85538495472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-1064.0212223532287</v>
      </c>
      <c r="L951" s="444">
        <f t="shared" ca="1" si="80"/>
        <v>-256429.1145871281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-256429.1145871281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-1101.3556356956178</v>
      </c>
      <c r="L952" s="444">
        <f t="shared" ca="1" si="80"/>
        <v>-265426.7082026439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-265426.7082026439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-1138.8456090936004</v>
      </c>
      <c r="L953" s="444">
        <f t="shared" ca="1" si="80"/>
        <v>-274461.79179155768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-274461.79179155768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-1176.4917907140743</v>
      </c>
      <c r="L954" s="444">
        <f t="shared" ca="1" si="80"/>
        <v>-283534.52156209195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-283534.52156209195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-1214.2948314246339</v>
      </c>
      <c r="L955" s="444">
        <f t="shared" ca="1" si="80"/>
        <v>-292645.05437333678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-292645.05437333678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-1252.2553848048206</v>
      </c>
      <c r="L956" s="444">
        <f t="shared" ca="1" si="80"/>
        <v>-301793.54773796175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-301793.54773796175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-1290.3741071574248</v>
      </c>
      <c r="L957" s="444">
        <f t="shared" ca="1" si="80"/>
        <v>-310980.15982493933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-310980.15982493933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-1328.6516575198311</v>
      </c>
      <c r="L958" s="444">
        <f t="shared" ca="1" si="80"/>
        <v>-320205.0494622793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-320205.0494622793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-1367.0886976754146</v>
      </c>
      <c r="L959" s="444">
        <f t="shared" ca="1" si="80"/>
        <v>-329468.37613977492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-329468.37613977492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-1405.6858921649796</v>
      </c>
      <c r="L960" s="444">
        <f t="shared" ca="1" si="80"/>
        <v>-338770.30001176009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-338770.30001176009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-1444.443908298251</v>
      </c>
      <c r="L961" s="444">
        <f t="shared" ca="1" si="80"/>
        <v>-348110.98189987853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-348110.98189987853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-1483.3634161654113</v>
      </c>
      <c r="L962" s="444">
        <f t="shared" ca="1" si="80"/>
        <v>-357490.58329586411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-357490.58329586411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-1522.4450886486845</v>
      </c>
      <c r="L963" s="444">
        <f t="shared" ca="1" si="80"/>
        <v>-366909.26636433299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-366909.26636433299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-1561.6896014339716</v>
      </c>
      <c r="L964" s="444">
        <f t="shared" ca="1" si="80"/>
        <v>-376367.19394558715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-376367.19394558715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-1601.0976330225305</v>
      </c>
      <c r="L965" s="444">
        <f t="shared" ca="1" si="80"/>
        <v>-385864.52955842984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-385864.52955842984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-1640.6698647427083</v>
      </c>
      <c r="L966" s="444">
        <f t="shared" ca="1" si="80"/>
        <v>-395401.43740299274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-395401.43740299274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-1680.4069807617204</v>
      </c>
      <c r="L967" s="444">
        <f t="shared" ca="1" si="80"/>
        <v>-404978.08236357465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-404978.08236357465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-1720.3096680974786</v>
      </c>
      <c r="L968" s="444">
        <f t="shared" ca="1" si="80"/>
        <v>-414594.63001149229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-414594.63001149229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-1760.3786166304683</v>
      </c>
      <c r="L969" s="444">
        <f t="shared" ca="1" si="80"/>
        <v>-424251.24660794291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-424251.24660794291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-1800.6145191156795</v>
      </c>
      <c r="L970" s="444">
        <f t="shared" ca="1" si="80"/>
        <v>-433948.09910687874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-433948.09910687874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-1841.0180711945789</v>
      </c>
      <c r="L971" s="444">
        <f t="shared" ca="1" si="80"/>
        <v>-443685.3551578935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-443685.3551578935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-1881.5899714071402</v>
      </c>
      <c r="L972" s="444">
        <f t="shared" ca="1" si="80"/>
        <v>-453463.18310912082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-453463.18310912082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-1922.3309212039208</v>
      </c>
      <c r="L973" s="444">
        <f t="shared" ca="1" si="80"/>
        <v>-463281.75201014493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-463281.75201014493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-1963.2416249581879</v>
      </c>
      <c r="L974" s="444">
        <f t="shared" ca="1" si="80"/>
        <v>-473141.23161492328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-473141.23161492328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-2004.3227899780977</v>
      </c>
      <c r="L975" s="444">
        <f t="shared" ca="1" si="80"/>
        <v>-483041.79238472157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-483041.79238472157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-2045.575126518924</v>
      </c>
      <c r="L976" s="444">
        <f t="shared" ca="1" si="80"/>
        <v>-492983.60549106065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-492983.60549106065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-2086.9993477953367</v>
      </c>
      <c r="L977" s="444">
        <f t="shared" ca="1" si="80"/>
        <v>-502966.84281867614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-502966.84281867614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-2128.5961699937347</v>
      </c>
      <c r="L978" s="444">
        <f t="shared" ca="1" si="80"/>
        <v>-512991.67696849006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-512991.67696849006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-2170.3663122846256</v>
      </c>
      <c r="L979" s="444">
        <f t="shared" ca="1" si="80"/>
        <v>-523058.28126059484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-523058.28126059484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-2212.3104968350626</v>
      </c>
      <c r="L980" s="444">
        <f t="shared" ca="1" si="80"/>
        <v>-533166.82973725011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-533166.82973725011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-2254.4294488211262</v>
      </c>
      <c r="L981" s="444">
        <f t="shared" ca="1" si="80"/>
        <v>-543317.49716589146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-543317.49716589146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-2296.7238964404655</v>
      </c>
      <c r="L982" s="444">
        <f t="shared" ca="1" si="80"/>
        <v>-553510.45904215216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-553510.45904215216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-2339.1945709248848</v>
      </c>
      <c r="L983" s="444">
        <f t="shared" ca="1" si="80"/>
        <v>-563745.89159289724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-563745.89159289724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-2381.8422065529894</v>
      </c>
      <c r="L984" s="444">
        <f t="shared" ca="1" si="80"/>
        <v>-574023.97177927045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-574023.97177927045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-2424.6675406628779</v>
      </c>
      <c r="L985" s="444">
        <f t="shared" ca="1" si="80"/>
        <v>-584344.8772997536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-584344.8772997536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-2467.6713136648909</v>
      </c>
      <c r="L986" s="444">
        <f t="shared" ca="1" si="80"/>
        <v>-594708.78659323871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-594708.78659323871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-2510.8542690544123</v>
      </c>
      <c r="L987" s="444">
        <f t="shared" ca="1" si="80"/>
        <v>-605115.87884211331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-605115.87884211331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-2554.2171534247232</v>
      </c>
      <c r="L988" s="444">
        <f t="shared" ca="1" si="80"/>
        <v>-615566.33397535828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-615566.33397535828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-2597.7607164799106</v>
      </c>
      <c r="L989" s="444">
        <f t="shared" ca="1" si="80"/>
        <v>-626060.33267165837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-626060.33267165837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-2641.4857110478274</v>
      </c>
      <c r="L990" s="444">
        <f t="shared" ca="1" si="80"/>
        <v>-636598.05636252637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-636598.05636252637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-2685.3928930931106</v>
      </c>
      <c r="L991" s="444">
        <f t="shared" ca="1" si="80"/>
        <v>-647179.68723543966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-647179.68723543966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-2729.4830217302497</v>
      </c>
      <c r="L992" s="444">
        <f t="shared" ca="1" si="80"/>
        <v>-657805.4082369901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-657805.4082369901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-2773.7568592367097</v>
      </c>
      <c r="L993" s="444">
        <f t="shared" ca="1" si="80"/>
        <v>-668475.40307604708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-668475.40307604708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-2818.2151710661137</v>
      </c>
      <c r="L994" s="444">
        <f t="shared" ca="1" si="80"/>
        <v>-679189.85622693342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-679189.85622693342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-2862.8587258614734</v>
      </c>
      <c r="L995" s="444">
        <f t="shared" ca="1" si="80"/>
        <v>-689948.95293261518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-689948.95293261518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-2907.6882954684806</v>
      </c>
      <c r="L996" s="444">
        <f t="shared" ca="1" si="80"/>
        <v>-700752.87920790387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-700752.87920790387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-2952.7046549488505</v>
      </c>
      <c r="L997" s="444">
        <f t="shared" ca="1" si="80"/>
        <v>-711601.821842673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-711601.821842673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-2997.9085825937218</v>
      </c>
      <c r="L998" s="444">
        <f t="shared" ca="1" si="80"/>
        <v>-722495.96840508701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-722495.96840508701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-3043.3008599371133</v>
      </c>
      <c r="L999" s="444">
        <f t="shared" ca="1" si="80"/>
        <v>-733435.50724484434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-733435.50724484434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-3088.8822717694356</v>
      </c>
      <c r="L1000" s="444">
        <f t="shared" ca="1" si="80"/>
        <v>-744420.62749643403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-744420.62749643403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-3134.6536061510592</v>
      </c>
      <c r="L1001" s="444">
        <f t="shared" ca="1" si="80"/>
        <v>-755451.51908240537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-755451.51908240537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-3180.6156544259402</v>
      </c>
      <c r="L1002" s="444">
        <f t="shared" ca="1" si="80"/>
        <v>-766528.37271665153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-766528.37271665153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-3226.7692112352988</v>
      </c>
      <c r="L1003" s="444">
        <f t="shared" ca="1" si="80"/>
        <v>-777651.3799077071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-777651.3799077071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-3273.1150745313639</v>
      </c>
      <c r="L1004" s="444">
        <f t="shared" ca="1" si="80"/>
        <v>-788820.73296205874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-788820.73296205874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-3319.6540455911622</v>
      </c>
      <c r="L1005" s="444">
        <f t="shared" ca="1" si="80"/>
        <v>-800036.6249874701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-800036.6249874701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-3366.3869290303765</v>
      </c>
      <c r="L1006" s="444">
        <f t="shared" ca="1" si="80"/>
        <v>-811299.24989632075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-811299.24989632075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-3413.3145328172541</v>
      </c>
      <c r="L1007" s="444">
        <f t="shared" ca="1" si="80"/>
        <v>-822608.8024089582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-822608.8024089582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-3460.4376682865768</v>
      </c>
      <c r="L1008" s="444">
        <f t="shared" ca="1" si="80"/>
        <v>-833965.47805706505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-833965.47805706505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-3507.7571501536886</v>
      </c>
      <c r="L1009" s="444">
        <f t="shared" ca="1" si="80"/>
        <v>-845369.47318703902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-845369.47318703902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-3555.2737965285796</v>
      </c>
      <c r="L1010" s="444">
        <f t="shared" ca="1" si="80"/>
        <v>-856820.98496338783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-856820.98496338783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-3602.9884289300335</v>
      </c>
      <c r="L1011" s="444">
        <f t="shared" ca="1" si="80"/>
        <v>-868320.21137213812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-868320.21137213812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-3650.9018722998258</v>
      </c>
      <c r="L1012" s="444">
        <f t="shared" ca="1" si="80"/>
        <v>-879867.35122425819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-879867.35122425819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-3699.0149550169931</v>
      </c>
      <c r="L1013" s="444">
        <f t="shared" ca="1" si="80"/>
        <v>-891462.60415909544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-891462.60415909544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-3747.3285089121491</v>
      </c>
      <c r="L1014" s="444">
        <f t="shared" ca="1" si="80"/>
        <v>-903106.17064782779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-903106.17064782779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-3795.8433692818671</v>
      </c>
      <c r="L1015" s="444">
        <f t="shared" ca="1" si="80"/>
        <v>-914798.25199692987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-914798.25199692987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-3844.5603749031252</v>
      </c>
      <c r="L1016" s="444">
        <f t="shared" ca="1" si="80"/>
        <v>-926539.05035165325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-926539.05035165325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-3893.4803680478062</v>
      </c>
      <c r="L1017" s="444">
        <f t="shared" ca="1" si="80"/>
        <v>-938328.76869952132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-938328.76869952132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-3942.6041944972562</v>
      </c>
      <c r="L1018" s="444">
        <f t="shared" ca="1" si="80"/>
        <v>-950167.61087383877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-950167.61087383877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-3991.9327035569127</v>
      </c>
      <c r="L1019" s="444">
        <f t="shared" ca="1" si="80"/>
        <v>-962055.78155721596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-962055.78155721596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-4041.4667480709836</v>
      </c>
      <c r="L1020" s="444">
        <f t="shared" ca="1" si="80"/>
        <v>-973993.48628510721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-973993.48628510721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-4091.2071844371976</v>
      </c>
      <c r="L1021" s="444">
        <f t="shared" ca="1" si="80"/>
        <v>-985980.93144936464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-985980.93144936464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-4141.1548726216033</v>
      </c>
      <c r="L1022" s="444">
        <f t="shared" ca="1" si="80"/>
        <v>-998018.32430180651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-998018.32430180651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-4191.3106761734443</v>
      </c>
      <c r="L1023" s="444">
        <f t="shared" ca="1" si="80"/>
        <v>-1010105.8729578002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-1010105.8729578002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-4241.6754622400849</v>
      </c>
      <c r="L1024" s="444">
        <f t="shared" ca="1" si="80"/>
        <v>-1022243.7863998605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-1022243.7863998605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-4292.2501015820035</v>
      </c>
      <c r="L1025" s="444">
        <f t="shared" ca="1" si="80"/>
        <v>-1034432.2744812628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-1034432.2744812628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-4343.0354685878456</v>
      </c>
      <c r="L1026" s="444">
        <f t="shared" ca="1" si="80"/>
        <v>-1046671.5479296709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-1046671.5479296709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-4394.0324412895461</v>
      </c>
      <c r="L1027" s="444">
        <f t="shared" ca="1" si="80"/>
        <v>-1058961.8183507808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-1058961.8183507808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-4445.2419013775043</v>
      </c>
      <c r="L1028" s="444">
        <f t="shared" ref="L1028:L1282" ca="1" si="106">I1028-J1028+K1028</f>
        <v>-1071303.2982319784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-1071303.2982319784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-4496.6647342158276</v>
      </c>
      <c r="L1029" s="444">
        <f t="shared" ca="1" si="106"/>
        <v>-1083696.2009460146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-1083696.2009460146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-4548.301828857645</v>
      </c>
      <c r="L1030" s="444">
        <f t="shared" ca="1" si="106"/>
        <v>-1096140.7407546926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-1096140.7407546926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-4600.1540780604701</v>
      </c>
      <c r="L1031" s="444">
        <f t="shared" ca="1" si="106"/>
        <v>-1108637.1328125733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-1108637.1328125733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-4652.2223783016398</v>
      </c>
      <c r="L1032" s="444">
        <f t="shared" ca="1" si="106"/>
        <v>-1121185.5931706952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-1121185.5931706952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-4704.507629793814</v>
      </c>
      <c r="L1033" s="444">
        <f t="shared" ca="1" si="106"/>
        <v>-1133786.3387803093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-1133786.3387803093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-4757.0107365005397</v>
      </c>
      <c r="L1034" s="444">
        <f t="shared" ca="1" si="106"/>
        <v>-1146439.5874966301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-1146439.5874966301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-4809.7326061518761</v>
      </c>
      <c r="L1035" s="444">
        <f t="shared" ca="1" si="106"/>
        <v>-1159145.5580826022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-1159145.5580826022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-4862.6741502600935</v>
      </c>
      <c r="L1036" s="444">
        <f t="shared" ca="1" si="106"/>
        <v>-1171904.4702126826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-1171904.4702126826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-4915.8362841354283</v>
      </c>
      <c r="L1037" s="444">
        <f t="shared" ca="1" si="106"/>
        <v>-1184716.5444766383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-1184716.5444766383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-4969.2199269019102</v>
      </c>
      <c r="L1038" s="444">
        <f t="shared" ca="1" si="106"/>
        <v>-1197582.0023833604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-1197582.0023833604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-5022.8260015132528</v>
      </c>
      <c r="L1039" s="444">
        <f t="shared" ca="1" si="106"/>
        <v>-1210501.0663646939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-1210501.0663646939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-5076.6554347688088</v>
      </c>
      <c r="L1040" s="444">
        <f t="shared" ca="1" si="106"/>
        <v>-1223473.959779283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-1223473.959779283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-5130.7091573295966</v>
      </c>
      <c r="L1041" s="444">
        <f t="shared" ca="1" si="106"/>
        <v>-1236500.9069164328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-1236500.9069164328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-5184.9881037343876</v>
      </c>
      <c r="L1042" s="444">
        <f t="shared" ca="1" si="106"/>
        <v>-1249582.1329999873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-1249582.1329999873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-5239.4932124158649</v>
      </c>
      <c r="L1043" s="444">
        <f t="shared" ca="1" si="106"/>
        <v>-1262717.8641922234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-1262717.8641922234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-5294.2254257168488</v>
      </c>
      <c r="L1044" s="444">
        <f t="shared" ca="1" si="106"/>
        <v>-1275908.3275977606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-1275908.3275977606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-5349.185689906587</v>
      </c>
      <c r="L1045" s="444">
        <f t="shared" ca="1" si="106"/>
        <v>-1289153.7512674874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-1289153.7512674874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-5404.374955197115</v>
      </c>
      <c r="L1046" s="444">
        <f t="shared" ca="1" si="106"/>
        <v>-1302454.3642025047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-1302454.3642025047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-5459.7941757596873</v>
      </c>
      <c r="L1047" s="444">
        <f t="shared" ca="1" si="106"/>
        <v>-1315810.3963580846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-1315810.3963580846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-5515.4443097412704</v>
      </c>
      <c r="L1048" s="444">
        <f t="shared" ca="1" si="106"/>
        <v>-1329222.0786476461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-1329222.0786476461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-5571.32631928111</v>
      </c>
      <c r="L1049" s="444">
        <f t="shared" ca="1" si="106"/>
        <v>-1342689.6429467474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-1342689.6429467474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-5627.4411705273651</v>
      </c>
      <c r="L1050" s="444">
        <f t="shared" ca="1" si="106"/>
        <v>-1356213.322097095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-1356213.322097095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-5683.7898336538128</v>
      </c>
      <c r="L1051" s="444">
        <f t="shared" ca="1" si="106"/>
        <v>-1369793.3499105689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-1369793.3499105689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-5740.3732828766215</v>
      </c>
      <c r="L1052" s="444">
        <f t="shared" ca="1" si="106"/>
        <v>-1383429.9611732657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-1383429.9611732657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-5797.1924964711916</v>
      </c>
      <c r="L1053" s="444">
        <f t="shared" ca="1" si="106"/>
        <v>-1397123.391649557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-1397123.391649557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-5854.2484567890715</v>
      </c>
      <c r="L1054" s="444">
        <f t="shared" ca="1" si="106"/>
        <v>-1410873.8780861665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-1410873.8780861665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-5911.5421502749441</v>
      </c>
      <c r="L1055" s="444">
        <f t="shared" ca="1" si="106"/>
        <v>-1424681.6582162615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-1424681.6582162615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-5969.0745674836744</v>
      </c>
      <c r="L1056" s="444">
        <f t="shared" ca="1" si="106"/>
        <v>-1438546.9707635655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-1438546.9707635655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-6026.8467030974407</v>
      </c>
      <c r="L1057" s="444">
        <f t="shared" ca="1" si="106"/>
        <v>-1452470.0554464832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-1452470.0554464832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-6084.8595559429305</v>
      </c>
      <c r="L1058" s="444">
        <f t="shared" ca="1" si="106"/>
        <v>-1466451.1529822464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-1466451.1529822464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-6143.1141290086107</v>
      </c>
      <c r="L1059" s="444">
        <f t="shared" ca="1" si="106"/>
        <v>-1480490.5050910753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-1480490.5050910753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-6201.6114294620647</v>
      </c>
      <c r="L1060" s="444">
        <f t="shared" ca="1" si="106"/>
        <v>-1494588.3545003575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-1494588.3545003575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-6260.3524686674073</v>
      </c>
      <c r="L1061" s="444">
        <f t="shared" ca="1" si="106"/>
        <v>-1508744.9449488451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-1508744.9449488451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-6319.3382622027721</v>
      </c>
      <c r="L1062" s="444">
        <f t="shared" ca="1" si="106"/>
        <v>-1522960.521190868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-1522960.521190868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-6378.569829877868</v>
      </c>
      <c r="L1063" s="444">
        <f t="shared" ca="1" si="106"/>
        <v>-1537235.3290005662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-1537235.3290005662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-6438.0481957516095</v>
      </c>
      <c r="L1064" s="444">
        <f t="shared" ca="1" si="106"/>
        <v>-1551569.615176138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-1551569.615176138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-6497.7743881498263</v>
      </c>
      <c r="L1065" s="444">
        <f t="shared" ca="1" si="106"/>
        <v>-1565963.6275441081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-1565963.6275441081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-6557.7494396830343</v>
      </c>
      <c r="L1066" s="444">
        <f t="shared" ca="1" si="106"/>
        <v>-1580417.6149636114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-1580417.6149636114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-6617.9743872642985</v>
      </c>
      <c r="L1067" s="444">
        <f t="shared" ca="1" si="106"/>
        <v>-1594931.8273306959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-1594931.8273306959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-6678.4502721271501</v>
      </c>
      <c r="L1068" s="444">
        <f t="shared" ca="1" si="106"/>
        <v>-1609506.5155826432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-1609506.5155826432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-6739.1781398435978</v>
      </c>
      <c r="L1069" s="444">
        <f t="shared" ca="1" si="106"/>
        <v>-1624141.931702307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-1624141.931702307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-6800.1590403421969</v>
      </c>
      <c r="L1070" s="444">
        <f t="shared" ca="1" si="106"/>
        <v>-1638838.3287224693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-1638838.3287224693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-6861.3940279262069</v>
      </c>
      <c r="L1071" s="444">
        <f t="shared" ca="1" si="106"/>
        <v>-1653595.9607302158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-1653595.9607302158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-6922.8841612918159</v>
      </c>
      <c r="L1072" s="444">
        <f t="shared" ca="1" si="106"/>
        <v>-1668415.0828713279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-1668415.0828713279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-6984.6305035464502</v>
      </c>
      <c r="L1073" s="444">
        <f t="shared" ca="1" si="106"/>
        <v>-1683295.9513546946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-1683295.9513546946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-7046.6341222271449</v>
      </c>
      <c r="L1074" s="444">
        <f t="shared" ca="1" si="106"/>
        <v>-1698238.8234567419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-1698238.8234567419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-7108.8960893190088</v>
      </c>
      <c r="L1075" s="444">
        <f t="shared" ca="1" si="106"/>
        <v>-1713243.957525881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-1713243.957525881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-7171.4174812737547</v>
      </c>
      <c r="L1076" s="444">
        <f t="shared" ca="1" si="106"/>
        <v>-1728311.6129869749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-1728311.6129869749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-7234.1993790283132</v>
      </c>
      <c r="L1077" s="444">
        <f t="shared" ca="1" si="106"/>
        <v>-1743442.0503458234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-1743442.0503458234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-7297.2428680235143</v>
      </c>
      <c r="L1078" s="444">
        <f t="shared" ca="1" si="106"/>
        <v>-1758635.5311936671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-1758635.5311936671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-7360.5490382228627</v>
      </c>
      <c r="L1079" s="444">
        <f t="shared" ca="1" si="106"/>
        <v>-1773892.3182117101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-1773892.3182117101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-7424.1189841313762</v>
      </c>
      <c r="L1080" s="444">
        <f t="shared" ca="1" si="106"/>
        <v>-1789212.6751756617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-1789212.6751756617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-7487.9538048145068</v>
      </c>
      <c r="L1081" s="444">
        <f t="shared" ca="1" si="106"/>
        <v>-1804596.8669602964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-1804596.8669602964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-7552.0546039171522</v>
      </c>
      <c r="L1082" s="444">
        <f t="shared" ca="1" si="106"/>
        <v>-1820045.1595440337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-1820045.1595440337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-7616.4224896827236</v>
      </c>
      <c r="L1083" s="444">
        <f t="shared" ca="1" si="106"/>
        <v>-1835557.8200135366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-1835557.8200135366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-7681.0585749723205</v>
      </c>
      <c r="L1084" s="444">
        <f t="shared" ca="1" si="106"/>
        <v>-1851135.116568329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-1851135.116568329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-7745.9639772839564</v>
      </c>
      <c r="L1085" s="444">
        <f t="shared" ca="1" si="106"/>
        <v>-1866777.3185254333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-1866777.3185254333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-7811.1398187718887</v>
      </c>
      <c r="L1086" s="444">
        <f t="shared" ca="1" si="106"/>
        <v>-1882484.6963240255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-1882484.6963240255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-7876.5872262660232</v>
      </c>
      <c r="L1087" s="444">
        <f t="shared" ca="1" si="106"/>
        <v>-1898257.5215301118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-1898257.5215301118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-7942.307331291383</v>
      </c>
      <c r="L1088" s="444">
        <f t="shared" ca="1" si="106"/>
        <v>-1914096.0668412235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-1914096.0668412235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-8008.3012700876825</v>
      </c>
      <c r="L1089" s="444">
        <f t="shared" ca="1" si="106"/>
        <v>-1930000.6060911315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-1930000.6060911315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-8074.5701836289654</v>
      </c>
      <c r="L1090" s="444">
        <f t="shared" ca="1" si="106"/>
        <v>-1945971.4142545806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-1945971.4142545806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-8141.115217643337</v>
      </c>
      <c r="L1091" s="444">
        <f t="shared" ca="1" si="106"/>
        <v>-1962008.7674520442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-1962008.7674520442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-8207.9375226327684</v>
      </c>
      <c r="L1092" s="444">
        <f t="shared" ca="1" si="106"/>
        <v>-1978112.9429544972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-1978112.9429544972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-8275.0382538929898</v>
      </c>
      <c r="L1093" s="444">
        <f t="shared" ca="1" si="106"/>
        <v>-1994284.2191882103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-1994284.2191882103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-8342.4185715334606</v>
      </c>
      <c r="L1094" s="444">
        <f t="shared" ca="1" si="106"/>
        <v>-2010522.875739564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-2010522.875739564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-8410.0796404974335</v>
      </c>
      <c r="L1095" s="444">
        <f t="shared" ca="1" si="106"/>
        <v>-2026829.1933598816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-2026829.1933598816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-8478.0226305820925</v>
      </c>
      <c r="L1096" s="444">
        <f t="shared" ca="1" si="106"/>
        <v>-2043203.453970284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-2043203.453970284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-8546.2487164587692</v>
      </c>
      <c r="L1097" s="444">
        <f t="shared" ca="1" si="106"/>
        <v>-2059645.9406665629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-2059645.9406665629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-8614.759077693263</v>
      </c>
      <c r="L1098" s="444">
        <f t="shared" ca="1" si="106"/>
        <v>-2076156.9377240764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-2076156.9377240764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-8683.5548987662369</v>
      </c>
      <c r="L1099" s="444">
        <f t="shared" ca="1" si="106"/>
        <v>-2092736.730602663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-2092736.730602663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-8752.6373690936798</v>
      </c>
      <c r="L1100" s="444">
        <f t="shared" ca="1" si="106"/>
        <v>-2109385.6059515765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-2109385.6059515765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-8822.0076830474845</v>
      </c>
      <c r="L1101" s="444">
        <f t="shared" ca="1" si="106"/>
        <v>-2126103.8516144441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-2126103.8516144441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-8891.6670399761006</v>
      </c>
      <c r="L1102" s="444">
        <f t="shared" ca="1" si="106"/>
        <v>-2142891.75663424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-2142891.75663424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-8961.6166442252506</v>
      </c>
      <c r="L1103" s="444">
        <f t="shared" ca="1" si="106"/>
        <v>-2159749.6112582851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-2159749.6112582851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-9031.8577051587708</v>
      </c>
      <c r="L1104" s="444">
        <f t="shared" ca="1" si="106"/>
        <v>-2176677.7069432638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-2176677.7069432638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-9102.3914371795163</v>
      </c>
      <c r="L1105" s="444">
        <f t="shared" ca="1" si="106"/>
        <v>-2193676.3363602632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-2193676.3363602632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-9173.2190597503468</v>
      </c>
      <c r="L1106" s="444">
        <f t="shared" ca="1" si="106"/>
        <v>-2210745.7933998336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-2210745.7933998336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-9244.3417974152235</v>
      </c>
      <c r="L1107" s="444">
        <f t="shared" ca="1" si="106"/>
        <v>-2227886.3731770688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-2227886.3731770688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-9315.7608798203692</v>
      </c>
      <c r="L1108" s="444">
        <f t="shared" ca="1" si="106"/>
        <v>-2245098.372036709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-2245098.372036709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-9387.4775417355377</v>
      </c>
      <c r="L1109" s="444">
        <f t="shared" ca="1" si="106"/>
        <v>-2262382.0875582644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-2262382.0875582644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-9459.4930230753507</v>
      </c>
      <c r="L1110" s="444">
        <f t="shared" ca="1" si="106"/>
        <v>-2279737.8185611595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-2279737.8185611595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-9531.8085689207473</v>
      </c>
      <c r="L1111" s="444">
        <f t="shared" ca="1" si="106"/>
        <v>-2297165.8651099005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-2297165.8651099005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-9604.4254295405026</v>
      </c>
      <c r="L1112" s="444">
        <f t="shared" ca="1" si="106"/>
        <v>-2314666.5285192612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-2314666.5285192612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-9677.3448604128389</v>
      </c>
      <c r="L1113" s="444">
        <f t="shared" ca="1" si="106"/>
        <v>-2332240.1113594938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-2332240.1113594938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-9750.5681222471412</v>
      </c>
      <c r="L1114" s="444">
        <f t="shared" ca="1" si="106"/>
        <v>-2349886.917461561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-2349886.917461561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-9824.096481005754</v>
      </c>
      <c r="L1115" s="444">
        <f t="shared" ca="1" si="106"/>
        <v>-2367607.2519223867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-2367607.2519223867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-9897.9312079258616</v>
      </c>
      <c r="L1116" s="444">
        <f t="shared" ca="1" si="106"/>
        <v>-2385401.4211101327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-2385401.4211101327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-9972.0735795414694</v>
      </c>
      <c r="L1117" s="444">
        <f t="shared" ca="1" si="106"/>
        <v>-2403269.7326694941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-2403269.7326694941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-10046.524877705475</v>
      </c>
      <c r="L1118" s="444">
        <f t="shared" ca="1" si="106"/>
        <v>-2421212.4955270197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-2421212.4955270197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-10121.286389611832</v>
      </c>
      <c r="L1119" s="444">
        <f t="shared" ca="1" si="106"/>
        <v>-2439230.0198964514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-2439230.0198964514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-10196.359407817798</v>
      </c>
      <c r="L1120" s="444">
        <f t="shared" ca="1" si="106"/>
        <v>-2457322.6172840893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-2457322.6172840893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-10271.74523026629</v>
      </c>
      <c r="L1121" s="444">
        <f t="shared" ca="1" si="106"/>
        <v>-2475490.6004941757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-2475490.6004941757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-10347.445160308314</v>
      </c>
      <c r="L1122" s="444">
        <f t="shared" ca="1" si="106"/>
        <v>-2493734.2836343041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-2493734.2836343041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-10423.460506725516</v>
      </c>
      <c r="L1123" s="444">
        <f t="shared" ca="1" si="106"/>
        <v>-2512053.9821208497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-2512053.9821208497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-10499.792583752791</v>
      </c>
      <c r="L1124" s="444">
        <f t="shared" ca="1" si="106"/>
        <v>-2530450.0126844225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-2530450.0126844225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-10576.44271110101</v>
      </c>
      <c r="L1125" s="444">
        <f t="shared" ca="1" si="106"/>
        <v>-2548922.6933753435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-2548922.6933753435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-10653.412213979847</v>
      </c>
      <c r="L1126" s="444">
        <f t="shared" ca="1" si="106"/>
        <v>-2567472.3435691432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-2567472.3435691432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-10730.70242312068</v>
      </c>
      <c r="L1127" s="444">
        <f t="shared" ca="1" si="106"/>
        <v>-2586099.2839720841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-2586099.2839720841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-10808.3146747996</v>
      </c>
      <c r="L1128" s="444">
        <f t="shared" ca="1" si="106"/>
        <v>-2604803.8366267039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-2604803.8366267039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-10886.250310860516</v>
      </c>
      <c r="L1129" s="444">
        <f t="shared" ca="1" si="106"/>
        <v>-2623586.3249173844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-2623586.3249173844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-10964.510678738352</v>
      </c>
      <c r="L1130" s="444">
        <f t="shared" ca="1" si="106"/>
        <v>-2642447.0735759428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-2642447.0735759428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-11043.097131482346</v>
      </c>
      <c r="L1131" s="444">
        <f t="shared" ca="1" si="106"/>
        <v>-2661386.4086872451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-2661386.4086872451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-11122.011027779437</v>
      </c>
      <c r="L1132" s="444">
        <f t="shared" ca="1" si="106"/>
        <v>-2680404.6576948445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-2680404.6576948445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-11201.253731977769</v>
      </c>
      <c r="L1133" s="444">
        <f t="shared" ca="1" si="106"/>
        <v>-2699502.1494066422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-2699502.1494066422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-11280.826614110259</v>
      </c>
      <c r="L1134" s="444">
        <f t="shared" ca="1" si="106"/>
        <v>-2718679.2140005725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-2718679.2140005725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-11360.731049918302</v>
      </c>
      <c r="L1135" s="444">
        <f t="shared" ca="1" si="106"/>
        <v>-2737936.1830303106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-2737936.1830303106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-11440.968420875544</v>
      </c>
      <c r="L1136" s="444">
        <f t="shared" ca="1" si="106"/>
        <v>-2757273.3894310063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-2757273.3894310063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-11521.540114211775</v>
      </c>
      <c r="L1137" s="444">
        <f t="shared" ca="1" si="106"/>
        <v>-2776691.1675250381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-2776691.1675250381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-11602.447522936909</v>
      </c>
      <c r="L1138" s="444">
        <f t="shared" ca="1" si="106"/>
        <v>-2796189.853027795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-2796189.853027795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-11683.692045865062</v>
      </c>
      <c r="L1139" s="444">
        <f t="shared" ca="1" si="106"/>
        <v>-2815769.7830534801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-2815769.7830534801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-11765.275087638751</v>
      </c>
      <c r="L1140" s="444">
        <f t="shared" ca="1" si="106"/>
        <v>-2835431.2961209388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-2835431.2961209388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-11847.198058753162</v>
      </c>
      <c r="L1141" s="444">
        <f t="shared" ca="1" si="106"/>
        <v>-2855174.7321595121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-2855174.7321595121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-11929.46237558055</v>
      </c>
      <c r="L1142" s="444">
        <f t="shared" ca="1" si="106"/>
        <v>-2875000.4325149124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-2875000.4325149124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-12012.069460394718</v>
      </c>
      <c r="L1143" s="444">
        <f t="shared" ca="1" si="106"/>
        <v>-2894908.7399551272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-2894908.7399551272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-12095.020741395614</v>
      </c>
      <c r="L1144" s="444">
        <f t="shared" ca="1" si="106"/>
        <v>-2914899.9986763429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-2914899.9986763429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-12178.317652734011</v>
      </c>
      <c r="L1145" s="444">
        <f t="shared" ca="1" si="106"/>
        <v>-2934974.5543088969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-2934974.5543088969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-12261.961634536321</v>
      </c>
      <c r="L1146" s="444">
        <f t="shared" ca="1" si="106"/>
        <v>-2955132.7539232532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-2955132.7539232532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-12345.954132929472</v>
      </c>
      <c r="L1147" s="444">
        <f t="shared" ca="1" si="106"/>
        <v>-2975374.9460360026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-2975374.9460360026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-12430.296600065927</v>
      </c>
      <c r="L1148" s="444">
        <f t="shared" ca="1" si="106"/>
        <v>-2995701.4806158887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-2995701.4806158887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-12514.990494148786</v>
      </c>
      <c r="L1149" s="444">
        <f t="shared" ca="1" si="106"/>
        <v>-3016112.7090898575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-3016112.7090898575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-12600.03727945699</v>
      </c>
      <c r="L1150" s="444">
        <f t="shared" ca="1" si="106"/>
        <v>-3036608.9843491344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-3036608.9843491344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-12685.438426370643</v>
      </c>
      <c r="L1151" s="444">
        <f t="shared" ca="1" si="106"/>
        <v>-3057190.6607553251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-3057190.6607553251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-12771.195411396438</v>
      </c>
      <c r="L1152" s="444">
        <f t="shared" ca="1" si="106"/>
        <v>-3077858.0941465413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-3077858.0941465413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-12857.309717193171</v>
      </c>
      <c r="L1153" s="444">
        <f t="shared" ca="1" si="106"/>
        <v>-3098611.6418435546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-3098611.6418435546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-12943.782832597393</v>
      </c>
      <c r="L1154" s="444">
        <f t="shared" ca="1" si="106"/>
        <v>-3119451.6626559719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-3119451.6626559719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-13030.616252649133</v>
      </c>
      <c r="L1155" s="444">
        <f t="shared" ca="1" si="106"/>
        <v>-3140378.5168884411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-3140378.5168884411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-13117.811478617754</v>
      </c>
      <c r="L1156" s="444">
        <f t="shared" ca="1" si="106"/>
        <v>-3161392.5663468787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-3161392.5663468787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-13205.37001802791</v>
      </c>
      <c r="L1157" s="444">
        <f t="shared" ca="1" si="106"/>
        <v>-3182494.1743447264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-3182494.1743447264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-13293.29338468561</v>
      </c>
      <c r="L1158" s="444">
        <f t="shared" ca="1" si="106"/>
        <v>-3203683.705709232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-3203683.705709232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-13381.583098704383</v>
      </c>
      <c r="L1159" s="444">
        <f t="shared" ca="1" si="106"/>
        <v>-3224961.5267877565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-3224961.5267877565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-13470.240686531568</v>
      </c>
      <c r="L1160" s="444">
        <f t="shared" ca="1" si="106"/>
        <v>-3246328.0054541081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-3246328.0054541081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-13559.267680974701</v>
      </c>
      <c r="L1161" s="444">
        <f t="shared" ca="1" si="106"/>
        <v>-3267783.5111149028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-3267783.5111149028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-13648.665621228014</v>
      </c>
      <c r="L1162" s="444">
        <f t="shared" ca="1" si="106"/>
        <v>-3289328.4147159508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-3289328.4147159508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-13738.436052899046</v>
      </c>
      <c r="L1163" s="444">
        <f t="shared" ca="1" si="106"/>
        <v>-3310963.0887486697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-3310963.0887486697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-13828.580528035372</v>
      </c>
      <c r="L1164" s="444">
        <f t="shared" ca="1" si="106"/>
        <v>-3332687.907256525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-3332687.907256525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-13919.100605151438</v>
      </c>
      <c r="L1165" s="444">
        <f t="shared" ca="1" si="106"/>
        <v>-3354503.2458414966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-3354503.2458414966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-14009.997849255487</v>
      </c>
      <c r="L1166" s="444">
        <f t="shared" ca="1" si="106"/>
        <v>-3376409.481670572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-3376409.481670572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-14101.273831876633</v>
      </c>
      <c r="L1167" s="444">
        <f t="shared" ca="1" si="106"/>
        <v>-3398406.9934822684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-3398406.9934822684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-14192.930131092035</v>
      </c>
      <c r="L1168" s="444">
        <f t="shared" ca="1" si="106"/>
        <v>-3420496.1615931806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-3420496.1615931806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-14252.067339971587</v>
      </c>
      <c r="L1169" s="444">
        <f t="shared" ca="1" si="106"/>
        <v>-3434748.2289331523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-3434748.2289331523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-14311.450953888134</v>
      </c>
      <c r="L1170" s="444">
        <f t="shared" ca="1" si="106"/>
        <v>-3449059.6798870405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-3449059.6798870405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-14371.081999529335</v>
      </c>
      <c r="L1171" s="444">
        <f t="shared" ca="1" si="106"/>
        <v>-3463430.7618865697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-3463430.7618865697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-14430.961507860709</v>
      </c>
      <c r="L1172" s="444">
        <f t="shared" ca="1" si="106"/>
        <v>-3477861.7233944302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-3477861.7233944302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-14491.09051414346</v>
      </c>
      <c r="L1173" s="444">
        <f t="shared" ca="1" si="106"/>
        <v>-3492352.8139085737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-3492352.8139085737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-14551.470057952391</v>
      </c>
      <c r="L1174" s="444">
        <f t="shared" ca="1" si="106"/>
        <v>-3506904.2839665259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-3506904.2839665259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-14612.101183193856</v>
      </c>
      <c r="L1175" s="444">
        <f t="shared" ca="1" si="106"/>
        <v>-3521516.3851497197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-3521516.3851497197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-14672.984938123833</v>
      </c>
      <c r="L1176" s="444">
        <f t="shared" ca="1" si="106"/>
        <v>-3536189.3700878434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-3536189.3700878434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-14734.122375366012</v>
      </c>
      <c r="L1177" s="444">
        <f t="shared" ca="1" si="106"/>
        <v>-3550923.4924632092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-3550923.4924632092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-14795.514551930039</v>
      </c>
      <c r="L1178" s="444">
        <f t="shared" ca="1" si="106"/>
        <v>-3565719.0070151393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-3565719.0070151393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-14857.162529229749</v>
      </c>
      <c r="L1179" s="444">
        <f t="shared" ca="1" si="106"/>
        <v>-3580576.169544369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-3580576.169544369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-14919.067373101538</v>
      </c>
      <c r="L1180" s="444">
        <f t="shared" ca="1" si="106"/>
        <v>-3595495.2369174706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-3595495.2369174706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-14981.230153822793</v>
      </c>
      <c r="L1181" s="444">
        <f t="shared" ca="1" si="106"/>
        <v>-3610476.4670712934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-3610476.4670712934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-15043.651946130389</v>
      </c>
      <c r="L1182" s="444">
        <f t="shared" ca="1" si="106"/>
        <v>-3625520.1190174236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-3625520.1190174236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-15106.333829239264</v>
      </c>
      <c r="L1183" s="444">
        <f t="shared" ca="1" si="106"/>
        <v>-3640626.4528466631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-3640626.4528466631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-15169.276886861097</v>
      </c>
      <c r="L1184" s="444">
        <f t="shared" ca="1" si="106"/>
        <v>-3655795.7297335244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-3655795.7297335244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-15232.482207223016</v>
      </c>
      <c r="L1185" s="444">
        <f t="shared" ca="1" si="106"/>
        <v>-3671028.2119407472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-3671028.2119407472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-15295.950883086447</v>
      </c>
      <c r="L1186" s="444">
        <f t="shared" ca="1" si="106"/>
        <v>-3686324.1628238335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-3686324.1628238335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-15359.68401176597</v>
      </c>
      <c r="L1187" s="444">
        <f t="shared" ca="1" si="106"/>
        <v>-3701683.8468355993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-3701683.8468355993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-15423.682695148331</v>
      </c>
      <c r="L1188" s="444">
        <f t="shared" ca="1" si="106"/>
        <v>-3717107.5295307478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-3717107.5295307478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-15487.948039711449</v>
      </c>
      <c r="L1189" s="444">
        <f t="shared" ca="1" si="106"/>
        <v>-3732595.4775704592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-3732595.4775704592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-15552.481156543579</v>
      </c>
      <c r="L1190" s="444">
        <f t="shared" ca="1" si="106"/>
        <v>-3748147.9587270026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-3748147.9587270026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-15617.283161362511</v>
      </c>
      <c r="L1191" s="444">
        <f t="shared" ca="1" si="106"/>
        <v>-3763765.2418883652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-3763765.2418883652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-15682.355174534858</v>
      </c>
      <c r="L1192" s="444">
        <f t="shared" ca="1" si="106"/>
        <v>-3779447.5970629002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-3779447.5970629002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-15747.698321095417</v>
      </c>
      <c r="L1193" s="444">
        <f t="shared" ca="1" si="106"/>
        <v>-3795195.2953839954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-3795195.2953839954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-15813.313730766647</v>
      </c>
      <c r="L1194" s="444">
        <f t="shared" ca="1" si="106"/>
        <v>-3811008.6091147619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-3811008.6091147619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-15879.202537978175</v>
      </c>
      <c r="L1195" s="444">
        <f t="shared" ca="1" si="106"/>
        <v>-3826887.81165274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-3826887.81165274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-15945.365881886415</v>
      </c>
      <c r="L1196" s="444">
        <f t="shared" ca="1" si="106"/>
        <v>-3842833.1775346263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-3842833.1775346263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-16011.804906394274</v>
      </c>
      <c r="L1197" s="444">
        <f t="shared" ca="1" si="106"/>
        <v>-3858844.9824410207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-3858844.9824410207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-16078.520760170919</v>
      </c>
      <c r="L1198" s="444">
        <f t="shared" ca="1" si="106"/>
        <v>-3874923.5032011918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-3874923.5032011918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-16145.51459667163</v>
      </c>
      <c r="L1199" s="444">
        <f t="shared" ca="1" si="106"/>
        <v>-3891069.0177978636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-3891069.0177978636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-16212.787574157766</v>
      </c>
      <c r="L1200" s="444">
        <f t="shared" ca="1" si="106"/>
        <v>-3907281.8053720212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-3907281.8053720212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-16280.340855716755</v>
      </c>
      <c r="L1201" s="444">
        <f t="shared" ca="1" si="106"/>
        <v>-3923562.1462277379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-3923562.1462277379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-16348.175609282242</v>
      </c>
      <c r="L1202" s="444">
        <f t="shared" ca="1" si="106"/>
        <v>-3939910.3218370201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-3939910.3218370201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-16416.293007654251</v>
      </c>
      <c r="L1203" s="444">
        <f t="shared" ca="1" si="106"/>
        <v>-3956326.6148446742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-3956326.6148446742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-16484.694228519475</v>
      </c>
      <c r="L1204" s="444">
        <f t="shared" ca="1" si="106"/>
        <v>-3972811.3090731939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-3972811.3090731939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-16553.38045447164</v>
      </c>
      <c r="L1205" s="444">
        <f t="shared" ca="1" si="106"/>
        <v>-3989364.6895276657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-3989364.6895276657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-16622.352873031941</v>
      </c>
      <c r="L1206" s="444">
        <f t="shared" ca="1" si="106"/>
        <v>-4005987.0424006977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-4005987.0424006977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-16691.612676669574</v>
      </c>
      <c r="L1207" s="444">
        <f t="shared" ca="1" si="106"/>
        <v>-4022678.6550773671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-4022678.6550773671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-16761.161062822364</v>
      </c>
      <c r="L1208" s="444">
        <f t="shared" ca="1" si="106"/>
        <v>-4039439.8161401893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-4039439.8161401893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-16830.999233917457</v>
      </c>
      <c r="L1209" s="444">
        <f t="shared" ca="1" si="106"/>
        <v>-4056270.8153741066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-4056270.8153741066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-16901.128397392109</v>
      </c>
      <c r="L1210" s="444">
        <f t="shared" ca="1" si="106"/>
        <v>-4073171.9437714987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-4073171.9437714987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-16971.549765714579</v>
      </c>
      <c r="L1211" s="444">
        <f t="shared" ca="1" si="106"/>
        <v>-4090143.4935372132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-4090143.4935372132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-17042.264556405058</v>
      </c>
      <c r="L1212" s="444">
        <f t="shared" ca="1" si="106"/>
        <v>-4107185.7580936183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-4107185.7580936183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-17113.27399205674</v>
      </c>
      <c r="L1213" s="444">
        <f t="shared" ca="1" si="106"/>
        <v>-4124299.0320856753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-4124299.0320856753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-17184.579300356978</v>
      </c>
      <c r="L1214" s="444">
        <f t="shared" ca="1" si="106"/>
        <v>-4141483.6113860323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-4141483.6113860323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-17256.181714108468</v>
      </c>
      <c r="L1215" s="444">
        <f t="shared" ca="1" si="106"/>
        <v>-4158739.793100141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-4158739.793100141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-17328.082471250586</v>
      </c>
      <c r="L1216" s="444">
        <f t="shared" ca="1" si="106"/>
        <v>-4176067.8755713915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-4176067.8755713915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-17400.282814880797</v>
      </c>
      <c r="L1217" s="444">
        <f t="shared" ca="1" si="106"/>
        <v>-4193468.1583862724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-4193468.1583862724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-17472.783993276138</v>
      </c>
      <c r="L1218" s="444">
        <f t="shared" ca="1" si="106"/>
        <v>-4210940.9423795482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-4210940.9423795482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-17545.587259914784</v>
      </c>
      <c r="L1219" s="444">
        <f t="shared" ca="1" si="106"/>
        <v>-4228486.5296394629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-4228486.5296394629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-17618.693873497763</v>
      </c>
      <c r="L1220" s="444">
        <f t="shared" ca="1" si="106"/>
        <v>-4246105.2235129606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-4246105.2235129606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-17692.105097970671</v>
      </c>
      <c r="L1221" s="444">
        <f t="shared" ca="1" si="106"/>
        <v>-4263797.3286109315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-4263797.3286109315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-17765.822202545547</v>
      </c>
      <c r="L1222" s="444">
        <f t="shared" ca="1" si="106"/>
        <v>-4281563.1508134771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-4281563.1508134771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-17839.84646172282</v>
      </c>
      <c r="L1223" s="444">
        <f t="shared" ca="1" si="106"/>
        <v>-4299402.9972751997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-4299402.9972751997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-17914.179155313333</v>
      </c>
      <c r="L1224" s="444">
        <f t="shared" ca="1" si="106"/>
        <v>-4317317.1764305132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-4317317.1764305132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-17988.821568460473</v>
      </c>
      <c r="L1225" s="444">
        <f t="shared" ca="1" si="106"/>
        <v>-4335305.9979989734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-4335305.9979989734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-18063.774991662387</v>
      </c>
      <c r="L1226" s="444">
        <f t="shared" ca="1" si="106"/>
        <v>-4353369.7729906356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-4353369.7729906356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-18139.040720794314</v>
      </c>
      <c r="L1227" s="444">
        <f t="shared" ca="1" si="106"/>
        <v>-4371508.8137114299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-4371508.8137114299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-18214.620057130956</v>
      </c>
      <c r="L1228" s="444">
        <f t="shared" ca="1" si="106"/>
        <v>-4389723.4337685611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-4389723.4337685611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-18290.514307369005</v>
      </c>
      <c r="L1229" s="444">
        <f t="shared" ca="1" si="106"/>
        <v>-4408013.9480759297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-4408013.9480759297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-18366.724783649708</v>
      </c>
      <c r="L1230" s="444">
        <f t="shared" ca="1" si="106"/>
        <v>-4426380.6728595793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-4426380.6728595793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-18443.252803581581</v>
      </c>
      <c r="L1231" s="444">
        <f t="shared" ca="1" si="106"/>
        <v>-4444823.9256631611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-4444823.9256631611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-18520.09969026317</v>
      </c>
      <c r="L1232" s="444">
        <f t="shared" ca="1" si="106"/>
        <v>-4463344.0253534243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-4463344.0253534243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-18597.266772305935</v>
      </c>
      <c r="L1233" s="444">
        <f t="shared" ca="1" si="106"/>
        <v>-4481941.2921257298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-4481941.2921257298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-18674.755383857206</v>
      </c>
      <c r="L1234" s="444">
        <f t="shared" ca="1" si="106"/>
        <v>-4500616.0475095874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-4500616.0475095874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-18752.566864623281</v>
      </c>
      <c r="L1235" s="444">
        <f t="shared" ca="1" si="106"/>
        <v>-4519368.6143742111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-4519368.6143742111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-18830.702559892547</v>
      </c>
      <c r="L1236" s="444">
        <f t="shared" ca="1" si="106"/>
        <v>-4538199.3169341031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-4538199.3169341031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-18909.163820558762</v>
      </c>
      <c r="L1237" s="444">
        <f t="shared" ca="1" si="106"/>
        <v>-4557108.4807546623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-4557108.4807546623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-18987.952003144426</v>
      </c>
      <c r="L1238" s="444">
        <f t="shared" ca="1" si="106"/>
        <v>-4576096.432757807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-4576096.432757807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-19067.068469824197</v>
      </c>
      <c r="L1239" s="444">
        <f t="shared" ca="1" si="106"/>
        <v>-4595163.5012276312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-4595163.5012276312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-19146.514588448463</v>
      </c>
      <c r="L1240" s="444">
        <f t="shared" ca="1" si="106"/>
        <v>-4614310.0158160795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-4614310.0158160795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-19226.291732566999</v>
      </c>
      <c r="L1241" s="444">
        <f t="shared" ca="1" si="106"/>
        <v>-4633536.3075486468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-4633536.3075486468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-19306.401281452694</v>
      </c>
      <c r="L1242" s="444">
        <f t="shared" ca="1" si="106"/>
        <v>-4652842.7088300996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-4652842.7088300996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-19386.844620125416</v>
      </c>
      <c r="L1243" s="444">
        <f t="shared" ca="1" si="106"/>
        <v>-4672229.5534502249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-4672229.5534502249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-19467.623139375937</v>
      </c>
      <c r="L1244" s="444">
        <f t="shared" ca="1" si="106"/>
        <v>-4691697.1765896007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-4691697.1765896007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-19548.738235790002</v>
      </c>
      <c r="L1245" s="444">
        <f t="shared" ca="1" si="106"/>
        <v>-4711245.914825391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-4711245.914825391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-19630.191311772462</v>
      </c>
      <c r="L1246" s="444">
        <f t="shared" ca="1" si="106"/>
        <v>-4730876.1061371639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-4730876.1061371639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-19711.983775571516</v>
      </c>
      <c r="L1247" s="444">
        <f t="shared" ca="1" si="106"/>
        <v>-4750588.0899127359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-4750588.0899127359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-19794.117041303067</v>
      </c>
      <c r="L1248" s="444">
        <f t="shared" ca="1" si="106"/>
        <v>-4770382.2069540387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-4770382.2069540387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-19876.592528975161</v>
      </c>
      <c r="L1249" s="444">
        <f t="shared" ca="1" si="106"/>
        <v>-4790258.7994830143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-4790258.7994830143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-19959.411664512558</v>
      </c>
      <c r="L1250" s="444">
        <f t="shared" ca="1" si="106"/>
        <v>-4810218.2111475272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-4810218.2111475272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-20042.575879781361</v>
      </c>
      <c r="L1251" s="444">
        <f t="shared" ca="1" si="106"/>
        <v>-4830260.7870273087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-4830260.7870273087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-20126.086612613784</v>
      </c>
      <c r="L1252" s="444">
        <f t="shared" ca="1" si="106"/>
        <v>-4850386.8736399226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-4850386.8736399226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-20209.945306833011</v>
      </c>
      <c r="L1253" s="444">
        <f t="shared" ca="1" si="106"/>
        <v>-4870596.8189467555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-4870596.8189467555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-20294.153412278149</v>
      </c>
      <c r="L1254" s="444">
        <f t="shared" ca="1" si="106"/>
        <v>-4890890.9723590333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-4890890.9723590333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-20378.712384829305</v>
      </c>
      <c r="L1255" s="444">
        <f t="shared" ca="1" si="106"/>
        <v>-4911269.6847438626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-4911269.6847438626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-20463.623686432762</v>
      </c>
      <c r="L1256" s="444">
        <f t="shared" ca="1" si="106"/>
        <v>-4931733.3084302954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-4931733.3084302954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-20548.88878512623</v>
      </c>
      <c r="L1257" s="444">
        <f t="shared" ca="1" si="106"/>
        <v>-4952282.1972154221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-4952282.1972154221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-20634.509155064257</v>
      </c>
      <c r="L1258" s="444">
        <f t="shared" ca="1" si="106"/>
        <v>-4972916.7063704859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-4972916.7063704859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-20720.486276543692</v>
      </c>
      <c r="L1259" s="444">
        <f t="shared" ca="1" si="106"/>
        <v>-4993637.1926470296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-4993637.1926470296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-20806.82163602929</v>
      </c>
      <c r="L1260" s="444">
        <f t="shared" ca="1" si="106"/>
        <v>-5014444.0142830592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-5014444.0142830592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-20893.516726179412</v>
      </c>
      <c r="L1261" s="444">
        <f t="shared" ca="1" si="106"/>
        <v>-5035337.5310092382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-5035337.5310092382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-20980.573045871824</v>
      </c>
      <c r="L1262" s="444">
        <f t="shared" ca="1" si="106"/>
        <v>-5056318.1040551104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-5056318.1040551104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-21067.992100229625</v>
      </c>
      <c r="L1263" s="444">
        <f t="shared" ca="1" si="106"/>
        <v>-5077386.0961553399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-5077386.0961553399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-21155.77540064725</v>
      </c>
      <c r="L1264" s="444">
        <f t="shared" ca="1" si="106"/>
        <v>-5098541.8715559868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-5098541.8715559868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-21243.924464816613</v>
      </c>
      <c r="L1265" s="444">
        <f t="shared" ca="1" si="106"/>
        <v>-5119785.796020803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-5119785.796020803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-21332.440816753347</v>
      </c>
      <c r="L1266" s="444">
        <f t="shared" ca="1" si="106"/>
        <v>-5141118.2368375566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-5141118.2368375566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-21421.325986823151</v>
      </c>
      <c r="L1267" s="444">
        <f t="shared" ca="1" si="106"/>
        <v>-5162539.5628243797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-5162539.5628243797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-21510.581511768247</v>
      </c>
      <c r="L1268" s="444">
        <f t="shared" ca="1" si="106"/>
        <v>-5184050.1443361482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-5184050.1443361482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-21600.20893473395</v>
      </c>
      <c r="L1269" s="444">
        <f t="shared" ca="1" si="106"/>
        <v>-5205650.3532708818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-5205650.3532708818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-21690.209805295341</v>
      </c>
      <c r="L1270" s="444">
        <f t="shared" ca="1" si="106"/>
        <v>-5227340.5630761776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-5227340.5630761776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-21780.585679484073</v>
      </c>
      <c r="L1271" s="444">
        <f t="shared" ca="1" si="106"/>
        <v>-5249121.1487556621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-5249121.1487556621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-21871.33811981526</v>
      </c>
      <c r="L1272" s="444">
        <f t="shared" ca="1" si="106"/>
        <v>-5270992.4868754772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-5270992.4868754772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-21962.468695314488</v>
      </c>
      <c r="L1273" s="444">
        <f t="shared" ca="1" si="106"/>
        <v>-5292954.9555707918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-5292954.9555707918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-22053.978981544966</v>
      </c>
      <c r="L1274" s="444">
        <f t="shared" ca="1" si="106"/>
        <v>-5315008.934552337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-5315008.934552337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-22145.870560634736</v>
      </c>
      <c r="L1275" s="444">
        <f t="shared" ca="1" si="106"/>
        <v>-5337154.8051129719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-5337154.8051129719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-22238.145021304048</v>
      </c>
      <c r="L1276" s="444">
        <f t="shared" ca="1" si="106"/>
        <v>-5359392.9501342764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-5359392.9501342764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-22330.803958892819</v>
      </c>
      <c r="L1277" s="444">
        <f t="shared" ca="1" si="106"/>
        <v>-5381723.7540931692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-5381723.7540931692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-22423.848975388206</v>
      </c>
      <c r="L1278" s="444">
        <f t="shared" ca="1" si="106"/>
        <v>-5404147.6030685576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-5404147.6030685576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-22517.281679452324</v>
      </c>
      <c r="L1279" s="444">
        <f t="shared" ca="1" si="106"/>
        <v>-5426664.88474801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-5426664.88474801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-22611.103686450042</v>
      </c>
      <c r="L1280" s="444">
        <f t="shared" ca="1" si="106"/>
        <v>-5449275.98843446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-5449275.98843446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-22705.316618476918</v>
      </c>
      <c r="L1281" s="444">
        <f t="shared" ca="1" si="106"/>
        <v>-5471981.305052937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-5471981.305052937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-22799.922104387239</v>
      </c>
      <c r="L1282" s="444">
        <f t="shared" ca="1" si="106"/>
        <v>-5494781.2271573246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-5494781.2271573246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-22894.921779822187</v>
      </c>
      <c r="L1283" s="444">
        <f t="shared" ref="L1283:L1537" ca="1" si="127">I1283-J1283+K1283</f>
        <v>-5517676.1489371471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-5517676.1489371471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-22990.317287238111</v>
      </c>
      <c r="L1284" s="444">
        <f t="shared" ca="1" si="127"/>
        <v>-5540666.4662243854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-5540666.4662243854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-23086.110275934938</v>
      </c>
      <c r="L1285" s="444">
        <f t="shared" ca="1" si="127"/>
        <v>-5563752.5765003208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-5563752.5765003208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-23182.302402084671</v>
      </c>
      <c r="L1286" s="444">
        <f t="shared" ca="1" si="127"/>
        <v>-5586934.8789024055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-5586934.8789024055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-23278.895328760023</v>
      </c>
      <c r="L1287" s="444">
        <f t="shared" ca="1" si="127"/>
        <v>-5610213.7742311656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-5610213.7742311656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-23375.890725963189</v>
      </c>
      <c r="L1288" s="444">
        <f t="shared" ca="1" si="127"/>
        <v>-5633589.6649571285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-5633589.6649571285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-23473.290270654703</v>
      </c>
      <c r="L1289" s="444">
        <f t="shared" ca="1" si="127"/>
        <v>-5657062.9552277829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-5657062.9552277829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-23571.095646782429</v>
      </c>
      <c r="L1290" s="444">
        <f t="shared" ca="1" si="127"/>
        <v>-5680634.0508745657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-5680634.0508745657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-23669.308545310691</v>
      </c>
      <c r="L1291" s="444">
        <f t="shared" ca="1" si="127"/>
        <v>-5704303.3594198767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-5704303.3594198767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-23767.930664249485</v>
      </c>
      <c r="L1292" s="444">
        <f t="shared" ca="1" si="127"/>
        <v>-5728071.2900841264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-5728071.2900841264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-23866.963708683859</v>
      </c>
      <c r="L1293" s="444">
        <f t="shared" ca="1" si="127"/>
        <v>-5751938.2537928103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-5751938.2537928103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-23966.409390803376</v>
      </c>
      <c r="L1294" s="444">
        <f t="shared" ca="1" si="127"/>
        <v>-5775904.6631836137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-5775904.6631836137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-24066.269429931723</v>
      </c>
      <c r="L1295" s="444">
        <f t="shared" ca="1" si="127"/>
        <v>-5799970.9326135451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-5799970.9326135451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-24166.545552556439</v>
      </c>
      <c r="L1296" s="444">
        <f t="shared" ca="1" si="127"/>
        <v>-5824137.4781661015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-5824137.4781661015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-24267.239492358756</v>
      </c>
      <c r="L1297" s="444">
        <f t="shared" ca="1" si="127"/>
        <v>-5848404.7176584601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-5848404.7176584601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-24368.352990243584</v>
      </c>
      <c r="L1298" s="444">
        <f t="shared" ca="1" si="127"/>
        <v>-5872773.0706487037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-5872773.0706487037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-24469.887794369599</v>
      </c>
      <c r="L1299" s="444">
        <f t="shared" ca="1" si="127"/>
        <v>-5897242.9584430736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-5897242.9584430736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-24571.845660179471</v>
      </c>
      <c r="L1300" s="444">
        <f t="shared" ca="1" si="127"/>
        <v>-5921814.8041032534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-5921814.8041032534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-24674.228350430221</v>
      </c>
      <c r="L1301" s="444">
        <f t="shared" ca="1" si="127"/>
        <v>-5946489.0324536832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-5946489.0324536832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-24777.037635223678</v>
      </c>
      <c r="L1302" s="444">
        <f t="shared" ca="1" si="127"/>
        <v>-5971266.0700889071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-5971266.0700889071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-24880.275292037113</v>
      </c>
      <c r="L1303" s="444">
        <f t="shared" ca="1" si="127"/>
        <v>-5996146.3453809442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-5996146.3453809442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-24983.943105753933</v>
      </c>
      <c r="L1304" s="444">
        <f t="shared" ca="1" si="127"/>
        <v>-6021130.2884866977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-6021130.2884866977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-25088.042868694574</v>
      </c>
      <c r="L1305" s="444">
        <f t="shared" ca="1" si="127"/>
        <v>-6046218.331355392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-6046218.331355392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-25192.576380647468</v>
      </c>
      <c r="L1306" s="444">
        <f t="shared" ca="1" si="127"/>
        <v>-6071410.9077360397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-6071410.9077360397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-25297.545448900164</v>
      </c>
      <c r="L1307" s="444">
        <f t="shared" ca="1" si="127"/>
        <v>-6096708.4531849399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-6096708.4531849399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-25402.951888270582</v>
      </c>
      <c r="L1308" s="444">
        <f t="shared" ca="1" si="127"/>
        <v>-6122111.4050732106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-6122111.4050732106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-25508.797521138378</v>
      </c>
      <c r="L1309" s="444">
        <f t="shared" ca="1" si="127"/>
        <v>-6147620.2025943492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-6147620.2025943492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-25615.084177476456</v>
      </c>
      <c r="L1310" s="444">
        <f t="shared" ca="1" si="127"/>
        <v>-6173235.2867718255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-6173235.2867718255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-25721.813694882607</v>
      </c>
      <c r="L1311" s="444">
        <f t="shared" ca="1" si="127"/>
        <v>-6198957.1004667077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-6198957.1004667077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-25828.987918611281</v>
      </c>
      <c r="L1312" s="444">
        <f t="shared" ca="1" si="127"/>
        <v>-6224786.0883853193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-6224786.0883853193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-25936.608701605495</v>
      </c>
      <c r="L1313" s="444">
        <f t="shared" ca="1" si="127"/>
        <v>-6250722.6970869247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-6250722.6970869247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-26044.677904528853</v>
      </c>
      <c r="L1314" s="444">
        <f t="shared" ca="1" si="127"/>
        <v>-6276767.3749914533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-6276767.3749914533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-26153.197395797721</v>
      </c>
      <c r="L1315" s="444">
        <f t="shared" ca="1" si="127"/>
        <v>-6302920.5723872511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-6302920.5723872511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-26262.169051613546</v>
      </c>
      <c r="L1316" s="444">
        <f t="shared" ca="1" si="127"/>
        <v>-6329182.7414388647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-6329182.7414388647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-26371.594755995269</v>
      </c>
      <c r="L1317" s="444">
        <f t="shared" ca="1" si="127"/>
        <v>-6355554.3361948598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-6355554.3361948598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-26481.476400811916</v>
      </c>
      <c r="L1318" s="444">
        <f t="shared" ca="1" si="127"/>
        <v>-6382035.812595672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-6382035.812595672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-26591.8158858153</v>
      </c>
      <c r="L1319" s="444">
        <f t="shared" ca="1" si="127"/>
        <v>-6408627.6284814868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-6408627.6284814868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-26702.61511867286</v>
      </c>
      <c r="L1320" s="444">
        <f t="shared" ca="1" si="127"/>
        <v>-6435330.2436001599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-6435330.2436001599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-26813.876015000667</v>
      </c>
      <c r="L1321" s="444">
        <f t="shared" ca="1" si="127"/>
        <v>-6462144.1196151609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-6462144.1196151609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-26925.600498396503</v>
      </c>
      <c r="L1322" s="444">
        <f t="shared" ca="1" si="127"/>
        <v>-6489069.7201135578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-6489069.7201135578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-27037.790500473158</v>
      </c>
      <c r="L1323" s="444">
        <f t="shared" ca="1" si="127"/>
        <v>-6516107.510614031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-6516107.510614031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-27150.447960891794</v>
      </c>
      <c r="L1324" s="444">
        <f t="shared" ca="1" si="127"/>
        <v>-6543257.9585749228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-6543257.9585749228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-27263.574827395514</v>
      </c>
      <c r="L1325" s="444">
        <f t="shared" ca="1" si="127"/>
        <v>-6570521.5334023181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-6570521.5334023181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-27377.173055842988</v>
      </c>
      <c r="L1326" s="444">
        <f t="shared" ca="1" si="127"/>
        <v>-6597898.7064581616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-6597898.7064581616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-27491.244610242338</v>
      </c>
      <c r="L1327" s="444">
        <f t="shared" ca="1" si="127"/>
        <v>-6625389.9510684041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-6625389.9510684041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-27605.791462785015</v>
      </c>
      <c r="L1328" s="444">
        <f t="shared" ca="1" si="127"/>
        <v>-6652995.7425311888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-6652995.7425311888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-27720.815593879954</v>
      </c>
      <c r="L1329" s="444">
        <f t="shared" ca="1" si="127"/>
        <v>-6680716.5581250684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-6680716.5581250684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-27836.318992187782</v>
      </c>
      <c r="L1330" s="444">
        <f t="shared" ca="1" si="127"/>
        <v>-6708552.8771172566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-6708552.8771172566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-27952.303654655239</v>
      </c>
      <c r="L1331" s="444">
        <f t="shared" ca="1" si="127"/>
        <v>-6736505.1807719115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-6736505.1807719115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-28068.771586549632</v>
      </c>
      <c r="L1332" s="444">
        <f t="shared" ca="1" si="127"/>
        <v>-6764573.952358461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-6764573.952358461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-28185.724801493587</v>
      </c>
      <c r="L1333" s="444">
        <f t="shared" ca="1" si="127"/>
        <v>-6792759.6771599548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-6792759.6771599548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-28303.165321499811</v>
      </c>
      <c r="L1334" s="444">
        <f t="shared" ca="1" si="127"/>
        <v>-6821062.8424814548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-6821062.8424814548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-28421.09517700606</v>
      </c>
      <c r="L1335" s="444">
        <f t="shared" ca="1" si="127"/>
        <v>-6849483.9376584608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-6849483.9376584608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-28539.516406910254</v>
      </c>
      <c r="L1336" s="444">
        <f t="shared" ca="1" si="127"/>
        <v>-6878023.4540653713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-6878023.4540653713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-28658.431058605711</v>
      </c>
      <c r="L1337" s="444">
        <f t="shared" ca="1" si="127"/>
        <v>-6906681.8851239774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-6906681.8851239774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-28777.84118801657</v>
      </c>
      <c r="L1338" s="444">
        <f t="shared" ca="1" si="127"/>
        <v>-6935459.7263119938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-6935459.7263119938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-28897.748859633306</v>
      </c>
      <c r="L1339" s="444">
        <f t="shared" ca="1" si="127"/>
        <v>-6964357.4751716275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-6964357.4751716275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-29018.156146548452</v>
      </c>
      <c r="L1340" s="444">
        <f t="shared" ca="1" si="127"/>
        <v>-6993375.6313181762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-6993375.6313181762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-29139.065130492399</v>
      </c>
      <c r="L1341" s="444">
        <f t="shared" ca="1" si="127"/>
        <v>-7022514.6964486688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-7022514.6964486688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-29260.477901869453</v>
      </c>
      <c r="L1342" s="444">
        <f t="shared" ca="1" si="127"/>
        <v>-7051775.1743505383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-7051775.1743505383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-29382.396559793913</v>
      </c>
      <c r="L1343" s="444">
        <f t="shared" ca="1" si="127"/>
        <v>-7081157.5709103318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-7081157.5709103318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-29504.823212126386</v>
      </c>
      <c r="L1344" s="444">
        <f t="shared" ca="1" si="127"/>
        <v>-7110662.3941224581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-7110662.3941224581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-29627.759975510242</v>
      </c>
      <c r="L1345" s="444">
        <f t="shared" ca="1" si="127"/>
        <v>-7140290.1540979687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-7140290.1540979687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-29751.208975408201</v>
      </c>
      <c r="L1346" s="444">
        <f t="shared" ca="1" si="127"/>
        <v>-7170041.3630733769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-7170041.3630733769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-29875.172346139068</v>
      </c>
      <c r="L1347" s="444">
        <f t="shared" ca="1" si="127"/>
        <v>-7199916.5354195163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-7199916.5354195163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-29999.652230914653</v>
      </c>
      <c r="L1348" s="444">
        <f t="shared" ca="1" si="127"/>
        <v>-7229916.1876504309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-7229916.1876504309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-30124.650781876797</v>
      </c>
      <c r="L1349" s="444">
        <f t="shared" ca="1" si="127"/>
        <v>-7260040.8384323074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-7260040.8384323074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-30250.170160134618</v>
      </c>
      <c r="L1350" s="444">
        <f t="shared" ca="1" si="127"/>
        <v>-7290291.0085924417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-7290291.0085924417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-30376.212535801838</v>
      </c>
      <c r="L1351" s="444">
        <f t="shared" ca="1" si="127"/>
        <v>-7320667.221128244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-7320667.221128244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-30502.780088034353</v>
      </c>
      <c r="L1352" s="444">
        <f t="shared" ca="1" si="127"/>
        <v>-7351170.0012162784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-7351170.0012162784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-30629.875005067832</v>
      </c>
      <c r="L1353" s="444">
        <f t="shared" ca="1" si="127"/>
        <v>-7381799.8762213467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-7381799.8762213467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-30757.499484255612</v>
      </c>
      <c r="L1354" s="444">
        <f t="shared" ca="1" si="127"/>
        <v>-7412557.3757056026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-7412557.3757056026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-30885.655732106676</v>
      </c>
      <c r="L1355" s="444">
        <f t="shared" ca="1" si="127"/>
        <v>-7443443.031437709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-7443443.031437709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-31014.345964323791</v>
      </c>
      <c r="L1356" s="444">
        <f t="shared" ca="1" si="127"/>
        <v>-7474457.3774020327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-7474457.3774020327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-31143.572405841805</v>
      </c>
      <c r="L1357" s="444">
        <f t="shared" ca="1" si="127"/>
        <v>-7505600.9498078749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-7505600.9498078749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-31273.337290866144</v>
      </c>
      <c r="L1358" s="444">
        <f t="shared" ca="1" si="127"/>
        <v>-7536874.2870987412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-7536874.2870987412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-31403.64286291142</v>
      </c>
      <c r="L1359" s="444">
        <f t="shared" ca="1" si="127"/>
        <v>-7568277.9299616525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-7568277.9299616525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-31534.491374840218</v>
      </c>
      <c r="L1360" s="444">
        <f t="shared" ca="1" si="127"/>
        <v>-7599812.4213364925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-7599812.4213364925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-31665.88508890205</v>
      </c>
      <c r="L1361" s="444">
        <f t="shared" ca="1" si="127"/>
        <v>-7631478.3064253945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-7631478.3064253945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-31797.826276772477</v>
      </c>
      <c r="L1362" s="444">
        <f t="shared" ca="1" si="127"/>
        <v>-7663276.1327021671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-7663276.1327021671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-31930.317219592358</v>
      </c>
      <c r="L1363" s="444">
        <f t="shared" ca="1" si="127"/>
        <v>-7695206.4499217598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-7695206.4499217598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-32063.360208007329</v>
      </c>
      <c r="L1364" s="444">
        <f t="shared" ca="1" si="127"/>
        <v>-7727269.8101297673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-7727269.8101297673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-32196.957542207369</v>
      </c>
      <c r="L1365" s="444">
        <f t="shared" ca="1" si="127"/>
        <v>-7759466.7676719744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-7759466.7676719744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-32331.111531966559</v>
      </c>
      <c r="L1366" s="444">
        <f t="shared" ca="1" si="127"/>
        <v>-7791797.8792039407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-7791797.8792039407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-32465.824496683086</v>
      </c>
      <c r="L1367" s="444">
        <f t="shared" ca="1" si="127"/>
        <v>-7824263.7037006235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-7824263.7037006235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-32601.098765419261</v>
      </c>
      <c r="L1368" s="444">
        <f t="shared" ca="1" si="127"/>
        <v>-7856864.8024660423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-7856864.8024660423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-32736.936676941845</v>
      </c>
      <c r="L1369" s="444">
        <f t="shared" ca="1" si="127"/>
        <v>-7889601.7391429842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-7889601.7391429842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-32873.340579762436</v>
      </c>
      <c r="L1370" s="444">
        <f t="shared" ca="1" si="127"/>
        <v>-7922475.0797227463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-7922475.0797227463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-33010.312832178104</v>
      </c>
      <c r="L1371" s="444">
        <f t="shared" ca="1" si="127"/>
        <v>-7955485.3925549248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-7955485.3925549248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-33147.855802312188</v>
      </c>
      <c r="L1372" s="444">
        <f t="shared" ca="1" si="127"/>
        <v>-7988633.2483572373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-7988633.2483572373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-33285.971868155153</v>
      </c>
      <c r="L1373" s="444">
        <f t="shared" ca="1" si="127"/>
        <v>-8021919.2202253928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-8021919.2202253928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-33424.6634176058</v>
      </c>
      <c r="L1374" s="444">
        <f t="shared" ca="1" si="127"/>
        <v>-8055343.8836429985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-8055343.8836429985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-33563.932848512493</v>
      </c>
      <c r="L1375" s="444">
        <f t="shared" ca="1" si="127"/>
        <v>-8088907.8164915107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-8088907.8164915107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-33703.782568714625</v>
      </c>
      <c r="L1376" s="444">
        <f t="shared" ca="1" si="127"/>
        <v>-8122611.5990602253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-8122611.5990602253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-33844.214996084273</v>
      </c>
      <c r="L1377" s="444">
        <f t="shared" ca="1" si="127"/>
        <v>-8156455.8140563099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-8156455.8140563099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-33985.232558567957</v>
      </c>
      <c r="L1378" s="444">
        <f t="shared" ca="1" si="127"/>
        <v>-8190441.0466148779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-8190441.0466148779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-34126.837694228656</v>
      </c>
      <c r="L1379" s="444">
        <f t="shared" ca="1" si="127"/>
        <v>-8224567.8843091065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-8224567.8843091065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-34269.032851287942</v>
      </c>
      <c r="L1380" s="444">
        <f t="shared" ca="1" si="127"/>
        <v>-8258836.9171603946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-8258836.9171603946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-34411.820488168305</v>
      </c>
      <c r="L1381" s="444">
        <f t="shared" ca="1" si="127"/>
        <v>-8293248.7376485625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-8293248.7376485625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-34555.203073535682</v>
      </c>
      <c r="L1382" s="444">
        <f t="shared" ca="1" si="127"/>
        <v>-8327803.9407220986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-8327803.9407220986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-34699.183086342076</v>
      </c>
      <c r="L1383" s="444">
        <f t="shared" ca="1" si="127"/>
        <v>-8362503.1238084408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-8362503.1238084408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-34843.763015868506</v>
      </c>
      <c r="L1384" s="444">
        <f t="shared" ca="1" si="127"/>
        <v>-8397346.8868243098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-8397346.8868243098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-34988.945361767954</v>
      </c>
      <c r="L1385" s="444">
        <f t="shared" ca="1" si="127"/>
        <v>-8432335.8321860787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-8432335.8321860787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-35134.732634108659</v>
      </c>
      <c r="L1386" s="444">
        <f t="shared" ca="1" si="127"/>
        <v>-8467470.5648201872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-8467470.5648201872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-35281.127353417447</v>
      </c>
      <c r="L1387" s="444">
        <f t="shared" ca="1" si="127"/>
        <v>-8502751.6921736039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-8502751.6921736039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-35428.132050723347</v>
      </c>
      <c r="L1388" s="444">
        <f t="shared" ca="1" si="127"/>
        <v>-8538179.8242243268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-8538179.8242243268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-35575.749267601364</v>
      </c>
      <c r="L1389" s="444">
        <f t="shared" ca="1" si="127"/>
        <v>-8573755.5734919272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-8573755.5734919272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-35723.981556216364</v>
      </c>
      <c r="L1390" s="444">
        <f t="shared" ca="1" si="127"/>
        <v>-8609479.5550481435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-8609479.5550481435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-35872.831479367262</v>
      </c>
      <c r="L1391" s="444">
        <f t="shared" ca="1" si="127"/>
        <v>-8645352.3865275104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-8645352.3865275104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-36022.301610531293</v>
      </c>
      <c r="L1392" s="444">
        <f t="shared" ca="1" si="127"/>
        <v>-8681374.6881380416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-8681374.6881380416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-36172.394533908504</v>
      </c>
      <c r="L1393" s="444">
        <f t="shared" ca="1" si="127"/>
        <v>-8717547.0826719496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-8717547.0826719496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-36323.112844466457</v>
      </c>
      <c r="L1394" s="444">
        <f t="shared" ca="1" si="127"/>
        <v>-8753870.1955164168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-8753870.1955164168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-36474.459147985071</v>
      </c>
      <c r="L1395" s="444">
        <f t="shared" ca="1" si="127"/>
        <v>-8790344.654664401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-8790344.654664401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-36626.436061101667</v>
      </c>
      <c r="L1396" s="444">
        <f t="shared" ca="1" si="127"/>
        <v>-8826971.090725502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-8826971.090725502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-36779.046211356261</v>
      </c>
      <c r="L1397" s="444">
        <f t="shared" ca="1" si="127"/>
        <v>-8863750.1369368583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-8863750.1369368583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-36932.292237236907</v>
      </c>
      <c r="L1398" s="444">
        <f t="shared" ca="1" si="127"/>
        <v>-8900682.4291740954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-8900682.4291740954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-37086.176788225399</v>
      </c>
      <c r="L1399" s="444">
        <f t="shared" ca="1" si="127"/>
        <v>-8937768.6059623212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-8937768.6059623212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-37240.702524843007</v>
      </c>
      <c r="L1400" s="444">
        <f t="shared" ca="1" si="127"/>
        <v>-8975009.3084871639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-8975009.3084871639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-37395.872118696512</v>
      </c>
      <c r="L1401" s="444">
        <f t="shared" ca="1" si="127"/>
        <v>-9012405.1806058604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-9012405.1806058604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-37551.688252524415</v>
      </c>
      <c r="L1402" s="444">
        <f t="shared" ca="1" si="127"/>
        <v>-9049956.868858384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-9049956.868858384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-37708.153620243269</v>
      </c>
      <c r="L1403" s="444">
        <f t="shared" ca="1" si="127"/>
        <v>-9087665.022478627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-9087665.022478627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-37865.270926994279</v>
      </c>
      <c r="L1404" s="444">
        <f t="shared" ca="1" si="127"/>
        <v>-9125530.2934056222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-9125530.2934056222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-38023.042889190096</v>
      </c>
      <c r="L1405" s="444">
        <f t="shared" ca="1" si="127"/>
        <v>-9163553.3362948131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-9163553.3362948131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-38181.472234561719</v>
      </c>
      <c r="L1406" s="444">
        <f t="shared" ca="1" si="127"/>
        <v>-9201734.8085293751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-9201734.8085293751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-38340.561702205727</v>
      </c>
      <c r="L1407" s="444">
        <f t="shared" ca="1" si="127"/>
        <v>-9240075.37023158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-9240075.37023158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-38500.31404263158</v>
      </c>
      <c r="L1408" s="444">
        <f t="shared" ca="1" si="127"/>
        <v>-9278575.6842742115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-9278575.6842742115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-38660.732017809212</v>
      </c>
      <c r="L1409" s="444">
        <f t="shared" ca="1" si="127"/>
        <v>-9317236.4162920211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-9317236.4162920211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-38821.818401216755</v>
      </c>
      <c r="L1410" s="444">
        <f t="shared" ca="1" si="127"/>
        <v>-9356058.2346932385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-9356058.2346932385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-38983.575977888497</v>
      </c>
      <c r="L1411" s="444">
        <f t="shared" ca="1" si="127"/>
        <v>-9395041.8106711265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-9395041.8106711265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-39146.007544463027</v>
      </c>
      <c r="L1412" s="444">
        <f t="shared" ca="1" si="127"/>
        <v>-9434187.81821559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-9434187.81821559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-39309.115909231623</v>
      </c>
      <c r="L1413" s="444">
        <f t="shared" ca="1" si="127"/>
        <v>-9473496.9341248218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-9473496.9341248218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-39472.903892186754</v>
      </c>
      <c r="L1414" s="444">
        <f t="shared" ca="1" si="127"/>
        <v>-9512969.8380170092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-9512969.8380170092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-39637.374325070872</v>
      </c>
      <c r="L1415" s="444">
        <f t="shared" ca="1" si="127"/>
        <v>-9552607.2123420797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-9552607.2123420797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-39802.530051425332</v>
      </c>
      <c r="L1416" s="444">
        <f t="shared" ca="1" si="127"/>
        <v>-9592409.7423935048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-9592409.7423935048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-39968.373926639601</v>
      </c>
      <c r="L1417" s="444">
        <f t="shared" ca="1" si="127"/>
        <v>-9632378.1163201444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-9632378.1163201444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-40134.9088180006</v>
      </c>
      <c r="L1418" s="444">
        <f t="shared" ca="1" si="127"/>
        <v>-9672513.0251381453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-9672513.0251381453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-40302.137604742275</v>
      </c>
      <c r="L1419" s="444">
        <f t="shared" ca="1" si="127"/>
        <v>-9712815.1627428867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-9712815.1627428867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-40470.063178095363</v>
      </c>
      <c r="L1420" s="444">
        <f t="shared" ca="1" si="127"/>
        <v>-9753285.2259209827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-9753285.2259209827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-40638.688441337428</v>
      </c>
      <c r="L1421" s="444">
        <f t="shared" ca="1" si="127"/>
        <v>-9793923.9143623207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-9793923.9143623207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-40808.016309843006</v>
      </c>
      <c r="L1422" s="444">
        <f t="shared" ca="1" si="127"/>
        <v>-9834731.9306721631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-9834731.9306721631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-40978.049711134016</v>
      </c>
      <c r="L1423" s="444">
        <f t="shared" ca="1" si="127"/>
        <v>-9875709.9803832974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-9875709.9803832974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-41148.791584930404</v>
      </c>
      <c r="L1424" s="444">
        <f t="shared" ca="1" si="127"/>
        <v>-9916858.7719682287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-9916858.7719682287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-41320.244883200954</v>
      </c>
      <c r="L1425" s="444">
        <f t="shared" ca="1" si="127"/>
        <v>-9958179.0168514289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-9958179.0168514289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-41492.412570214285</v>
      </c>
      <c r="L1426" s="444">
        <f t="shared" ca="1" si="127"/>
        <v>-9999671.4294216428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-9999671.4294216428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-41665.29762259018</v>
      </c>
      <c r="L1427" s="444">
        <f t="shared" ca="1" si="127"/>
        <v>-10041336.727044232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-10041336.727044232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-41838.903029350964</v>
      </c>
      <c r="L1428" s="444">
        <f t="shared" ca="1" si="127"/>
        <v>-10083175.630073583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-10083175.630073583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-42013.23179197326</v>
      </c>
      <c r="L1429" s="444">
        <f t="shared" ca="1" si="127"/>
        <v>-10125188.861865556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-10125188.861865556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-42188.286924439817</v>
      </c>
      <c r="L1430" s="444">
        <f t="shared" ca="1" si="127"/>
        <v>-10167377.148789996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-10167377.148789996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-42364.071453291654</v>
      </c>
      <c r="L1431" s="444">
        <f t="shared" ca="1" si="127"/>
        <v>-10209741.220243288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-10209741.220243288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-42540.588417680367</v>
      </c>
      <c r="L1432" s="444">
        <f t="shared" ca="1" si="127"/>
        <v>-10252281.808660969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-10252281.808660969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-42717.840869420703</v>
      </c>
      <c r="L1433" s="444">
        <f t="shared" ca="1" si="127"/>
        <v>-10294999.64953039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-10294999.64953039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-42895.831873043295</v>
      </c>
      <c r="L1434" s="444">
        <f t="shared" ca="1" si="127"/>
        <v>-10337895.481403433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-10337895.481403433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-43074.564505847637</v>
      </c>
      <c r="L1435" s="444">
        <f t="shared" ca="1" si="127"/>
        <v>-10380970.04590928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-10380970.04590928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-43254.04185795533</v>
      </c>
      <c r="L1436" s="444">
        <f t="shared" ca="1" si="127"/>
        <v>-10424224.087767236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-10424224.087767236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-43434.267032363481</v>
      </c>
      <c r="L1437" s="444">
        <f t="shared" ca="1" si="127"/>
        <v>-10467658.3547996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-10467658.3547996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-43615.243144998334</v>
      </c>
      <c r="L1438" s="444">
        <f t="shared" ca="1" si="127"/>
        <v>-10511273.597944599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-10511273.597944599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-43796.973324769162</v>
      </c>
      <c r="L1439" s="444">
        <f t="shared" ca="1" si="127"/>
        <v>-10555070.571269367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-10555070.571269367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-43979.460713622364</v>
      </c>
      <c r="L1440" s="444">
        <f t="shared" ca="1" si="127"/>
        <v>-10599050.03198299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-10599050.03198299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-44162.708466595788</v>
      </c>
      <c r="L1441" s="444">
        <f t="shared" ca="1" si="127"/>
        <v>-10643212.740449585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-10643212.740449585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-44346.719751873272</v>
      </c>
      <c r="L1442" s="444">
        <f t="shared" ca="1" si="127"/>
        <v>-10687559.460201459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-10687559.460201459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-44531.497750839415</v>
      </c>
      <c r="L1443" s="444">
        <f t="shared" ca="1" si="127"/>
        <v>-10732090.957952298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-10732090.957952298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-44717.045658134579</v>
      </c>
      <c r="L1444" s="444">
        <f t="shared" ca="1" si="127"/>
        <v>-10776808.003610432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-10776808.003610432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-44903.366681710133</v>
      </c>
      <c r="L1445" s="444">
        <f t="shared" ca="1" si="127"/>
        <v>-10821711.370292142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-10821711.370292142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-45090.464042883927</v>
      </c>
      <c r="L1446" s="444">
        <f t="shared" ca="1" si="127"/>
        <v>-10866801.834335025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-10866801.834335025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-45278.340976395935</v>
      </c>
      <c r="L1447" s="444">
        <f t="shared" ca="1" si="127"/>
        <v>-10912080.175311422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-10912080.175311422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-45467.000730464257</v>
      </c>
      <c r="L1448" s="444">
        <f t="shared" ca="1" si="127"/>
        <v>-10957547.176041886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-10957547.176041886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-45656.446566841194</v>
      </c>
      <c r="L1449" s="444">
        <f t="shared" ca="1" si="127"/>
        <v>-11003203.622608727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-11003203.622608727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-45846.681760869695</v>
      </c>
      <c r="L1450" s="444">
        <f t="shared" ca="1" si="127"/>
        <v>-11049050.304369597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-11049050.304369597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-46037.709601539987</v>
      </c>
      <c r="L1451" s="444">
        <f t="shared" ca="1" si="127"/>
        <v>-11095088.013971137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-11095088.013971137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-46229.5333915464</v>
      </c>
      <c r="L1452" s="444">
        <f t="shared" ca="1" si="127"/>
        <v>-11141317.547362683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-11141317.547362683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-46422.156447344511</v>
      </c>
      <c r="L1453" s="444">
        <f t="shared" ca="1" si="127"/>
        <v>-11187739.703810029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-11187739.703810029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-46615.582099208455</v>
      </c>
      <c r="L1454" s="444">
        <f t="shared" ca="1" si="127"/>
        <v>-11234355.285909237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-11234355.285909237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-46809.813691288487</v>
      </c>
      <c r="L1455" s="444">
        <f t="shared" ca="1" si="127"/>
        <v>-11281165.099600526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-11281165.099600526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-47004.854581668857</v>
      </c>
      <c r="L1456" s="444">
        <f t="shared" ca="1" si="127"/>
        <v>-11328169.954182195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-11328169.954182195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-47200.708142425807</v>
      </c>
      <c r="L1457" s="444">
        <f t="shared" ca="1" si="127"/>
        <v>-11375370.66232462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-11375370.66232462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-47397.377759685914</v>
      </c>
      <c r="L1458" s="444">
        <f t="shared" ca="1" si="127"/>
        <v>-11422768.040084306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-11422768.040084306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-47594.866833684609</v>
      </c>
      <c r="L1459" s="444">
        <f t="shared" ca="1" si="127"/>
        <v>-11470362.906917991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-11470362.906917991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-47793.178778824964</v>
      </c>
      <c r="L1460" s="444">
        <f t="shared" ca="1" si="127"/>
        <v>-11518156.085696816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-11518156.085696816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-47992.317023736738</v>
      </c>
      <c r="L1461" s="444">
        <f t="shared" ca="1" si="127"/>
        <v>-11566148.402720554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-11566148.402720554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-48192.28501133564</v>
      </c>
      <c r="L1462" s="444">
        <f t="shared" ca="1" si="127"/>
        <v>-11614340.68773189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-11614340.68773189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-48393.086198882876</v>
      </c>
      <c r="L1463" s="444">
        <f t="shared" ca="1" si="127"/>
        <v>-11662733.773930773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-11662733.773930773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-48594.724058044885</v>
      </c>
      <c r="L1464" s="444">
        <f t="shared" ca="1" si="127"/>
        <v>-11711328.497988818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-11711328.497988818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-48797.202074953406</v>
      </c>
      <c r="L1465" s="444">
        <f t="shared" ca="1" si="127"/>
        <v>-11760125.700063772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-11760125.700063772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-49000.523750265718</v>
      </c>
      <c r="L1466" s="444">
        <f t="shared" ca="1" si="127"/>
        <v>-11809126.223814039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-11809126.223814039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-49204.692599225164</v>
      </c>
      <c r="L1467" s="444">
        <f t="shared" ca="1" si="127"/>
        <v>-11858330.916413264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-11858330.916413264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-49409.712151721935</v>
      </c>
      <c r="L1468" s="444">
        <f t="shared" ca="1" si="127"/>
        <v>-11907740.628564985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-11907740.628564985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-49615.585952354108</v>
      </c>
      <c r="L1469" s="444">
        <f t="shared" ca="1" si="127"/>
        <v>-11957356.21451734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-11957356.21451734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-49822.317560488918</v>
      </c>
      <c r="L1470" s="444">
        <f t="shared" ca="1" si="127"/>
        <v>-12007178.532077828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-12007178.532077828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-50029.910550324283</v>
      </c>
      <c r="L1471" s="444">
        <f t="shared" ca="1" si="127"/>
        <v>-12057208.442628153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-12057208.442628153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-50238.368510950633</v>
      </c>
      <c r="L1472" s="444">
        <f t="shared" ca="1" si="127"/>
        <v>-12107446.811139103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-12107446.811139103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-50447.695046412926</v>
      </c>
      <c r="L1473" s="444">
        <f t="shared" ca="1" si="127"/>
        <v>-12157894.506185517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-12157894.506185517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-50657.893775772987</v>
      </c>
      <c r="L1474" s="444">
        <f t="shared" ca="1" si="127"/>
        <v>-12208552.399961289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-12208552.399961289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-50868.968333172037</v>
      </c>
      <c r="L1475" s="444">
        <f t="shared" ca="1" si="127"/>
        <v>-12259421.368294461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-12259421.368294461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-51080.922367893589</v>
      </c>
      <c r="L1476" s="444">
        <f t="shared" ca="1" si="127"/>
        <v>-12310502.290662354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-12310502.290662354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-51293.759544426473</v>
      </c>
      <c r="L1477" s="444">
        <f t="shared" ca="1" si="127"/>
        <v>-12361796.05020678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-12361796.05020678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-51507.483542528251</v>
      </c>
      <c r="L1478" s="444">
        <f t="shared" ca="1" si="127"/>
        <v>-12413303.533749308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-12413303.533749308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-51722.098057288786</v>
      </c>
      <c r="L1479" s="444">
        <f t="shared" ca="1" si="127"/>
        <v>-12465025.631806597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-12465025.631806597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-51937.606799194153</v>
      </c>
      <c r="L1480" s="444">
        <f t="shared" ca="1" si="127"/>
        <v>-12516963.238605792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-12516963.238605792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-52154.013494190796</v>
      </c>
      <c r="L1481" s="444">
        <f t="shared" ca="1" si="127"/>
        <v>-12569117.252099983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-12569117.252099983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-52371.32188374993</v>
      </c>
      <c r="L1482" s="444">
        <f t="shared" ca="1" si="127"/>
        <v>-12621488.573983733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-12621488.573983733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-52589.535724932219</v>
      </c>
      <c r="L1483" s="444">
        <f t="shared" ca="1" si="127"/>
        <v>-12674078.109708665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-12674078.109708665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-52808.65879045277</v>
      </c>
      <c r="L1484" s="444">
        <f t="shared" ca="1" si="127"/>
        <v>-12726886.768499117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-12726886.768499117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-53028.694868746323</v>
      </c>
      <c r="L1485" s="444">
        <f t="shared" ca="1" si="127"/>
        <v>-12779915.463367864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-12779915.463367864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-53249.647764032765</v>
      </c>
      <c r="L1486" s="444">
        <f t="shared" ca="1" si="127"/>
        <v>-12833165.111131897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-12833165.111131897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-53471.521296382904</v>
      </c>
      <c r="L1487" s="444">
        <f t="shared" ca="1" si="127"/>
        <v>-12886636.632428281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-12886636.632428281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-53694.319301784504</v>
      </c>
      <c r="L1488" s="444">
        <f t="shared" ca="1" si="127"/>
        <v>-12940330.951730065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-12940330.951730065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-53918.045632208603</v>
      </c>
      <c r="L1489" s="444">
        <f t="shared" ca="1" si="127"/>
        <v>-12994248.997362273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-12994248.997362273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-54142.704155676132</v>
      </c>
      <c r="L1490" s="444">
        <f t="shared" ca="1" si="127"/>
        <v>-13048391.701517949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-13048391.701517949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-54368.298756324788</v>
      </c>
      <c r="L1491" s="444">
        <f t="shared" ca="1" si="127"/>
        <v>-13102760.000274274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-13102760.000274274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-54594.833334476141</v>
      </c>
      <c r="L1492" s="444">
        <f t="shared" ca="1" si="127"/>
        <v>-13157354.83360875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-13157354.83360875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-54822.311806703117</v>
      </c>
      <c r="L1493" s="444">
        <f t="shared" ca="1" si="127"/>
        <v>-13212177.145415453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-13212177.145415453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-55050.738105897726</v>
      </c>
      <c r="L1494" s="444">
        <f t="shared" ca="1" si="127"/>
        <v>-13267227.88352135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-13267227.88352135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-55280.116181338948</v>
      </c>
      <c r="L1495" s="444">
        <f t="shared" ca="1" si="127"/>
        <v>-13322507.999702688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-13322507.999702688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-55510.449998761193</v>
      </c>
      <c r="L1496" s="444">
        <f t="shared" ca="1" si="127"/>
        <v>-13378018.449701449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-13378018.449701449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-55741.7435404227</v>
      </c>
      <c r="L1497" s="444">
        <f t="shared" ca="1" si="127"/>
        <v>-13433760.193241872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-13433760.193241872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-55974.000805174466</v>
      </c>
      <c r="L1498" s="444">
        <f t="shared" ca="1" si="127"/>
        <v>-13489734.194047047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-13489734.194047047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-56207.225808529365</v>
      </c>
      <c r="L1499" s="444">
        <f t="shared" ca="1" si="127"/>
        <v>-13545941.419855576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-13545941.419855576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-56441.422582731568</v>
      </c>
      <c r="L1500" s="444">
        <f t="shared" ca="1" si="127"/>
        <v>-13602382.842438307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-13602382.842438307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-56676.595176826275</v>
      </c>
      <c r="L1501" s="444">
        <f t="shared" ca="1" si="127"/>
        <v>-13659059.437615134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-13659059.437615134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-56912.747656729734</v>
      </c>
      <c r="L1502" s="444">
        <f t="shared" ca="1" si="127"/>
        <v>-13715972.185271863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-13715972.185271863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-57149.884105299425</v>
      </c>
      <c r="L1503" s="444">
        <f t="shared" ca="1" si="127"/>
        <v>-13773122.069377162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-13773122.069377162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-57388.008622404835</v>
      </c>
      <c r="L1504" s="444">
        <f t="shared" ca="1" si="127"/>
        <v>-13830510.077999566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-13830510.077999566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-57627.125324998189</v>
      </c>
      <c r="L1505" s="444">
        <f t="shared" ca="1" si="127"/>
        <v>-13888137.203324564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-13888137.203324564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-57867.238347185674</v>
      </c>
      <c r="L1506" s="444">
        <f t="shared" ca="1" si="127"/>
        <v>-13946004.44167175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-13946004.44167175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-58108.351840298958</v>
      </c>
      <c r="L1507" s="444">
        <f t="shared" ca="1" si="127"/>
        <v>-14004112.793512048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-14004112.793512048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-58350.469972966872</v>
      </c>
      <c r="L1508" s="444">
        <f t="shared" ca="1" si="127"/>
        <v>-14062463.263485014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-14062463.263485014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-58593.596931187552</v>
      </c>
      <c r="L1509" s="444">
        <f t="shared" ca="1" si="127"/>
        <v>-14121056.860416202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-14121056.860416202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-58837.736918400835</v>
      </c>
      <c r="L1510" s="444">
        <f t="shared" ca="1" si="127"/>
        <v>-14179894.597334603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-14179894.597334603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-59082.894155560847</v>
      </c>
      <c r="L1511" s="444">
        <f t="shared" ca="1" si="127"/>
        <v>-14238977.491490163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-14238977.491490163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-59329.072881209002</v>
      </c>
      <c r="L1512" s="444">
        <f t="shared" ca="1" si="127"/>
        <v>-14298306.564371372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-14298306.564371372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-59576.277351547375</v>
      </c>
      <c r="L1513" s="444">
        <f t="shared" ca="1" si="127"/>
        <v>-14357882.841722919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-14357882.841722919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-59824.511840512154</v>
      </c>
      <c r="L1514" s="444">
        <f t="shared" ca="1" si="127"/>
        <v>-14417707.353563432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-14417707.353563432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-60073.780639847631</v>
      </c>
      <c r="L1515" s="444">
        <f t="shared" ca="1" si="127"/>
        <v>-14477781.134203279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-14477781.134203279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-60324.088059180329</v>
      </c>
      <c r="L1516" s="444">
        <f t="shared" ca="1" si="127"/>
        <v>-14538105.222262459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-14538105.222262459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-60575.438426093577</v>
      </c>
      <c r="L1517" s="444">
        <f t="shared" ca="1" si="127"/>
        <v>-14598680.660688553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-14598680.660688553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-60827.836086202296</v>
      </c>
      <c r="L1518" s="444">
        <f t="shared" ca="1" si="127"/>
        <v>-14659508.496774755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-14659508.496774755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-61081.285403228147</v>
      </c>
      <c r="L1519" s="444">
        <f t="shared" ca="1" si="127"/>
        <v>-14720589.782177983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-14720589.782177983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-61335.790759074931</v>
      </c>
      <c r="L1520" s="444">
        <f t="shared" ca="1" si="127"/>
        <v>-14781925.572937058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-14781925.572937058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-61591.356553904407</v>
      </c>
      <c r="L1521" s="444">
        <f t="shared" ca="1" si="127"/>
        <v>-14843516.929490963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-14843516.929490963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-61847.987206212347</v>
      </c>
      <c r="L1522" s="444">
        <f t="shared" ca="1" si="127"/>
        <v>-14905364.916697176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-14905364.916697176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-62105.687152904902</v>
      </c>
      <c r="L1523" s="444">
        <f t="shared" ca="1" si="127"/>
        <v>-14967470.603850082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-14967470.603850082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-62364.46084937534</v>
      </c>
      <c r="L1524" s="444">
        <f t="shared" ca="1" si="127"/>
        <v>-15029835.064699456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-15029835.064699456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-62624.312769581076</v>
      </c>
      <c r="L1525" s="444">
        <f t="shared" ca="1" si="127"/>
        <v>-15092459.377469037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-15092459.377469037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-62885.24740612098</v>
      </c>
      <c r="L1526" s="444">
        <f t="shared" ca="1" si="127"/>
        <v>-15155344.624875158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-15155344.624875158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-63147.269270313169</v>
      </c>
      <c r="L1527" s="444">
        <f t="shared" ca="1" si="127"/>
        <v>-15218491.894145472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-15218491.894145472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-63410.382892272799</v>
      </c>
      <c r="L1528" s="444">
        <f t="shared" ca="1" si="127"/>
        <v>-15281902.277037745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-15281902.277037745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-63674.592820990605</v>
      </c>
      <c r="L1529" s="444">
        <f t="shared" ca="1" si="127"/>
        <v>-15345576.869858736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-15345576.869858736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-63939.903624411403</v>
      </c>
      <c r="L1530" s="444">
        <f t="shared" ca="1" si="127"/>
        <v>-15409516.773483148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-15409516.773483148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-64206.319889513106</v>
      </c>
      <c r="L1531" s="444">
        <f t="shared" ca="1" si="127"/>
        <v>-15473723.093372662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-15473723.093372662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-64473.846222386099</v>
      </c>
      <c r="L1532" s="444">
        <f t="shared" ca="1" si="127"/>
        <v>-15538196.939595047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-15538196.939595047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-64742.487248312696</v>
      </c>
      <c r="L1533" s="444">
        <f t="shared" ca="1" si="127"/>
        <v>-15602939.42684336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-15602939.42684336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-65012.247611847335</v>
      </c>
      <c r="L1534" s="444">
        <f t="shared" ca="1" si="127"/>
        <v>-15667951.674455207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-15667951.674455207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-65283.131976896693</v>
      </c>
      <c r="L1535" s="444">
        <f t="shared" ca="1" si="127"/>
        <v>-15733234.806432104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-15733234.806432104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-65555.145026800426</v>
      </c>
      <c r="L1536" s="444">
        <f t="shared" ca="1" si="127"/>
        <v>-15798789.951458905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-15798789.951458905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-65828.291464412105</v>
      </c>
      <c r="L1537" s="444">
        <f t="shared" ca="1" si="127"/>
        <v>-15864618.242923317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-15864618.242923317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-66102.576012180478</v>
      </c>
      <c r="L1538" s="444">
        <f t="shared" ref="L1538:L1792" ca="1" si="132">I1538-J1538+K1538</f>
        <v>-15930720.818935499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-15930720.818935499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-66378.00341223125</v>
      </c>
      <c r="L1539" s="444">
        <f t="shared" ca="1" si="132"/>
        <v>-15997098.82234773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-15997098.82234773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-66654.578426448876</v>
      </c>
      <c r="L1540" s="444">
        <f t="shared" ca="1" si="132"/>
        <v>-16063753.400774179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-16063753.400774179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-66932.305836559084</v>
      </c>
      <c r="L1541" s="444">
        <f t="shared" ca="1" si="132"/>
        <v>-16130685.706610737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-16130685.706610737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-67211.190444211403</v>
      </c>
      <c r="L1542" s="444">
        <f t="shared" ca="1" si="132"/>
        <v>-16197896.897054948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-16197896.897054948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-67491.237071062278</v>
      </c>
      <c r="L1543" s="444">
        <f t="shared" ca="1" si="132"/>
        <v>-16265388.134126009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-16265388.134126009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-67772.450558858371</v>
      </c>
      <c r="L1544" s="444">
        <f t="shared" ca="1" si="132"/>
        <v>-16333160.584684867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-16333160.584684867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-68054.835769520287</v>
      </c>
      <c r="L1545" s="444">
        <f t="shared" ca="1" si="132"/>
        <v>-16401215.420454388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-16401215.420454388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-68338.397585226616</v>
      </c>
      <c r="L1546" s="444">
        <f t="shared" ca="1" si="132"/>
        <v>-16469553.818039615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-16469553.818039615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-68623.14090849839</v>
      </c>
      <c r="L1547" s="444">
        <f t="shared" ca="1" si="132"/>
        <v>-16538176.958948113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-16538176.958948113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-68909.070662283804</v>
      </c>
      <c r="L1548" s="444">
        <f t="shared" ca="1" si="132"/>
        <v>-16607086.029610397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-16607086.029610397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-69196.191790043318</v>
      </c>
      <c r="L1549" s="444">
        <f t="shared" ca="1" si="132"/>
        <v>-16676282.22140044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-16676282.22140044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-69484.509255835161</v>
      </c>
      <c r="L1550" s="444">
        <f t="shared" ca="1" si="132"/>
        <v>-16745766.730656276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-16745766.730656276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-69774.028044401144</v>
      </c>
      <c r="L1551" s="444">
        <f t="shared" ca="1" si="132"/>
        <v>-16815540.758700676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-16815540.758700676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-70064.753161252811</v>
      </c>
      <c r="L1552" s="444">
        <f t="shared" ca="1" si="132"/>
        <v>-16885605.511861928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-16885605.511861928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-70356.689632758033</v>
      </c>
      <c r="L1553" s="444">
        <f t="shared" ca="1" si="132"/>
        <v>-16955962.201494686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-16955962.201494686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-70649.842506227855</v>
      </c>
      <c r="L1554" s="444">
        <f t="shared" ca="1" si="132"/>
        <v>-17026612.044000912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-17026612.044000912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-70944.216850003795</v>
      </c>
      <c r="L1555" s="444">
        <f t="shared" ca="1" si="132"/>
        <v>-17097556.260850918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-17097556.260850918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-71239.817753545489</v>
      </c>
      <c r="L1556" s="444">
        <f t="shared" ca="1" si="132"/>
        <v>-17168796.078604463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-17168796.078604463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-71536.650327518597</v>
      </c>
      <c r="L1557" s="444">
        <f t="shared" ca="1" si="132"/>
        <v>-17240332.728931982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-17240332.728931982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-71834.719703883253</v>
      </c>
      <c r="L1558" s="444">
        <f t="shared" ca="1" si="132"/>
        <v>-17312167.448635865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-17312167.448635865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-72134.031035982771</v>
      </c>
      <c r="L1559" s="444">
        <f t="shared" ca="1" si="132"/>
        <v>-17384301.479671847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-17384301.479671847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-72434.589498632689</v>
      </c>
      <c r="L1560" s="444">
        <f t="shared" ca="1" si="132"/>
        <v>-17456736.069170479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-17456736.069170479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-72736.400288210323</v>
      </c>
      <c r="L1561" s="444">
        <f t="shared" ca="1" si="132"/>
        <v>-17529472.469458688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-17529472.469458688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-73039.468622744535</v>
      </c>
      <c r="L1562" s="444">
        <f t="shared" ca="1" si="132"/>
        <v>-17602511.938081432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-17602511.938081432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-73343.799742005969</v>
      </c>
      <c r="L1563" s="444">
        <f t="shared" ca="1" si="132"/>
        <v>-17675855.737823438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-17675855.737823438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-73649.398907597657</v>
      </c>
      <c r="L1564" s="444">
        <f t="shared" ca="1" si="132"/>
        <v>-17749505.136731036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-17749505.136731036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-73956.271403045976</v>
      </c>
      <c r="L1565" s="444">
        <f t="shared" ca="1" si="132"/>
        <v>-17823461.40813408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-17823461.40813408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-74264.422533892008</v>
      </c>
      <c r="L1566" s="444">
        <f t="shared" ca="1" si="132"/>
        <v>-17897725.830667973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-17897725.830667973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-74573.857627783218</v>
      </c>
      <c r="L1567" s="444">
        <f t="shared" ca="1" si="132"/>
        <v>-17972299.688295756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-17972299.688295756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-74884.582034565654</v>
      </c>
      <c r="L1568" s="444">
        <f t="shared" ca="1" si="132"/>
        <v>-18047184.270330321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-18047184.270330321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-75196.601126376336</v>
      </c>
      <c r="L1569" s="444">
        <f t="shared" ca="1" si="132"/>
        <v>-18122380.871456698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-18122380.871456698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-75509.920297736244</v>
      </c>
      <c r="L1570" s="444">
        <f t="shared" ca="1" si="132"/>
        <v>-18197890.791754432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-18197890.791754432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-75824.544965643465</v>
      </c>
      <c r="L1571" s="444">
        <f t="shared" ca="1" si="132"/>
        <v>-18273715.336720075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-18273715.336720075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-76140.480569666979</v>
      </c>
      <c r="L1572" s="444">
        <f t="shared" ca="1" si="132"/>
        <v>-18349855.817289744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-18349855.817289744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-76457.732572040593</v>
      </c>
      <c r="L1573" s="444">
        <f t="shared" ca="1" si="132"/>
        <v>-18426313.549861785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-18426313.549861785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-76776.306457757441</v>
      </c>
      <c r="L1574" s="444">
        <f t="shared" ca="1" si="132"/>
        <v>-18503089.856319543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-18503089.856319543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-77096.207734664757</v>
      </c>
      <c r="L1575" s="444">
        <f t="shared" ca="1" si="132"/>
        <v>-18580186.064054206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-18580186.064054206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-77417.441933559196</v>
      </c>
      <c r="L1576" s="444">
        <f t="shared" ca="1" si="132"/>
        <v>-18657603.505987763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-18657603.505987763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-77740.014608282348</v>
      </c>
      <c r="L1577" s="444">
        <f t="shared" ca="1" si="132"/>
        <v>-18735343.520596046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-18735343.520596046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-78063.931335816858</v>
      </c>
      <c r="L1578" s="444">
        <f t="shared" ca="1" si="132"/>
        <v>-18813407.451931864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-18813407.451931864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-78389.197716382769</v>
      </c>
      <c r="L1579" s="444">
        <f t="shared" ca="1" si="132"/>
        <v>-18891796.649648245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-18891796.649648245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-78715.819373534352</v>
      </c>
      <c r="L1580" s="444">
        <f t="shared" ca="1" si="132"/>
        <v>-18970512.469021779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-18970512.469021779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-79043.801954257404</v>
      </c>
      <c r="L1581" s="444">
        <f t="shared" ca="1" si="132"/>
        <v>-19049556.270976037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-19049556.270976037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-79373.151129066813</v>
      </c>
      <c r="L1582" s="444">
        <f t="shared" ca="1" si="132"/>
        <v>-19128929.422105104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-19128929.422105104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-79703.872592104599</v>
      </c>
      <c r="L1583" s="444">
        <f t="shared" ca="1" si="132"/>
        <v>-19208633.29469721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-19208633.29469721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-80035.972061238368</v>
      </c>
      <c r="L1584" s="444">
        <f t="shared" ca="1" si="132"/>
        <v>-19288669.266758449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-19288669.266758449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-80369.455278160211</v>
      </c>
      <c r="L1585" s="444">
        <f t="shared" ca="1" si="132"/>
        <v>-19369038.722036611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-19369038.722036611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-80704.328008485885</v>
      </c>
      <c r="L1586" s="444">
        <f t="shared" ca="1" si="132"/>
        <v>-19449743.050045095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-19449743.050045095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-81040.596041854558</v>
      </c>
      <c r="L1587" s="444">
        <f t="shared" ca="1" si="132"/>
        <v>-19530783.64608695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-19530783.64608695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-81378.26519202895</v>
      </c>
      <c r="L1588" s="444">
        <f t="shared" ca="1" si="132"/>
        <v>-19612161.911278978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-19612161.911278978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-81717.341296995743</v>
      </c>
      <c r="L1589" s="444">
        <f t="shared" ca="1" si="132"/>
        <v>-19693879.252575975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-19693879.252575975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-82057.830219066556</v>
      </c>
      <c r="L1590" s="444">
        <f t="shared" ca="1" si="132"/>
        <v>-19775937.082795043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-19775937.082795043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-82399.737844979347</v>
      </c>
      <c r="L1591" s="444">
        <f t="shared" ca="1" si="132"/>
        <v>-19858336.82064002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-19858336.82064002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-82743.07008600008</v>
      </c>
      <c r="L1592" s="444">
        <f t="shared" ca="1" si="132"/>
        <v>-19941079.890726019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-19941079.890726019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-83087.832878025074</v>
      </c>
      <c r="L1593" s="444">
        <f t="shared" ca="1" si="132"/>
        <v>-20024167.723604042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-20024167.723604042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-83434.032181683506</v>
      </c>
      <c r="L1594" s="444">
        <f t="shared" ca="1" si="132"/>
        <v>-20107601.755785726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-20107601.755785726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-83781.673982440523</v>
      </c>
      <c r="L1595" s="444">
        <f t="shared" ca="1" si="132"/>
        <v>-20191383.429768167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-20191383.429768167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-84130.764290700696</v>
      </c>
      <c r="L1596" s="444">
        <f t="shared" ca="1" si="132"/>
        <v>-20275514.194058869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-20275514.194058869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-84481.309141911959</v>
      </c>
      <c r="L1597" s="444">
        <f t="shared" ca="1" si="132"/>
        <v>-20359995.503200781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-20359995.503200781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-84833.314596669923</v>
      </c>
      <c r="L1598" s="444">
        <f t="shared" ca="1" si="132"/>
        <v>-20444828.817797452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-20444828.817797452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-85186.786740822718</v>
      </c>
      <c r="L1599" s="444">
        <f t="shared" ca="1" si="132"/>
        <v>-20530015.604538277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-20530015.604538277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-85541.731685576146</v>
      </c>
      <c r="L1600" s="444">
        <f t="shared" ca="1" si="132"/>
        <v>-20615557.336223852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-20615557.336223852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-85898.155567599388</v>
      </c>
      <c r="L1601" s="444">
        <f t="shared" ca="1" si="132"/>
        <v>-20701455.491791449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-20701455.491791449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-86256.064549131042</v>
      </c>
      <c r="L1602" s="444">
        <f t="shared" ca="1" si="132"/>
        <v>-20787711.556340579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-20787711.556340579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-86615.464818085748</v>
      </c>
      <c r="L1603" s="444">
        <f t="shared" ca="1" si="132"/>
        <v>-20874327.021158665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-20874327.021158665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-86976.362588161108</v>
      </c>
      <c r="L1604" s="444">
        <f t="shared" ca="1" si="132"/>
        <v>-20961303.383746825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-20961303.383746825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-87338.764098945103</v>
      </c>
      <c r="L1605" s="444">
        <f t="shared" ca="1" si="132"/>
        <v>-21048642.147845771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-21048642.147845771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-87702.675616024047</v>
      </c>
      <c r="L1606" s="444">
        <f t="shared" ca="1" si="132"/>
        <v>-21136344.823461793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-21136344.823461793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-88068.1034310908</v>
      </c>
      <c r="L1607" s="444">
        <f t="shared" ca="1" si="132"/>
        <v>-21224412.926892884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-21224412.926892884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-88435.053862053683</v>
      </c>
      <c r="L1608" s="444">
        <f t="shared" ca="1" si="132"/>
        <v>-21312847.980754938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-21312847.980754938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-88803.533253145579</v>
      </c>
      <c r="L1609" s="444">
        <f t="shared" ca="1" si="132"/>
        <v>-21401651.514008082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-21401651.514008082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-89173.547975033682</v>
      </c>
      <c r="L1610" s="444">
        <f t="shared" ca="1" si="132"/>
        <v>-21490825.061983116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-21490825.061983116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-89545.104424929654</v>
      </c>
      <c r="L1611" s="444">
        <f t="shared" ca="1" si="132"/>
        <v>-21580370.166408047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-21580370.166408047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-89918.209026700191</v>
      </c>
      <c r="L1612" s="444">
        <f t="shared" ca="1" si="132"/>
        <v>-21670288.375434749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-21670288.375434749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-90292.868230978114</v>
      </c>
      <c r="L1613" s="444">
        <f t="shared" ca="1" si="132"/>
        <v>-21760581.243665729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-21760581.243665729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-90669.088515273863</v>
      </c>
      <c r="L1614" s="444">
        <f t="shared" ca="1" si="132"/>
        <v>-21851250.332181003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-21851250.332181003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-91046.876384087518</v>
      </c>
      <c r="L1615" s="444">
        <f t="shared" ca="1" si="132"/>
        <v>-21942297.20856509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-21942297.20856509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-91426.238369021201</v>
      </c>
      <c r="L1616" s="444">
        <f t="shared" ca="1" si="132"/>
        <v>-22033723.446934111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-22033723.446934111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-91807.181028892126</v>
      </c>
      <c r="L1617" s="444">
        <f t="shared" ca="1" si="132"/>
        <v>-22125530.627963003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-22125530.627963003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-92189.710949845845</v>
      </c>
      <c r="L1618" s="444">
        <f t="shared" ca="1" si="132"/>
        <v>-22217720.338912848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-22217720.338912848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-92573.834745470202</v>
      </c>
      <c r="L1619" s="444">
        <f t="shared" ca="1" si="132"/>
        <v>-22310294.173658319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-22310294.173658319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-92959.559056909668</v>
      </c>
      <c r="L1620" s="444">
        <f t="shared" ca="1" si="132"/>
        <v>-22403253.732715227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-22403253.732715227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-93346.890552980112</v>
      </c>
      <c r="L1621" s="444">
        <f t="shared" ca="1" si="132"/>
        <v>-22496600.623268206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-22496600.623268206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-93735.835930284185</v>
      </c>
      <c r="L1622" s="444">
        <f t="shared" ca="1" si="132"/>
        <v>-22590336.45919849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-22590336.45919849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-94126.401913327034</v>
      </c>
      <c r="L1623" s="444">
        <f t="shared" ca="1" si="132"/>
        <v>-22684462.861111816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-22684462.861111816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-94518.595254632572</v>
      </c>
      <c r="L1624" s="444">
        <f t="shared" ca="1" si="132"/>
        <v>-22778981.45636645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-22778981.45636645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-94912.4227348602</v>
      </c>
      <c r="L1625" s="444">
        <f t="shared" ca="1" si="132"/>
        <v>-22873893.87910131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-22873893.87910131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-95307.891162922126</v>
      </c>
      <c r="L1626" s="444">
        <f t="shared" ca="1" si="132"/>
        <v>-22969201.770264231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-22969201.770264231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-95705.007376100955</v>
      </c>
      <c r="L1627" s="444">
        <f t="shared" ca="1" si="132"/>
        <v>-23064906.777640332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-23064906.777640332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-96103.778240168045</v>
      </c>
      <c r="L1628" s="444">
        <f t="shared" ca="1" si="132"/>
        <v>-23161010.555880498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-23161010.555880498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-96504.210649502071</v>
      </c>
      <c r="L1629" s="444">
        <f t="shared" ca="1" si="132"/>
        <v>-23257514.76653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-23257514.76653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-96906.311527208338</v>
      </c>
      <c r="L1630" s="444">
        <f t="shared" ca="1" si="132"/>
        <v>-23354421.078057207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-23354421.078057207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-97310.087825238355</v>
      </c>
      <c r="L1631" s="444">
        <f t="shared" ca="1" si="132"/>
        <v>-23451731.165882446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-23451731.165882446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-97715.546524510195</v>
      </c>
      <c r="L1632" s="444">
        <f t="shared" ca="1" si="132"/>
        <v>-23549446.712406956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-23549446.712406956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-98122.69463502898</v>
      </c>
      <c r="L1633" s="444">
        <f t="shared" ca="1" si="132"/>
        <v>-23647569.407041986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-23647569.407041986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-98531.539196008278</v>
      </c>
      <c r="L1634" s="444">
        <f t="shared" ca="1" si="132"/>
        <v>-23746100.946237992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-23746100.946237992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-98942.087275991638</v>
      </c>
      <c r="L1635" s="444">
        <f t="shared" ca="1" si="132"/>
        <v>-23845043.033513986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-23845043.033513986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-99354.345972974945</v>
      </c>
      <c r="L1636" s="444">
        <f t="shared" ca="1" si="132"/>
        <v>-23944397.379486959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-23944397.379486959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-99768.322414529001</v>
      </c>
      <c r="L1637" s="444">
        <f t="shared" ca="1" si="132"/>
        <v>-24044165.701901488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-24044165.701901488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-100184.02375792287</v>
      </c>
      <c r="L1638" s="444">
        <f t="shared" ca="1" si="132"/>
        <v>-24144349.725659411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-24144349.725659411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-100601.45719024754</v>
      </c>
      <c r="L1639" s="444">
        <f t="shared" ca="1" si="132"/>
        <v>-24244951.182849661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-24244951.182849661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-101020.62992854025</v>
      </c>
      <c r="L1640" s="444">
        <f t="shared" ca="1" si="132"/>
        <v>-24345971.812778201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-24345971.812778201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-101441.54921990917</v>
      </c>
      <c r="L1641" s="444">
        <f t="shared" ca="1" si="132"/>
        <v>-24447413.361998111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-24447413.361998111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-101864.22234165879</v>
      </c>
      <c r="L1642" s="444">
        <f t="shared" ca="1" si="132"/>
        <v>-24549277.584339771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-24549277.584339771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-102288.65660141571</v>
      </c>
      <c r="L1643" s="444">
        <f t="shared" ca="1" si="132"/>
        <v>-24651566.240941186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-24651566.240941186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-102714.85933725494</v>
      </c>
      <c r="L1644" s="444">
        <f t="shared" ca="1" si="132"/>
        <v>-24754281.100278441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-24754281.100278441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-103142.83791782684</v>
      </c>
      <c r="L1645" s="444">
        <f t="shared" ca="1" si="132"/>
        <v>-24857423.938196268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-24857423.938196268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-103572.59974248445</v>
      </c>
      <c r="L1646" s="444">
        <f t="shared" ca="1" si="132"/>
        <v>-24960996.537938751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-24960996.537938751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-104004.15224141146</v>
      </c>
      <c r="L1647" s="444">
        <f t="shared" ca="1" si="132"/>
        <v>-25065000.690180164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-25065000.690180164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-104437.50287575068</v>
      </c>
      <c r="L1648" s="444">
        <f t="shared" ca="1" si="132"/>
        <v>-25169438.193055913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-25169438.193055913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-104872.65913773298</v>
      </c>
      <c r="L1649" s="444">
        <f t="shared" ca="1" si="132"/>
        <v>-25274310.852193646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-25274310.852193646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-105309.62855080685</v>
      </c>
      <c r="L1650" s="444">
        <f t="shared" ca="1" si="132"/>
        <v>-25379620.480744451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-25379620.480744451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-105748.41866976855</v>
      </c>
      <c r="L1651" s="444">
        <f t="shared" ca="1" si="132"/>
        <v>-25485368.899414219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-25485368.899414219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-106189.03708089258</v>
      </c>
      <c r="L1652" s="444">
        <f t="shared" ca="1" si="132"/>
        <v>-25591557.93649511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-25591557.93649511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-106631.49140206295</v>
      </c>
      <c r="L1653" s="444">
        <f t="shared" ca="1" si="132"/>
        <v>-25698189.427897174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-25698189.427897174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-107075.78928290489</v>
      </c>
      <c r="L1654" s="444">
        <f t="shared" ca="1" si="132"/>
        <v>-25805265.217180077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-25805265.217180077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-107521.93840491699</v>
      </c>
      <c r="L1655" s="444">
        <f t="shared" ca="1" si="132"/>
        <v>-25912787.155584995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-25912787.155584995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-107969.94648160414</v>
      </c>
      <c r="L1656" s="444">
        <f t="shared" ca="1" si="132"/>
        <v>-26020757.102066599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-26020757.102066599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-108419.82125861083</v>
      </c>
      <c r="L1657" s="444">
        <f t="shared" ca="1" si="132"/>
        <v>-26129176.923325211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-26129176.923325211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-108871.57051385504</v>
      </c>
      <c r="L1658" s="444">
        <f t="shared" ca="1" si="132"/>
        <v>-26238048.493839066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-26238048.493839066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-109325.20205766277</v>
      </c>
      <c r="L1659" s="444">
        <f t="shared" ca="1" si="132"/>
        <v>-26347373.69589673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-26347373.69589673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-109780.72373290306</v>
      </c>
      <c r="L1660" s="444">
        <f t="shared" ca="1" si="132"/>
        <v>-26457154.419629633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-26457154.419629633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-110238.14341512347</v>
      </c>
      <c r="L1661" s="444">
        <f t="shared" ca="1" si="132"/>
        <v>-26567392.563044757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-26567392.563044757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-110697.46901268649</v>
      </c>
      <c r="L1662" s="444">
        <f t="shared" ca="1" si="132"/>
        <v>-26678090.032057442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-26678090.032057442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-111158.708466906</v>
      </c>
      <c r="L1663" s="444">
        <f t="shared" ca="1" si="132"/>
        <v>-26789248.740524348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-26789248.740524348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-111621.86975218476</v>
      </c>
      <c r="L1664" s="444">
        <f t="shared" ca="1" si="132"/>
        <v>-26900870.610276531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-26900870.610276531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-112086.96087615221</v>
      </c>
      <c r="L1665" s="444">
        <f t="shared" ca="1" si="132"/>
        <v>-27012957.571152683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-27012957.571152683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-112553.98987980284</v>
      </c>
      <c r="L1666" s="444">
        <f t="shared" ca="1" si="132"/>
        <v>-27125511.561032485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-27125511.561032485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-113022.96483763536</v>
      </c>
      <c r="L1667" s="444">
        <f t="shared" ca="1" si="132"/>
        <v>-27238534.525870122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-27238534.525870122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-113493.89385779218</v>
      </c>
      <c r="L1668" s="444">
        <f t="shared" ca="1" si="132"/>
        <v>-27352028.419727914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-27352028.419727914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-113966.78508219964</v>
      </c>
      <c r="L1669" s="444">
        <f t="shared" ca="1" si="132"/>
        <v>-27465995.204810113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-27465995.204810113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-114441.6466867088</v>
      </c>
      <c r="L1670" s="444">
        <f t="shared" ca="1" si="132"/>
        <v>-27580436.851496823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-27580436.851496823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-114918.48688123676</v>
      </c>
      <c r="L1671" s="444">
        <f t="shared" ca="1" si="132"/>
        <v>-27695355.338378061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-27695355.338378061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-115397.31390990857</v>
      </c>
      <c r="L1672" s="444">
        <f t="shared" ca="1" si="132"/>
        <v>-27810752.652287968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-27810752.652287968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-115878.13605119985</v>
      </c>
      <c r="L1673" s="444">
        <f t="shared" ca="1" si="132"/>
        <v>-27926630.788339168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-27926630.788339168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-116360.96161807986</v>
      </c>
      <c r="L1674" s="444">
        <f t="shared" ca="1" si="132"/>
        <v>-28042991.749957249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-28042991.749957249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-116845.7989581552</v>
      </c>
      <c r="L1675" s="444">
        <f t="shared" ca="1" si="132"/>
        <v>-28159837.548915405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-28159837.548915405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-117332.65645381418</v>
      </c>
      <c r="L1676" s="444">
        <f t="shared" ca="1" si="132"/>
        <v>-28277170.205369219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-28277170.205369219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-117821.54252237175</v>
      </c>
      <c r="L1677" s="444">
        <f t="shared" ca="1" si="132"/>
        <v>-28394991.74789159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-28394991.74789159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-118312.46561621498</v>
      </c>
      <c r="L1678" s="444">
        <f t="shared" ca="1" si="132"/>
        <v>-28513304.213507805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-28513304.213507805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-118805.4342229492</v>
      </c>
      <c r="L1679" s="444">
        <f t="shared" ca="1" si="132"/>
        <v>-28632109.647730753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-28632109.647730753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-119300.45686554479</v>
      </c>
      <c r="L1680" s="444">
        <f t="shared" ca="1" si="132"/>
        <v>-28751410.104596298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-28751410.104596298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-119797.54210248456</v>
      </c>
      <c r="L1681" s="444">
        <f t="shared" ca="1" si="132"/>
        <v>-28871207.646698784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-28871207.646698784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-120296.69852791161</v>
      </c>
      <c r="L1682" s="444">
        <f t="shared" ca="1" si="132"/>
        <v>-28991504.345226694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-28991504.345226694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-120797.93477177789</v>
      </c>
      <c r="L1683" s="444">
        <f t="shared" ca="1" si="132"/>
        <v>-29112302.27999847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-29112302.27999847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-121301.25949999363</v>
      </c>
      <c r="L1684" s="444">
        <f t="shared" ca="1" si="132"/>
        <v>-29233603.539498463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-29233603.539498463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-121806.68141457693</v>
      </c>
      <c r="L1685" s="444">
        <f t="shared" ca="1" si="132"/>
        <v>-29355410.220913041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-29355410.220913041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-122314.20925380434</v>
      </c>
      <c r="L1686" s="444">
        <f t="shared" ca="1" si="132"/>
        <v>-29477724.430166844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-29477724.430166844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-122823.85179236185</v>
      </c>
      <c r="L1687" s="444">
        <f t="shared" ca="1" si="132"/>
        <v>-29600548.281959206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-29600548.281959206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-123335.61784149667</v>
      </c>
      <c r="L1688" s="444">
        <f t="shared" ca="1" si="132"/>
        <v>-29723883.899800703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-29723883.899800703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-123849.5162491696</v>
      </c>
      <c r="L1689" s="444">
        <f t="shared" ca="1" si="132"/>
        <v>-29847733.416049872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-29847733.416049872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-124365.55590020779</v>
      </c>
      <c r="L1690" s="444">
        <f t="shared" ca="1" si="132"/>
        <v>-29972098.97195008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-29972098.97195008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-124883.74571645867</v>
      </c>
      <c r="L1691" s="444">
        <f t="shared" ca="1" si="132"/>
        <v>-30096982.71766654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-30096982.71766654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-125404.09465694391</v>
      </c>
      <c r="L1692" s="444">
        <f t="shared" ca="1" si="132"/>
        <v>-30222386.812323485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-30222386.812323485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-125926.61171801454</v>
      </c>
      <c r="L1693" s="444">
        <f t="shared" ca="1" si="132"/>
        <v>-30348313.424041498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-30348313.424041498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-126451.30593350624</v>
      </c>
      <c r="L1694" s="444">
        <f t="shared" ca="1" si="132"/>
        <v>-30474764.729975004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-30474764.729975004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-126978.18637489584</v>
      </c>
      <c r="L1695" s="444">
        <f t="shared" ca="1" si="132"/>
        <v>-30601742.916349899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-30601742.916349899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-127507.26215145791</v>
      </c>
      <c r="L1696" s="444">
        <f t="shared" ca="1" si="132"/>
        <v>-30729250.178501356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-30729250.178501356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-128038.54241042232</v>
      </c>
      <c r="L1697" s="444">
        <f t="shared" ca="1" si="132"/>
        <v>-30857288.720911779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-30857288.720911779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-128572.03633713242</v>
      </c>
      <c r="L1698" s="444">
        <f t="shared" ca="1" si="132"/>
        <v>-30985860.757248912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-30985860.757248912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-129107.7531552038</v>
      </c>
      <c r="L1699" s="444">
        <f t="shared" ca="1" si="132"/>
        <v>-31114968.510404117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-31114968.510404117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-129645.70212668383</v>
      </c>
      <c r="L1700" s="444">
        <f t="shared" ca="1" si="132"/>
        <v>-31244614.212530803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-31244614.212530803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-130185.89255221168</v>
      </c>
      <c r="L1701" s="444">
        <f t="shared" ca="1" si="132"/>
        <v>-31374800.105083015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-31374800.105083015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-130728.33377117923</v>
      </c>
      <c r="L1702" s="444">
        <f t="shared" ca="1" si="132"/>
        <v>-31505528.438854195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-31505528.438854195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-131273.03516189248</v>
      </c>
      <c r="L1703" s="444">
        <f t="shared" ca="1" si="132"/>
        <v>-31636801.474016089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-31636801.474016089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-131820.0061417337</v>
      </c>
      <c r="L1704" s="444">
        <f t="shared" ca="1" si="132"/>
        <v>-31768621.480157822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-31768621.480157822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-132369.25616732426</v>
      </c>
      <c r="L1705" s="444">
        <f t="shared" ca="1" si="132"/>
        <v>-31900990.736325145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-31900990.736325145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-132920.7947346881</v>
      </c>
      <c r="L1706" s="444">
        <f t="shared" ca="1" si="132"/>
        <v>-32033911.531059831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-32033911.531059831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-133474.63137941595</v>
      </c>
      <c r="L1707" s="444">
        <f t="shared" ca="1" si="132"/>
        <v>-32167386.162439246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-32167386.162439246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-134030.77567683021</v>
      </c>
      <c r="L1708" s="444">
        <f t="shared" ca="1" si="132"/>
        <v>-32301416.938116077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-32301416.938116077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-134589.23724215032</v>
      </c>
      <c r="L1709" s="444">
        <f t="shared" ca="1" si="132"/>
        <v>-32436006.175358228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-32436006.175358228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-135150.02573065928</v>
      </c>
      <c r="L1710" s="444">
        <f t="shared" ca="1" si="132"/>
        <v>-32571156.201088887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-32571156.201088887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-135713.15083787037</v>
      </c>
      <c r="L1711" s="444">
        <f t="shared" ca="1" si="132"/>
        <v>-32706869.351926759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-32706869.351926759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-136278.62229969483</v>
      </c>
      <c r="L1712" s="444">
        <f t="shared" ca="1" si="132"/>
        <v>-32843147.974226452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-32843147.974226452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-136846.44989261022</v>
      </c>
      <c r="L1713" s="444">
        <f t="shared" ca="1" si="132"/>
        <v>-32979994.424119063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-32979994.424119063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-137416.64343382945</v>
      </c>
      <c r="L1714" s="444">
        <f t="shared" ca="1" si="132"/>
        <v>-33117411.067552891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-33117411.067552891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-137989.21278147039</v>
      </c>
      <c r="L1715" s="444">
        <f t="shared" ca="1" si="132"/>
        <v>-33255400.280334361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-33255400.280334361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-138564.16783472648</v>
      </c>
      <c r="L1716" s="444">
        <f t="shared" ca="1" si="132"/>
        <v>-33393964.448169086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-33393964.448169086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-139141.51853403787</v>
      </c>
      <c r="L1717" s="444">
        <f t="shared" ca="1" si="132"/>
        <v>-33533105.966703124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-33533105.966703124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-139721.27486126302</v>
      </c>
      <c r="L1718" s="444">
        <f t="shared" ca="1" si="132"/>
        <v>-33672827.241564386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-33672827.241564386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-140303.44683985162</v>
      </c>
      <c r="L1719" s="444">
        <f t="shared" ca="1" si="132"/>
        <v>-33813130.68840424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-33813130.68840424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-140888.04453501766</v>
      </c>
      <c r="L1720" s="444">
        <f t="shared" ca="1" si="132"/>
        <v>-33954018.732939258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-33954018.732939258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-141475.07805391357</v>
      </c>
      <c r="L1721" s="444">
        <f t="shared" ca="1" si="132"/>
        <v>-34095493.810993172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-34095493.810993172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-142064.55754580488</v>
      </c>
      <c r="L1722" s="444">
        <f t="shared" ca="1" si="132"/>
        <v>-34237558.368538976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-34237558.368538976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-142656.49320224574</v>
      </c>
      <c r="L1723" s="444">
        <f t="shared" ca="1" si="132"/>
        <v>-34380214.861741222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-34380214.861741222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-143250.89525725509</v>
      </c>
      <c r="L1724" s="444">
        <f t="shared" ca="1" si="132"/>
        <v>-34523465.756998479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-34523465.756998479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-143847.77398749365</v>
      </c>
      <c r="L1725" s="444">
        <f t="shared" ca="1" si="132"/>
        <v>-34667313.530985974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-34667313.530985974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-144447.13971244157</v>
      </c>
      <c r="L1726" s="444">
        <f t="shared" ca="1" si="132"/>
        <v>-34811760.670698412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-34811760.670698412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-145049.00279457672</v>
      </c>
      <c r="L1727" s="444">
        <f t="shared" ca="1" si="132"/>
        <v>-34956809.67349299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-34956809.67349299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-145653.37363955413</v>
      </c>
      <c r="L1728" s="444">
        <f t="shared" ca="1" si="132"/>
        <v>-35102463.047132544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-35102463.047132544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-146260.26269638559</v>
      </c>
      <c r="L1729" s="444">
        <f t="shared" ca="1" si="132"/>
        <v>-35248723.30982893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-35248723.30982893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-146869.68045762053</v>
      </c>
      <c r="L1730" s="444">
        <f t="shared" ca="1" si="132"/>
        <v>-35395592.990286551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-35395592.990286551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-147481.63745952729</v>
      </c>
      <c r="L1731" s="444">
        <f t="shared" ca="1" si="132"/>
        <v>-35543074.627746075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-35543074.627746075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-148096.14428227532</v>
      </c>
      <c r="L1732" s="444">
        <f t="shared" ca="1" si="132"/>
        <v>-35691170.772028349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-35691170.772028349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-148713.21155011811</v>
      </c>
      <c r="L1733" s="444">
        <f t="shared" ca="1" si="132"/>
        <v>-35839883.983578466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-35839883.983578466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-149332.84993157693</v>
      </c>
      <c r="L1734" s="444">
        <f t="shared" ca="1" si="132"/>
        <v>-35989216.833510041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-35989216.833510041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-149955.07013962517</v>
      </c>
      <c r="L1735" s="444">
        <f t="shared" ca="1" si="132"/>
        <v>-36139171.903649665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-36139171.903649665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-150579.88293187361</v>
      </c>
      <c r="L1736" s="444">
        <f t="shared" ca="1" si="132"/>
        <v>-36289751.786581539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-36289751.786581539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-151207.2991107564</v>
      </c>
      <c r="L1737" s="444">
        <f t="shared" ca="1" si="132"/>
        <v>-36440959.085692294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-36440959.085692294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-151837.3295237179</v>
      </c>
      <c r="L1738" s="444">
        <f t="shared" ca="1" si="132"/>
        <v>-36592796.415216014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-36592796.415216014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-152469.98506340006</v>
      </c>
      <c r="L1739" s="444">
        <f t="shared" ca="1" si="132"/>
        <v>-36745266.40027941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-36745266.40027941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-153105.27666783088</v>
      </c>
      <c r="L1740" s="444">
        <f t="shared" ca="1" si="132"/>
        <v>-36898371.676947244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-36898371.676947244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-153743.21532061353</v>
      </c>
      <c r="L1741" s="444">
        <f t="shared" ca="1" si="132"/>
        <v>-37052114.89226786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-37052114.89226786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-154383.81205111608</v>
      </c>
      <c r="L1742" s="444">
        <f t="shared" ca="1" si="132"/>
        <v>-37206498.704318978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-37206498.704318978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-155027.0779346624</v>
      </c>
      <c r="L1743" s="444">
        <f t="shared" ca="1" si="132"/>
        <v>-37361525.782253638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-37361525.782253638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-155673.0240927235</v>
      </c>
      <c r="L1744" s="444">
        <f t="shared" ca="1" si="132"/>
        <v>-37517198.806346364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-37517198.806346364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-156321.66169310984</v>
      </c>
      <c r="L1745" s="444">
        <f t="shared" ca="1" si="132"/>
        <v>-37673520.468039475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-37673520.468039475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-156973.00195016447</v>
      </c>
      <c r="L1746" s="444">
        <f t="shared" ca="1" si="132"/>
        <v>-37830493.469989643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-37830493.469989643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-157627.05612495684</v>
      </c>
      <c r="L1747" s="444">
        <f t="shared" ca="1" si="132"/>
        <v>-37988120.526114598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-37988120.526114598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-158283.83552547748</v>
      </c>
      <c r="L1748" s="444">
        <f t="shared" ca="1" si="132"/>
        <v>-38146404.361640073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-38146404.361640073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-158943.35150683363</v>
      </c>
      <c r="L1749" s="444">
        <f t="shared" ca="1" si="132"/>
        <v>-38305347.71314691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-38305347.71314691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-159605.61547144546</v>
      </c>
      <c r="L1750" s="444">
        <f t="shared" ca="1" si="132"/>
        <v>-38464953.328618355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-38464953.328618355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-160270.63886924315</v>
      </c>
      <c r="L1751" s="444">
        <f t="shared" ca="1" si="132"/>
        <v>-38625223.967487596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-38625223.967487596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-160938.43319786497</v>
      </c>
      <c r="L1752" s="444">
        <f t="shared" ca="1" si="132"/>
        <v>-38786162.400685459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-38786162.400685459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-161609.01000285608</v>
      </c>
      <c r="L1753" s="444">
        <f t="shared" ca="1" si="132"/>
        <v>-38947771.410688318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-38947771.410688318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-162282.38087786798</v>
      </c>
      <c r="L1754" s="444">
        <f t="shared" ca="1" si="132"/>
        <v>-39110053.791566186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-39110053.791566186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-162958.5574648591</v>
      </c>
      <c r="L1755" s="444">
        <f t="shared" ca="1" si="132"/>
        <v>-39273012.349031046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-39273012.349031046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-163637.55145429602</v>
      </c>
      <c r="L1756" s="444">
        <f t="shared" ca="1" si="132"/>
        <v>-39436649.900485344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-39436649.900485344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-164319.3745853556</v>
      </c>
      <c r="L1757" s="444">
        <f t="shared" ca="1" si="132"/>
        <v>-39600969.275070697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-39600969.275070697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-165004.03864612791</v>
      </c>
      <c r="L1758" s="444">
        <f t="shared" ca="1" si="132"/>
        <v>-39765973.313716821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-39765973.313716821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-165691.55547382007</v>
      </c>
      <c r="L1759" s="444">
        <f t="shared" ca="1" si="132"/>
        <v>-39931664.869190641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-39931664.869190641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-166381.93695496101</v>
      </c>
      <c r="L1760" s="444">
        <f t="shared" ca="1" si="132"/>
        <v>-40098046.806145601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-40098046.806145601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-167075.19502560666</v>
      </c>
      <c r="L1761" s="444">
        <f t="shared" ca="1" si="132"/>
        <v>-40265122.001171209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-40265122.001171209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-167771.34167154669</v>
      </c>
      <c r="L1762" s="444">
        <f t="shared" ca="1" si="132"/>
        <v>-40432893.342842758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-40432893.342842758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-168470.3889285115</v>
      </c>
      <c r="L1763" s="444">
        <f t="shared" ca="1" si="132"/>
        <v>-40601363.731771268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-40601363.731771268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-169172.34888238029</v>
      </c>
      <c r="L1764" s="444">
        <f t="shared" ca="1" si="132"/>
        <v>-40770536.080653645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-40770536.080653645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-169877.23366939017</v>
      </c>
      <c r="L1765" s="444">
        <f t="shared" ca="1" si="132"/>
        <v>-40940413.314323038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-40940413.314323038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-170585.05547634599</v>
      </c>
      <c r="L1766" s="444">
        <f t="shared" ca="1" si="132"/>
        <v>-41110998.369799383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-41110998.369799383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-171295.82654083075</v>
      </c>
      <c r="L1767" s="444">
        <f t="shared" ca="1" si="132"/>
        <v>-41282294.196340211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-41282294.196340211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-172009.55915141755</v>
      </c>
      <c r="L1768" s="444">
        <f t="shared" ca="1" si="132"/>
        <v>-41454303.755491629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-41454303.755491629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-172726.26564788178</v>
      </c>
      <c r="L1769" s="444">
        <f t="shared" ca="1" si="132"/>
        <v>-41627030.02113951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-41627030.02113951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-173445.95842141463</v>
      </c>
      <c r="L1770" s="444">
        <f t="shared" ca="1" si="132"/>
        <v>-41800475.979560927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-41800475.979560927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-174168.64991483718</v>
      </c>
      <c r="L1771" s="444">
        <f t="shared" ca="1" si="132"/>
        <v>-41974644.629475765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-41974644.629475765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-174894.3526228157</v>
      </c>
      <c r="L1772" s="444">
        <f t="shared" ca="1" si="132"/>
        <v>-42149538.982098579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-42149538.982098579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-175623.07909207742</v>
      </c>
      <c r="L1773" s="444">
        <f t="shared" ca="1" si="132"/>
        <v>-42325162.061190657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-42325162.061190657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-176354.84192162773</v>
      </c>
      <c r="L1774" s="444">
        <f t="shared" ca="1" si="132"/>
        <v>-42501516.903112285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-42501516.903112285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-177089.65376296785</v>
      </c>
      <c r="L1775" s="444">
        <f t="shared" ca="1" si="132"/>
        <v>-42678606.556875251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-42678606.556875251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-177827.52732031356</v>
      </c>
      <c r="L1776" s="444">
        <f t="shared" ca="1" si="132"/>
        <v>-42856434.084195562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-42856434.084195562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-178568.47535081484</v>
      </c>
      <c r="L1777" s="444">
        <f t="shared" ca="1" si="132"/>
        <v>-43035002.559546374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-43035002.559546374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-179312.51066477655</v>
      </c>
      <c r="L1778" s="444">
        <f t="shared" ca="1" si="132"/>
        <v>-43214315.07021115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-43214315.07021115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-180059.64612587978</v>
      </c>
      <c r="L1779" s="444">
        <f t="shared" ca="1" si="132"/>
        <v>-43394374.716337033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-43394374.716337033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-180809.89465140429</v>
      </c>
      <c r="L1780" s="444">
        <f t="shared" ca="1" si="132"/>
        <v>-43575184.610988438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-43575184.610988438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-181563.26921245182</v>
      </c>
      <c r="L1781" s="444">
        <f t="shared" ca="1" si="132"/>
        <v>-43756747.880200893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-43756747.880200893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-182319.78283417039</v>
      </c>
      <c r="L1782" s="444">
        <f t="shared" ca="1" si="132"/>
        <v>-43939067.663035065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-43939067.663035065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-183079.44859597943</v>
      </c>
      <c r="L1783" s="444">
        <f t="shared" ca="1" si="132"/>
        <v>-44122147.111631043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-44122147.111631043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-183842.279631796</v>
      </c>
      <c r="L1784" s="444">
        <f t="shared" ca="1" si="132"/>
        <v>-44305989.391262837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-44305989.391262837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-184608.28913026181</v>
      </c>
      <c r="L1785" s="444">
        <f t="shared" ca="1" si="132"/>
        <v>-44490597.6803931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-44490597.6803931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-185377.49033497125</v>
      </c>
      <c r="L1786" s="444">
        <f t="shared" ca="1" si="132"/>
        <v>-44675975.170728073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-44675975.170728073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-186149.89654470031</v>
      </c>
      <c r="L1787" s="444">
        <f t="shared" ca="1" si="132"/>
        <v>-44862125.067272775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-44862125.067272775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-186925.52111363655</v>
      </c>
      <c r="L1788" s="444">
        <f t="shared" ca="1" si="132"/>
        <v>-45049050.588386409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-45049050.588386409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-187704.37745161002</v>
      </c>
      <c r="L1789" s="444">
        <f t="shared" ca="1" si="132"/>
        <v>-45236754.965838023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-45236754.965838023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-188486.47902432509</v>
      </c>
      <c r="L1790" s="444">
        <f t="shared" ca="1" si="132"/>
        <v>-45425241.444862351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-45425241.444862351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-189271.83935359312</v>
      </c>
      <c r="L1791" s="444">
        <f t="shared" ca="1" si="132"/>
        <v>-45614513.284215942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-45614513.284215942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-190060.47201756641</v>
      </c>
      <c r="L1792" s="444">
        <f t="shared" ca="1" si="132"/>
        <v>-45804573.756233506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-45804573.756233506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-190852.39065097293</v>
      </c>
      <c r="L1793" s="444">
        <f t="shared" ref="L1793:L2047" ca="1" si="137">I1793-J1793+K1793</f>
        <v>-45995426.146884479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-45995426.146884479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-191647.608945352</v>
      </c>
      <c r="L1794" s="444">
        <f t="shared" ca="1" si="137"/>
        <v>-46187073.755829833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-46187073.755829833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-192446.14064929096</v>
      </c>
      <c r="L1795" s="444">
        <f t="shared" ca="1" si="137"/>
        <v>-46379519.896479122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-46379519.896479122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-193247.99956866301</v>
      </c>
      <c r="L1796" s="444">
        <f t="shared" ca="1" si="137"/>
        <v>-46572767.896047786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-46572767.896047786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-194053.19956686578</v>
      </c>
      <c r="L1797" s="444">
        <f t="shared" ca="1" si="137"/>
        <v>-46766821.095614649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-46766821.095614649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-194861.75456506104</v>
      </c>
      <c r="L1798" s="444">
        <f t="shared" ca="1" si="137"/>
        <v>-46961682.850179709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-46961682.850179709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-195673.67854241547</v>
      </c>
      <c r="L1799" s="444">
        <f t="shared" ca="1" si="137"/>
        <v>-47157356.528722122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-47157356.528722122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-196488.98553634217</v>
      </c>
      <c r="L1800" s="444">
        <f t="shared" ca="1" si="137"/>
        <v>-47353845.514258467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-47353845.514258467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-197307.68964274361</v>
      </c>
      <c r="L1801" s="444">
        <f t="shared" ca="1" si="137"/>
        <v>-47551153.203901209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-47551153.203901209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-198129.80501625504</v>
      </c>
      <c r="L1802" s="444">
        <f t="shared" ca="1" si="137"/>
        <v>-47749283.008917466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-47749283.008917466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-198955.34587048943</v>
      </c>
      <c r="L1803" s="444">
        <f t="shared" ca="1" si="137"/>
        <v>-47948238.354787953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-47948238.354787953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-199784.32647828312</v>
      </c>
      <c r="L1804" s="444">
        <f t="shared" ca="1" si="137"/>
        <v>-48148022.681266233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-48148022.681266233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-200616.76117194263</v>
      </c>
      <c r="L1805" s="444">
        <f t="shared" ca="1" si="137"/>
        <v>-48348639.442438178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-48348639.442438178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-201452.66434349242</v>
      </c>
      <c r="L1806" s="444">
        <f t="shared" ca="1" si="137"/>
        <v>-48550092.106781669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-48550092.106781669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-202292.05044492363</v>
      </c>
      <c r="L1807" s="444">
        <f t="shared" ca="1" si="137"/>
        <v>-48752384.157226592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-48752384.157226592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-203134.93398844413</v>
      </c>
      <c r="L1808" s="444">
        <f t="shared" ca="1" si="137"/>
        <v>-48955519.091215037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-48955519.091215037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-203981.32954672931</v>
      </c>
      <c r="L1809" s="444">
        <f t="shared" ca="1" si="137"/>
        <v>-49159500.420761764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-49159500.420761764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-204831.251753174</v>
      </c>
      <c r="L1810" s="444">
        <f t="shared" ca="1" si="137"/>
        <v>-49364331.672514938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-49364331.672514938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-205684.71530214557</v>
      </c>
      <c r="L1811" s="444">
        <f t="shared" ca="1" si="137"/>
        <v>-49570016.387817085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-49570016.387817085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-206541.73494923784</v>
      </c>
      <c r="L1812" s="444">
        <f t="shared" ca="1" si="137"/>
        <v>-49776558.122766323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-49776558.122766323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-207402.32551152635</v>
      </c>
      <c r="L1813" s="444">
        <f t="shared" ca="1" si="137"/>
        <v>-49983960.448277853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-49983960.448277853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-208266.50186782438</v>
      </c>
      <c r="L1814" s="444">
        <f t="shared" ca="1" si="137"/>
        <v>-50192226.950145677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-50192226.950145677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-209134.27895894033</v>
      </c>
      <c r="L1815" s="444">
        <f t="shared" ca="1" si="137"/>
        <v>-50401361.229104616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-50401361.229104616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-210005.67178793589</v>
      </c>
      <c r="L1816" s="444">
        <f t="shared" ca="1" si="137"/>
        <v>-50611366.900892548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-50611366.900892548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-210880.6954203856</v>
      </c>
      <c r="L1817" s="444">
        <f t="shared" ca="1" si="137"/>
        <v>-50822247.596312933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-50822247.596312933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-211759.36498463721</v>
      </c>
      <c r="L1818" s="444">
        <f t="shared" ca="1" si="137"/>
        <v>-51034006.961297572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-51034006.961297572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-212641.6956720732</v>
      </c>
      <c r="L1819" s="444">
        <f t="shared" ca="1" si="137"/>
        <v>-51246648.656969644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-51246648.656969644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-213527.7027373735</v>
      </c>
      <c r="L1820" s="444">
        <f t="shared" ca="1" si="137"/>
        <v>-51460176.35970702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-51460176.35970702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-214417.40149877925</v>
      </c>
      <c r="L1821" s="444">
        <f t="shared" ca="1" si="137"/>
        <v>-51674593.7612058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-51674593.7612058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-215310.8073383575</v>
      </c>
      <c r="L1822" s="444">
        <f t="shared" ca="1" si="137"/>
        <v>-51889904.568544157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-51889904.568544157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-216207.93570226731</v>
      </c>
      <c r="L1823" s="444">
        <f t="shared" ca="1" si="137"/>
        <v>-52106112.504246421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-52106112.504246421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-217108.80210102675</v>
      </c>
      <c r="L1824" s="444">
        <f t="shared" ca="1" si="137"/>
        <v>-52323221.306347445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-52323221.306347445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-218013.42210978098</v>
      </c>
      <c r="L1825" s="444">
        <f t="shared" ca="1" si="137"/>
        <v>-52541234.728457227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-52541234.728457227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-218921.81136857177</v>
      </c>
      <c r="L1826" s="444">
        <f t="shared" ca="1" si="137"/>
        <v>-52760156.539825797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-52760156.539825797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-219833.98558260751</v>
      </c>
      <c r="L1827" s="444">
        <f t="shared" ca="1" si="137"/>
        <v>-52979990.525408402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-52979990.525408402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-220749.96052253497</v>
      </c>
      <c r="L1828" s="444">
        <f t="shared" ca="1" si="137"/>
        <v>-53200740.485930935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-53200740.485930935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-221669.75202471222</v>
      </c>
      <c r="L1829" s="444">
        <f t="shared" ca="1" si="137"/>
        <v>-53422410.237955645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-53422410.237955645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-222593.37599148185</v>
      </c>
      <c r="L1830" s="444">
        <f t="shared" ca="1" si="137"/>
        <v>-53645003.613947123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-53645003.613947123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-223520.84839144634</v>
      </c>
      <c r="L1831" s="444">
        <f t="shared" ca="1" si="137"/>
        <v>-53868524.462338567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-53868524.462338567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-224452.18525974403</v>
      </c>
      <c r="L1832" s="444">
        <f t="shared" ca="1" si="137"/>
        <v>-54092976.647598311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-54092976.647598311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-225387.4026983263</v>
      </c>
      <c r="L1833" s="444">
        <f t="shared" ca="1" si="137"/>
        <v>-54318364.050296634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-54318364.050296634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-226326.51687623598</v>
      </c>
      <c r="L1834" s="444">
        <f t="shared" ca="1" si="137"/>
        <v>-54544690.56717287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-54544690.56717287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-227269.54402988695</v>
      </c>
      <c r="L1835" s="444">
        <f t="shared" ca="1" si="137"/>
        <v>-54771960.111202754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-54771960.111202754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-228216.5004633448</v>
      </c>
      <c r="L1836" s="444">
        <f t="shared" ca="1" si="137"/>
        <v>-55000176.611666098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-55000176.611666098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-229167.40254860872</v>
      </c>
      <c r="L1837" s="444">
        <f t="shared" ca="1" si="137"/>
        <v>-55229344.014214709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-55229344.014214709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-230122.26672589462</v>
      </c>
      <c r="L1838" s="444">
        <f t="shared" ca="1" si="137"/>
        <v>-55459466.280940607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-55459466.280940607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-231081.1095039192</v>
      </c>
      <c r="L1839" s="444">
        <f t="shared" ca="1" si="137"/>
        <v>-55690547.390444525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-55690547.390444525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-232043.9474601855</v>
      </c>
      <c r="L1840" s="444">
        <f t="shared" ca="1" si="137"/>
        <v>-55922591.337904707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-55922591.337904707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-233010.79724126961</v>
      </c>
      <c r="L1841" s="444">
        <f t="shared" ca="1" si="137"/>
        <v>-56155602.135145977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-56155602.135145977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-233981.67556310826</v>
      </c>
      <c r="L1842" s="444">
        <f t="shared" ca="1" si="137"/>
        <v>-56389583.810709089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-56389583.810709089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-234956.59921128786</v>
      </c>
      <c r="L1843" s="444">
        <f t="shared" ca="1" si="137"/>
        <v>-56624540.40992038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-56624540.40992038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-235935.58504133491</v>
      </c>
      <c r="L1844" s="444">
        <f t="shared" ca="1" si="137"/>
        <v>-56860475.994961716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-56860475.994961716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-236918.64997900714</v>
      </c>
      <c r="L1845" s="444">
        <f t="shared" ca="1" si="137"/>
        <v>-57097394.644940726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-57097394.644940726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-237905.81102058635</v>
      </c>
      <c r="L1846" s="444">
        <f t="shared" ca="1" si="137"/>
        <v>-57335300.455961309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-57335300.455961309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-238897.08523317211</v>
      </c>
      <c r="L1847" s="444">
        <f t="shared" ca="1" si="137"/>
        <v>-57574197.541194484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-57574197.541194484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-239892.48975497702</v>
      </c>
      <c r="L1848" s="444">
        <f t="shared" ca="1" si="137"/>
        <v>-57814090.030949458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-57814090.030949458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-240892.04179562276</v>
      </c>
      <c r="L1849" s="444">
        <f t="shared" ca="1" si="137"/>
        <v>-58054982.072745085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-58054982.072745085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-241895.75863643785</v>
      </c>
      <c r="L1850" s="444">
        <f t="shared" ca="1" si="137"/>
        <v>-58296877.831381522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-58296877.831381522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-242903.65763075635</v>
      </c>
      <c r="L1851" s="444">
        <f t="shared" ca="1" si="137"/>
        <v>-58539781.489012279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-58539781.489012279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-243915.75620421782</v>
      </c>
      <c r="L1852" s="444">
        <f t="shared" ca="1" si="137"/>
        <v>-58783697.245216496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-58783697.245216496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-244932.0718550687</v>
      </c>
      <c r="L1853" s="444">
        <f t="shared" ca="1" si="137"/>
        <v>-59028629.317071564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-59028629.317071564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-245952.62215446486</v>
      </c>
      <c r="L1854" s="444">
        <f t="shared" ca="1" si="137"/>
        <v>-59274581.939226031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-59274581.939226031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-246977.42474677513</v>
      </c>
      <c r="L1855" s="444">
        <f t="shared" ca="1" si="137"/>
        <v>-59521559.363972805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-59521559.363972805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-248006.49734988669</v>
      </c>
      <c r="L1856" s="444">
        <f t="shared" ca="1" si="137"/>
        <v>-59769565.861322694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-59769565.861322694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-249039.85775551121</v>
      </c>
      <c r="L1857" s="444">
        <f t="shared" ca="1" si="137"/>
        <v>-60018605.719078206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-60018605.719078206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-250077.52382949251</v>
      </c>
      <c r="L1858" s="444">
        <f t="shared" ca="1" si="137"/>
        <v>-60268683.242907695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-60268683.242907695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-251119.5135121154</v>
      </c>
      <c r="L1859" s="444">
        <f t="shared" ca="1" si="137"/>
        <v>-60519802.756419808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-60519802.756419808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-252165.84481841582</v>
      </c>
      <c r="L1860" s="444">
        <f t="shared" ca="1" si="137"/>
        <v>-60771968.601238221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-60771968.601238221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-253216.53583849259</v>
      </c>
      <c r="L1861" s="444">
        <f t="shared" ca="1" si="137"/>
        <v>-61025185.137076713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-61025185.137076713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-254271.60473781964</v>
      </c>
      <c r="L1862" s="444">
        <f t="shared" ca="1" si="137"/>
        <v>-61279456.741814531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-61279456.741814531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-255331.06975756053</v>
      </c>
      <c r="L1863" s="444">
        <f t="shared" ca="1" si="137"/>
        <v>-61534787.81157209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-61534787.81157209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-256394.94921488367</v>
      </c>
      <c r="L1864" s="444">
        <f t="shared" ca="1" si="137"/>
        <v>-61791182.760786973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-61791182.760786973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-257463.26150327901</v>
      </c>
      <c r="L1865" s="444">
        <f t="shared" ca="1" si="137"/>
        <v>-62048646.022290252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-62048646.022290252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-258536.02509287605</v>
      </c>
      <c r="L1866" s="444">
        <f t="shared" ca="1" si="137"/>
        <v>-62307182.04738313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-62307182.04738313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-259613.25853076301</v>
      </c>
      <c r="L1867" s="444">
        <f t="shared" ca="1" si="137"/>
        <v>-62566795.305913895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-62566795.305913895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-260694.98044130785</v>
      </c>
      <c r="L1868" s="444">
        <f t="shared" ca="1" si="137"/>
        <v>-62827490.286355205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-62827490.286355205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-261781.20952648003</v>
      </c>
      <c r="L1869" s="444">
        <f t="shared" ca="1" si="137"/>
        <v>-63089271.495881684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-63089271.495881684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-262871.96456617367</v>
      </c>
      <c r="L1870" s="444">
        <f t="shared" ca="1" si="137"/>
        <v>-63352143.460447855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-63352143.460447855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-263967.26441853272</v>
      </c>
      <c r="L1871" s="444">
        <f t="shared" ca="1" si="137"/>
        <v>-63616110.72486639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-63616110.72486639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-265067.12802027661</v>
      </c>
      <c r="L1872" s="444">
        <f t="shared" ca="1" si="137"/>
        <v>-63881177.852886669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-63881177.852886669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-266171.57438702782</v>
      </c>
      <c r="L1873" s="444">
        <f t="shared" ca="1" si="137"/>
        <v>-64147349.427273698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-64147349.427273698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-267280.62261364039</v>
      </c>
      <c r="L1874" s="444">
        <f t="shared" ca="1" si="137"/>
        <v>-64414630.049887337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-64414630.049887337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-268394.29187453055</v>
      </c>
      <c r="L1875" s="444">
        <f t="shared" ca="1" si="137"/>
        <v>-64683024.341761865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-64683024.341761865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-269512.60142400779</v>
      </c>
      <c r="L1876" s="444">
        <f t="shared" ca="1" si="137"/>
        <v>-64952536.943185873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-64952536.943185873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-270635.57059660781</v>
      </c>
      <c r="L1877" s="444">
        <f t="shared" ca="1" si="137"/>
        <v>-65223172.513782479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-65223172.513782479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-271763.21880742698</v>
      </c>
      <c r="L1878" s="444">
        <f t="shared" ca="1" si="137"/>
        <v>-65494935.732589908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-65494935.732589908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-272895.56555245799</v>
      </c>
      <c r="L1879" s="444">
        <f t="shared" ca="1" si="137"/>
        <v>-65767831.298142366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-65767831.298142366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-274032.63040892652</v>
      </c>
      <c r="L1880" s="444">
        <f t="shared" ca="1" si="137"/>
        <v>-66041863.928551294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-66041863.928551294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-275174.43303563044</v>
      </c>
      <c r="L1881" s="444">
        <f t="shared" ca="1" si="137"/>
        <v>-66317038.361586921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-66317038.361586921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-276320.99317327881</v>
      </c>
      <c r="L1882" s="444">
        <f t="shared" ca="1" si="137"/>
        <v>-66593359.3547602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-66593359.3547602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-277472.3306448342</v>
      </c>
      <c r="L1883" s="444">
        <f t="shared" ca="1" si="137"/>
        <v>-66870831.685405031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-66870831.685405031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-278628.46535585431</v>
      </c>
      <c r="L1884" s="444">
        <f t="shared" ca="1" si="137"/>
        <v>-67149460.150760889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-67149460.150760889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-279789.41729483701</v>
      </c>
      <c r="L1885" s="444">
        <f t="shared" ca="1" si="137"/>
        <v>-67429249.568055719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-67429249.568055719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-280955.20653356548</v>
      </c>
      <c r="L1886" s="444">
        <f t="shared" ca="1" si="137"/>
        <v>-67710204.774589285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-67710204.774589285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-282125.85322745534</v>
      </c>
      <c r="L1887" s="444">
        <f t="shared" ca="1" si="137"/>
        <v>-67992330.627816737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-67992330.627816737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-283301.37761590304</v>
      </c>
      <c r="L1888" s="444">
        <f t="shared" ca="1" si="137"/>
        <v>-68275632.005432636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-68275632.005432636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-284481.80002263596</v>
      </c>
      <c r="L1889" s="444">
        <f t="shared" ca="1" si="137"/>
        <v>-68560113.805455267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-68560113.805455267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-285667.14085606363</v>
      </c>
      <c r="L1890" s="444">
        <f t="shared" ca="1" si="137"/>
        <v>-68845780.946311325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-68845780.946311325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-286857.42060963053</v>
      </c>
      <c r="L1891" s="444">
        <f t="shared" ca="1" si="137"/>
        <v>-69132638.366920948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-69132638.366920948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-288052.65986217064</v>
      </c>
      <c r="L1892" s="444">
        <f t="shared" ca="1" si="137"/>
        <v>-69420691.026783124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-69420691.026783124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-289252.87927826302</v>
      </c>
      <c r="L1893" s="444">
        <f t="shared" ca="1" si="137"/>
        <v>-69709943.906061381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-69709943.906061381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-290458.09960858908</v>
      </c>
      <c r="L1894" s="444">
        <f t="shared" ca="1" si="137"/>
        <v>-70000402.005669966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-70000402.005669966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-291668.34169029153</v>
      </c>
      <c r="L1895" s="444">
        <f t="shared" ca="1" si="137"/>
        <v>-70292070.347360253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-70292070.347360253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-292883.62644733436</v>
      </c>
      <c r="L1896" s="444">
        <f t="shared" ca="1" si="137"/>
        <v>-70584953.973807588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-70584953.973807588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-294103.97489086492</v>
      </c>
      <c r="L1897" s="444">
        <f t="shared" ca="1" si="137"/>
        <v>-70879057.948698446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-70879057.948698446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-295329.40811957687</v>
      </c>
      <c r="L1898" s="444">
        <f t="shared" ca="1" si="137"/>
        <v>-71174387.35681802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-71174387.35681802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-296559.94732007507</v>
      </c>
      <c r="L1899" s="444">
        <f t="shared" ca="1" si="137"/>
        <v>-71470947.304138094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-71470947.304138094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-297795.61376724206</v>
      </c>
      <c r="L1900" s="444">
        <f t="shared" ca="1" si="137"/>
        <v>-71768742.917905331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-71768742.917905331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-299036.42882460554</v>
      </c>
      <c r="L1901" s="444">
        <f t="shared" ca="1" si="137"/>
        <v>-72067779.346729934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-72067779.346729934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-300282.41394470807</v>
      </c>
      <c r="L1902" s="444">
        <f t="shared" ca="1" si="137"/>
        <v>-72368061.760674641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-72368061.760674641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-301533.59066947765</v>
      </c>
      <c r="L1903" s="444">
        <f t="shared" ca="1" si="137"/>
        <v>-72669595.351344123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-72669595.351344123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-302789.98063060053</v>
      </c>
      <c r="L1904" s="444">
        <f t="shared" ca="1" si="137"/>
        <v>-72972385.33197473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-72972385.33197473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-304051.60554989468</v>
      </c>
      <c r="L1905" s="444">
        <f t="shared" ca="1" si="137"/>
        <v>-73276436.937524632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-73276436.937524632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-305318.48723968596</v>
      </c>
      <c r="L1906" s="444">
        <f t="shared" ca="1" si="137"/>
        <v>-73581755.42476432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-73581755.42476432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-306590.64760318468</v>
      </c>
      <c r="L1907" s="444">
        <f t="shared" ca="1" si="137"/>
        <v>-73888346.072367504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-73888346.072367504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-307868.10863486462</v>
      </c>
      <c r="L1908" s="444">
        <f t="shared" ca="1" si="137"/>
        <v>-74196214.181002364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-74196214.181002364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-309150.89242084319</v>
      </c>
      <c r="L1909" s="444">
        <f t="shared" ca="1" si="137"/>
        <v>-74505365.073423207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-74505365.073423207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-310439.02113926335</v>
      </c>
      <c r="L1910" s="444">
        <f t="shared" ca="1" si="137"/>
        <v>-74815804.094562471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-74815804.094562471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-311732.51706067694</v>
      </c>
      <c r="L1911" s="444">
        <f t="shared" ca="1" si="137"/>
        <v>-75127536.611623153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-75127536.611623153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-313031.40254842979</v>
      </c>
      <c r="L1912" s="444">
        <f t="shared" ca="1" si="137"/>
        <v>-75440568.014171585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-75440568.014171585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-314335.70005904825</v>
      </c>
      <c r="L1913" s="444">
        <f t="shared" ca="1" si="137"/>
        <v>-75754903.714230627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-75754903.714230627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-315645.4321426276</v>
      </c>
      <c r="L1914" s="444">
        <f t="shared" ca="1" si="137"/>
        <v>-76070549.146373257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-76070549.146373257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-316960.62144322193</v>
      </c>
      <c r="L1915" s="444">
        <f t="shared" ca="1" si="137"/>
        <v>-76387509.767816484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-76387509.767816484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-318281.29069923534</v>
      </c>
      <c r="L1916" s="444">
        <f t="shared" ca="1" si="137"/>
        <v>-76705791.058515713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-76705791.058515713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-319607.46274381544</v>
      </c>
      <c r="L1917" s="444">
        <f t="shared" ca="1" si="137"/>
        <v>-77025398.521259531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-77025398.521259531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-320939.16050524806</v>
      </c>
      <c r="L1918" s="444">
        <f t="shared" ca="1" si="137"/>
        <v>-77346337.681764781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-77346337.681764781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-322276.40700735326</v>
      </c>
      <c r="L1919" s="444">
        <f t="shared" ca="1" si="137"/>
        <v>-77668614.088772133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-77668614.088772133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-323619.22536988388</v>
      </c>
      <c r="L1920" s="444">
        <f t="shared" ca="1" si="137"/>
        <v>-77992233.314142019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-77992233.314142019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-324967.63880892505</v>
      </c>
      <c r="L1921" s="444">
        <f t="shared" ca="1" si="137"/>
        <v>-78317200.95295094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-78317200.95295094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-326321.67063729558</v>
      </c>
      <c r="L1922" s="444">
        <f t="shared" ca="1" si="137"/>
        <v>-78643522.623588234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-78643522.623588234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-327681.34426495095</v>
      </c>
      <c r="L1923" s="444">
        <f t="shared" ca="1" si="137"/>
        <v>-78971203.967853189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-78971203.967853189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-329046.68319938827</v>
      </c>
      <c r="L1924" s="444">
        <f t="shared" ca="1" si="137"/>
        <v>-79300250.651052579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-79300250.651052579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-330417.7110460524</v>
      </c>
      <c r="L1925" s="444">
        <f t="shared" ca="1" si="137"/>
        <v>-79630668.362098634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-79630668.362098634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-331794.45150874433</v>
      </c>
      <c r="L1926" s="444">
        <f t="shared" ca="1" si="137"/>
        <v>-79962462.81360738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-79962462.81360738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-333176.92839003075</v>
      </c>
      <c r="L1927" s="444">
        <f t="shared" ca="1" si="137"/>
        <v>-80295639.741997406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-80295639.741997406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-334565.16559165588</v>
      </c>
      <c r="L1928" s="444">
        <f t="shared" ca="1" si="137"/>
        <v>-80630204.907589063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-80630204.907589063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-335959.1871149544</v>
      </c>
      <c r="L1929" s="444">
        <f t="shared" ca="1" si="137"/>
        <v>-80966164.094704017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-80966164.094704017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-337359.01706126676</v>
      </c>
      <c r="L1930" s="444">
        <f t="shared" ca="1" si="137"/>
        <v>-81303523.11176528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-81303523.11176528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-338764.67963235534</v>
      </c>
      <c r="L1931" s="444">
        <f t="shared" ca="1" si="137"/>
        <v>-81642287.791397631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-81642287.791397631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-340176.19913082349</v>
      </c>
      <c r="L1932" s="444">
        <f t="shared" ca="1" si="137"/>
        <v>-81982463.990528449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-81982463.990528449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-341593.59996053518</v>
      </c>
      <c r="L1933" s="444">
        <f t="shared" ca="1" si="137"/>
        <v>-82324057.590488985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-82324057.590488985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-343016.90662703745</v>
      </c>
      <c r="L1934" s="444">
        <f t="shared" ca="1" si="137"/>
        <v>-82667074.497116029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-82667074.497116029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-344446.14373798342</v>
      </c>
      <c r="L1935" s="444">
        <f t="shared" ca="1" si="137"/>
        <v>-83011520.640854016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-83011520.640854016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-345881.33600355842</v>
      </c>
      <c r="L1936" s="444">
        <f t="shared" ca="1" si="137"/>
        <v>-83357401.976857573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-83357401.976857573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-347322.50823690655</v>
      </c>
      <c r="L1937" s="444">
        <f t="shared" ca="1" si="137"/>
        <v>-83704724.485094473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-83704724.485094473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-348769.68535456032</v>
      </c>
      <c r="L1938" s="444">
        <f t="shared" ca="1" si="137"/>
        <v>-84053494.170449033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-84053494.170449033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-350222.89237687096</v>
      </c>
      <c r="L1939" s="444">
        <f t="shared" ca="1" si="137"/>
        <v>-84403717.062825903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-84403717.062825903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-351682.15442844125</v>
      </c>
      <c r="L1940" s="444">
        <f t="shared" ca="1" si="137"/>
        <v>-84755399.217254341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-84755399.217254341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-353147.49673855974</v>
      </c>
      <c r="L1941" s="444">
        <f t="shared" ca="1" si="137"/>
        <v>-85108546.713992894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-85108546.713992894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-354618.94464163703</v>
      </c>
      <c r="L1942" s="444">
        <f t="shared" ca="1" si="137"/>
        <v>-85463165.658634529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-85463165.658634529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-356096.52357764385</v>
      </c>
      <c r="L1943" s="444">
        <f t="shared" ca="1" si="137"/>
        <v>-85819262.182212174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-85819262.182212174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-357580.25909255072</v>
      </c>
      <c r="L1944" s="444">
        <f t="shared" ca="1" si="137"/>
        <v>-86176842.441304728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-86176842.441304728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-359070.17683876969</v>
      </c>
      <c r="L1945" s="444">
        <f t="shared" ca="1" si="137"/>
        <v>-86535912.618143499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-86535912.618143499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-360566.30257559789</v>
      </c>
      <c r="L1946" s="444">
        <f t="shared" ca="1" si="137"/>
        <v>-86896478.920719102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-86896478.920719102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-362068.66216966294</v>
      </c>
      <c r="L1947" s="444">
        <f t="shared" ca="1" si="137"/>
        <v>-87258547.582888767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-87258547.582888767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-363577.28159536986</v>
      </c>
      <c r="L1948" s="444">
        <f t="shared" ca="1" si="137"/>
        <v>-87622124.864484131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-87622124.864484131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-365092.18693535053</v>
      </c>
      <c r="L1949" s="444">
        <f t="shared" ca="1" si="137"/>
        <v>-87987217.051419482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-87987217.051419482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-366613.40438091452</v>
      </c>
      <c r="L1950" s="444">
        <f t="shared" ca="1" si="137"/>
        <v>-88353830.455800399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-88353830.455800399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-368140.96023250167</v>
      </c>
      <c r="L1951" s="444">
        <f t="shared" ca="1" si="137"/>
        <v>-88721971.416032895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-88721971.416032895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-369674.88090013707</v>
      </c>
      <c r="L1952" s="444">
        <f t="shared" ca="1" si="137"/>
        <v>-89091646.296933025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-89091646.296933025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-371215.1929038876</v>
      </c>
      <c r="L1953" s="444">
        <f t="shared" ca="1" si="137"/>
        <v>-89462861.489836916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-89462861.489836916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-372761.92287432047</v>
      </c>
      <c r="L1954" s="444">
        <f t="shared" ca="1" si="137"/>
        <v>-89835623.412711233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-89835623.412711233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-374315.09755296347</v>
      </c>
      <c r="L1955" s="444">
        <f t="shared" ca="1" si="137"/>
        <v>-90209938.510264203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-90209938.510264203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-375874.74379276752</v>
      </c>
      <c r="L1956" s="444">
        <f t="shared" ca="1" si="137"/>
        <v>-90585813.254056975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-90585813.254056975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-377440.8885585707</v>
      </c>
      <c r="L1957" s="444">
        <f t="shared" ca="1" si="137"/>
        <v>-90963254.142615542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-90963254.142615542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-379013.55892756477</v>
      </c>
      <c r="L1958" s="444">
        <f t="shared" ca="1" si="137"/>
        <v>-91342267.701543108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-91342267.701543108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-380592.78208976297</v>
      </c>
      <c r="L1959" s="444">
        <f t="shared" ca="1" si="137"/>
        <v>-91722860.483632877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-91722860.483632877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-382178.58534847031</v>
      </c>
      <c r="L1960" s="444">
        <f t="shared" ca="1" si="137"/>
        <v>-92105039.068981349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-92105039.068981349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-383770.99612075562</v>
      </c>
      <c r="L1961" s="444">
        <f t="shared" ca="1" si="137"/>
        <v>-92488810.0651021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-92488810.0651021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-385370.04193792539</v>
      </c>
      <c r="L1962" s="444">
        <f t="shared" ca="1" si="137"/>
        <v>-92874180.107040033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-92874180.107040033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-386975.75044600014</v>
      </c>
      <c r="L1963" s="444">
        <f t="shared" ca="1" si="137"/>
        <v>-93261155.857486039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-93261155.857486039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-388588.14940619183</v>
      </c>
      <c r="L1964" s="444">
        <f t="shared" ca="1" si="137"/>
        <v>-93649744.006892234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-93649744.006892234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-390207.26669538429</v>
      </c>
      <c r="L1965" s="444">
        <f t="shared" ca="1" si="137"/>
        <v>-94039951.273587614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-94039951.273587614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-391833.13030661503</v>
      </c>
      <c r="L1966" s="444">
        <f t="shared" ca="1" si="137"/>
        <v>-94431784.403894231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-94431784.403894231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-393465.76834955928</v>
      </c>
      <c r="L1967" s="444">
        <f t="shared" ca="1" si="137"/>
        <v>-94825250.172243789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-94825250.172243789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-395105.20905101579</v>
      </c>
      <c r="L1968" s="444">
        <f t="shared" ca="1" si="137"/>
        <v>-95220355.381294802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-95220355.381294802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-396751.48075539502</v>
      </c>
      <c r="L1969" s="444">
        <f t="shared" ca="1" si="137"/>
        <v>-95617106.862050191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-95617106.862050191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-398404.61192520912</v>
      </c>
      <c r="L1970" s="444">
        <f t="shared" ca="1" si="137"/>
        <v>-96015511.473975405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-96015511.473975405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-400064.63114156417</v>
      </c>
      <c r="L1971" s="444">
        <f t="shared" ca="1" si="137"/>
        <v>-96415576.105116963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-96415576.105116963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-401731.56710465404</v>
      </c>
      <c r="L1972" s="444">
        <f t="shared" ca="1" si="137"/>
        <v>-96817307.672221616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-96817307.672221616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-403405.44863425673</v>
      </c>
      <c r="L1973" s="444">
        <f t="shared" ca="1" si="137"/>
        <v>-97220713.120855868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-97220713.120855868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-405086.30467023276</v>
      </c>
      <c r="L1974" s="444">
        <f t="shared" ca="1" si="137"/>
        <v>-97625799.425526097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-97625799.425526097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-406774.16427302541</v>
      </c>
      <c r="L1975" s="444">
        <f t="shared" ca="1" si="137"/>
        <v>-98032573.589799121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-98032573.589799121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-408469.056624163</v>
      </c>
      <c r="L1976" s="444">
        <f t="shared" ca="1" si="137"/>
        <v>-98441042.64642328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-98441042.64642328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-410171.01102676365</v>
      </c>
      <c r="L1977" s="444">
        <f t="shared" ca="1" si="137"/>
        <v>-98851213.65745005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-98851213.65745005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-411880.05690604186</v>
      </c>
      <c r="L1978" s="444">
        <f t="shared" ca="1" si="137"/>
        <v>-99263093.714356095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-99263093.714356095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-413596.22380981705</v>
      </c>
      <c r="L1979" s="444">
        <f t="shared" ca="1" si="137"/>
        <v>-99676689.938165918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-99676689.938165918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-415319.54140902468</v>
      </c>
      <c r="L1980" s="444">
        <f t="shared" ca="1" si="137"/>
        <v>-100092009.47957495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-100092009.47957495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-417050.03949822893</v>
      </c>
      <c r="L1981" s="444">
        <f t="shared" ca="1" si="137"/>
        <v>-100509059.51907317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-100509059.51907317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-418787.74799613823</v>
      </c>
      <c r="L1982" s="444">
        <f t="shared" ca="1" si="137"/>
        <v>-100927847.26706931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-100927847.26706931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-420532.6969461221</v>
      </c>
      <c r="L1983" s="444">
        <f t="shared" ca="1" si="137"/>
        <v>-101348379.96401544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-101348379.96401544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-422284.91651673097</v>
      </c>
      <c r="L1984" s="444">
        <f t="shared" ca="1" si="137"/>
        <v>-101770664.88053218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-101770664.88053218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-424044.4370022174</v>
      </c>
      <c r="L1985" s="444">
        <f t="shared" ca="1" si="137"/>
        <v>-102194709.31753439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-102194709.31753439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-425811.28882305993</v>
      </c>
      <c r="L1986" s="444">
        <f t="shared" ca="1" si="137"/>
        <v>-102620520.60635744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-102620520.60635744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-427585.50252648932</v>
      </c>
      <c r="L1987" s="444">
        <f t="shared" ca="1" si="137"/>
        <v>-103048106.10888393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-103048106.10888393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-429367.10878701636</v>
      </c>
      <c r="L1988" s="444">
        <f t="shared" ca="1" si="137"/>
        <v>-103477473.21767095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-103477473.21767095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-431156.13840696227</v>
      </c>
      <c r="L1989" s="444">
        <f t="shared" ca="1" si="137"/>
        <v>-103908629.35607791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-103908629.35607791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-432952.62231699127</v>
      </c>
      <c r="L1990" s="444">
        <f t="shared" ca="1" si="137"/>
        <v>-104341581.9783949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-104341581.9783949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-434756.59157664538</v>
      </c>
      <c r="L1991" s="444">
        <f t="shared" ca="1" si="137"/>
        <v>-104776338.56997155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-104776338.56997155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-436568.07737488142</v>
      </c>
      <c r="L1992" s="444">
        <f t="shared" ca="1" si="137"/>
        <v>-105212906.64734642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-105212906.64734642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-438387.1110306101</v>
      </c>
      <c r="L1993" s="444">
        <f t="shared" ca="1" si="137"/>
        <v>-105651293.75837703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-105651293.75837703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-440213.7239932376</v>
      </c>
      <c r="L1994" s="444">
        <f t="shared" ca="1" si="137"/>
        <v>-106091507.48237027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-106091507.48237027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-442047.94784320943</v>
      </c>
      <c r="L1995" s="444">
        <f t="shared" ca="1" si="137"/>
        <v>-106533555.43021348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-106533555.43021348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-443889.81429255608</v>
      </c>
      <c r="L1996" s="444">
        <f t="shared" ca="1" si="137"/>
        <v>-106977445.24450603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-106977445.24450603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-445739.35518544173</v>
      </c>
      <c r="L1997" s="444">
        <f t="shared" ca="1" si="137"/>
        <v>-107423184.59969148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-107423184.59969148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-447596.60249871452</v>
      </c>
      <c r="L1998" s="444">
        <f t="shared" ca="1" si="137"/>
        <v>-107870781.20219019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-107870781.20219019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-449461.58834245912</v>
      </c>
      <c r="L1999" s="444">
        <f t="shared" ca="1" si="137"/>
        <v>-108320242.79053265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-108320242.79053265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-451334.3449605527</v>
      </c>
      <c r="L2000" s="444">
        <f t="shared" ca="1" si="137"/>
        <v>-108771577.1354932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-108771577.1354932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-453214.90473122173</v>
      </c>
      <c r="L2001" s="444">
        <f t="shared" ca="1" si="137"/>
        <v>-109224792.04022443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-109224792.04022443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-455103.30016760179</v>
      </c>
      <c r="L2002" s="444">
        <f t="shared" ca="1" si="137"/>
        <v>-109679895.34039204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-109679895.34039204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-456999.56391830015</v>
      </c>
      <c r="L2003" s="444">
        <f t="shared" ca="1" si="137"/>
        <v>-110136894.90431035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-110136894.90431035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-458903.72876795975</v>
      </c>
      <c r="L2004" s="444">
        <f t="shared" ca="1" si="137"/>
        <v>-110595798.63307831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-110595798.63307831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-460815.82763782627</v>
      </c>
      <c r="L2005" s="444">
        <f t="shared" ca="1" si="137"/>
        <v>-111056614.46071613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-111056614.46071613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-462735.89358631725</v>
      </c>
      <c r="L2006" s="444">
        <f t="shared" ca="1" si="137"/>
        <v>-111519350.35430245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-111519350.35430245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-464663.95980959357</v>
      </c>
      <c r="L2007" s="444">
        <f t="shared" ca="1" si="137"/>
        <v>-111984014.31411204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-111984014.31411204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-466600.05964213348</v>
      </c>
      <c r="L2008" s="444">
        <f t="shared" ca="1" si="137"/>
        <v>-112450614.37375417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-112450614.37375417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-468544.22655730904</v>
      </c>
      <c r="L2009" s="444">
        <f t="shared" ca="1" si="137"/>
        <v>-112919158.60031149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-112919158.60031149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-470496.4941679645</v>
      </c>
      <c r="L2010" s="444">
        <f t="shared" ca="1" si="137"/>
        <v>-113389655.09447946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-113389655.09447946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-472456.89622699772</v>
      </c>
      <c r="L2011" s="444">
        <f t="shared" ca="1" si="137"/>
        <v>-113862111.99070646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-113862111.99070646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-474425.46662794362</v>
      </c>
      <c r="L2012" s="444">
        <f t="shared" ca="1" si="137"/>
        <v>-114336537.4573344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-114336537.4573344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-476402.2394055599</v>
      </c>
      <c r="L2013" s="444">
        <f t="shared" ca="1" si="137"/>
        <v>-114812939.69673996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-114812939.69673996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-478387.24873641646</v>
      </c>
      <c r="L2014" s="444">
        <f t="shared" ca="1" si="137"/>
        <v>-115291326.94547637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-115291326.94547637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-480380.52893948485</v>
      </c>
      <c r="L2015" s="444">
        <f t="shared" ca="1" si="137"/>
        <v>-115771707.47441585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-115771707.47441585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-482382.11447673274</v>
      </c>
      <c r="L2016" s="444">
        <f t="shared" ca="1" si="137"/>
        <v>-116254089.58889258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-116254089.58889258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-484392.03995371907</v>
      </c>
      <c r="L2017" s="444">
        <f t="shared" ca="1" si="137"/>
        <v>-116738481.6288463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-116738481.6288463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-486410.34012019291</v>
      </c>
      <c r="L2018" s="444">
        <f t="shared" ca="1" si="137"/>
        <v>-117224891.9689665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-117224891.9689665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-488437.04987069377</v>
      </c>
      <c r="L2019" s="444">
        <f t="shared" ca="1" si="137"/>
        <v>-117713329.0188372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-117713329.0188372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-490472.20424515498</v>
      </c>
      <c r="L2020" s="444">
        <f t="shared" ca="1" si="137"/>
        <v>-118203801.22308235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-118203801.22308235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-492515.83842950984</v>
      </c>
      <c r="L2021" s="444">
        <f t="shared" ca="1" si="137"/>
        <v>-118696317.06151186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-118696317.06151186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-494567.98775629938</v>
      </c>
      <c r="L2022" s="444">
        <f t="shared" ca="1" si="137"/>
        <v>-119190885.04926816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-119190885.04926816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-496628.68770528398</v>
      </c>
      <c r="L2023" s="444">
        <f t="shared" ca="1" si="137"/>
        <v>-119687513.73697343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-119687513.73697343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-498697.97390405589</v>
      </c>
      <c r="L2024" s="444">
        <f t="shared" ca="1" si="137"/>
        <v>-120186211.71087749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-120186211.71087749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-500775.8821286562</v>
      </c>
      <c r="L2025" s="444">
        <f t="shared" ca="1" si="137"/>
        <v>-120686987.59300615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-120686987.59300615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-502862.44830419228</v>
      </c>
      <c r="L2026" s="444">
        <f t="shared" ca="1" si="137"/>
        <v>-121189850.04131034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-121189850.04131034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-504957.70850545977</v>
      </c>
      <c r="L2027" s="444">
        <f t="shared" ca="1" si="137"/>
        <v>-121694807.74981581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-121694807.74981581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-507061.69895756588</v>
      </c>
      <c r="L2028" s="444">
        <f t="shared" ca="1" si="137"/>
        <v>-122201869.44877337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-122201869.44877337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-509174.4560365557</v>
      </c>
      <c r="L2029" s="444">
        <f t="shared" ca="1" si="137"/>
        <v>-122711043.90480992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-122711043.90480992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-511296.01627004135</v>
      </c>
      <c r="L2030" s="444">
        <f t="shared" ca="1" si="137"/>
        <v>-123222339.92107996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-123222339.92107996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-513426.4163378331</v>
      </c>
      <c r="L2031" s="444">
        <f t="shared" ca="1" si="137"/>
        <v>-123735766.3374178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-123735766.3374178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-515565.69307257415</v>
      </c>
      <c r="L2032" s="444">
        <f t="shared" ca="1" si="137"/>
        <v>-124251332.03049037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-124251332.03049037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-517713.88346037653</v>
      </c>
      <c r="L2033" s="444">
        <f t="shared" ca="1" si="137"/>
        <v>-124769045.91395074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-124769045.91395074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-519871.02464146144</v>
      </c>
      <c r="L2034" s="444">
        <f t="shared" ca="1" si="137"/>
        <v>-125288916.9385922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-125288916.9385922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-522037.15391080081</v>
      </c>
      <c r="L2035" s="444">
        <f t="shared" ca="1" si="137"/>
        <v>-125810954.092503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-125810954.092503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-524212.30871876248</v>
      </c>
      <c r="L2036" s="444">
        <f t="shared" ca="1" si="137"/>
        <v>-126335166.40122175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-126335166.40122175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-526396.52667175722</v>
      </c>
      <c r="L2037" s="444">
        <f t="shared" ca="1" si="137"/>
        <v>-126861562.9278935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-126861562.9278935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-528589.84553288948</v>
      </c>
      <c r="L2038" s="444">
        <f t="shared" ca="1" si="137"/>
        <v>-127390152.7734264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-127390152.7734264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-530792.30322261003</v>
      </c>
      <c r="L2039" s="444">
        <f t="shared" ca="1" si="137"/>
        <v>-127920945.07664901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-127920945.07664901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-533003.93781937088</v>
      </c>
      <c r="L2040" s="444">
        <f t="shared" ca="1" si="137"/>
        <v>-128453949.01446839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-128453949.01446839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-535224.78756028495</v>
      </c>
      <c r="L2041" s="444">
        <f t="shared" ca="1" si="137"/>
        <v>-128989173.80202867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-128989173.80202867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-537454.89084178605</v>
      </c>
      <c r="L2042" s="444">
        <f t="shared" ca="1" si="137"/>
        <v>-129526628.69287045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-129526628.69287045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-539694.28622029349</v>
      </c>
      <c r="L2043" s="444">
        <f t="shared" ca="1" si="137"/>
        <v>-130066322.97909075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-130066322.97909075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-541943.0124128781</v>
      </c>
      <c r="L2044" s="444">
        <f t="shared" ca="1" si="137"/>
        <v>-130608265.99150363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-130608265.99150363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-544201.10829793173</v>
      </c>
      <c r="L2045" s="444">
        <f t="shared" ca="1" si="137"/>
        <v>-131152467.09980156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-131152467.09980156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-546468.61291583977</v>
      </c>
      <c r="L2046" s="444">
        <f t="shared" ca="1" si="137"/>
        <v>-131698935.7127174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-131698935.7127174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-548745.56546965579</v>
      </c>
      <c r="L2047" s="444">
        <f t="shared" ca="1" si="137"/>
        <v>-132247681.27818705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-132247681.27818705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-551032.00532577932</v>
      </c>
      <c r="L2048" s="444">
        <f t="shared" ref="L2048:L2302" ca="1" si="142">I2048-J2048+K2048</f>
        <v>-132798713.28351283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-132798713.28351283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-553327.97201463673</v>
      </c>
      <c r="L2049" s="444">
        <f t="shared" ca="1" si="142"/>
        <v>-133352041.25552747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-133352041.25552747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-555633.5052313644</v>
      </c>
      <c r="L2050" s="444">
        <f t="shared" ca="1" si="142"/>
        <v>-133907674.76075883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-133907674.76075883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-557948.64483649516</v>
      </c>
      <c r="L2051" s="444">
        <f t="shared" ca="1" si="142"/>
        <v>-134465623.40559533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-134465623.40559533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-560273.4308566472</v>
      </c>
      <c r="L2052" s="444">
        <f t="shared" ca="1" si="142"/>
        <v>-135025896.83645198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-135025896.83645198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-562607.90348521655</v>
      </c>
      <c r="L2053" s="444">
        <f t="shared" ca="1" si="142"/>
        <v>-135588504.73993719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-135588504.73993719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-564952.10308307165</v>
      </c>
      <c r="L2054" s="444">
        <f t="shared" ca="1" si="142"/>
        <v>-136153456.84302026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-136153456.84302026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-567306.07017925102</v>
      </c>
      <c r="L2055" s="444">
        <f t="shared" ca="1" si="142"/>
        <v>-136720762.91319951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-136720762.91319951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-569669.84547166468</v>
      </c>
      <c r="L2056" s="444">
        <f t="shared" ca="1" si="142"/>
        <v>-137290432.75867116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-137290432.75867116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-572043.46982779657</v>
      </c>
      <c r="L2057" s="444">
        <f t="shared" ca="1" si="142"/>
        <v>-137862476.22849897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-137862476.22849897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-574426.98428541236</v>
      </c>
      <c r="L2058" s="444">
        <f t="shared" ca="1" si="142"/>
        <v>-138436903.21278438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-138436903.21278438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-576820.43005326821</v>
      </c>
      <c r="L2059" s="444">
        <f t="shared" ca="1" si="142"/>
        <v>-139013723.64283764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-139013723.64283764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-579223.84851182345</v>
      </c>
      <c r="L2060" s="444">
        <f t="shared" ca="1" si="142"/>
        <v>-139592947.49134946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-139592947.49134946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-581637.28121395607</v>
      </c>
      <c r="L2061" s="444">
        <f t="shared" ca="1" si="142"/>
        <v>-140174584.77256343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-140174584.77256343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-584060.76988568099</v>
      </c>
      <c r="L2062" s="444">
        <f t="shared" ca="1" si="142"/>
        <v>-140758645.54244912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-140758645.54244912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-586494.35642687127</v>
      </c>
      <c r="L2063" s="444">
        <f t="shared" ca="1" si="142"/>
        <v>-141345139.89887598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-141345139.89887598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-588938.08291198325</v>
      </c>
      <c r="L2064" s="444">
        <f t="shared" ca="1" si="142"/>
        <v>-141934077.98178798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-141934077.98178798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-591391.99159078323</v>
      </c>
      <c r="L2065" s="444">
        <f t="shared" ca="1" si="142"/>
        <v>-142525469.97337878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-142525469.97337878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-593856.1248890782</v>
      </c>
      <c r="L2066" s="444">
        <f t="shared" ca="1" si="142"/>
        <v>-143119326.09826785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-143119326.09826785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-596330.52540944936</v>
      </c>
      <c r="L2067" s="444">
        <f t="shared" ca="1" si="142"/>
        <v>-143715656.62367731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-143715656.62367731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-598815.23593198881</v>
      </c>
      <c r="L2068" s="444">
        <f t="shared" ca="1" si="142"/>
        <v>-144314471.85960931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-144314471.85960931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-601310.29941503878</v>
      </c>
      <c r="L2069" s="444">
        <f t="shared" ca="1" si="142"/>
        <v>-144915782.15902436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-144915782.15902436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-603815.75899593486</v>
      </c>
      <c r="L2070" s="444">
        <f t="shared" ca="1" si="142"/>
        <v>-145519597.91802028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-145519597.91802028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-606331.6579917511</v>
      </c>
      <c r="L2071" s="444">
        <f t="shared" ca="1" si="142"/>
        <v>-146125929.57601202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-146125929.57601202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-608858.03990005003</v>
      </c>
      <c r="L2072" s="444">
        <f t="shared" ca="1" si="142"/>
        <v>-146734787.61591208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-146734787.61591208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-611394.94839963363</v>
      </c>
      <c r="L2073" s="444">
        <f t="shared" ca="1" si="142"/>
        <v>-147346182.56431171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-147346182.56431171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-613942.42735129874</v>
      </c>
      <c r="L2074" s="444">
        <f t="shared" ca="1" si="142"/>
        <v>-147960124.99166301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-147960124.99166301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-616500.52079859586</v>
      </c>
      <c r="L2075" s="444">
        <f t="shared" ca="1" si="142"/>
        <v>-148576625.5124616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-148576625.5124616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-619069.27296859003</v>
      </c>
      <c r="L2076" s="444">
        <f t="shared" ca="1" si="142"/>
        <v>-149195694.78543019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-149195694.78543019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-621648.72827262583</v>
      </c>
      <c r="L2077" s="444">
        <f t="shared" ca="1" si="142"/>
        <v>-149817343.51370281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-149817343.51370281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-624238.93130709499</v>
      </c>
      <c r="L2078" s="444">
        <f t="shared" ca="1" si="142"/>
        <v>-150441582.44500992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-150441582.44500992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-626839.926854208</v>
      </c>
      <c r="L2079" s="444">
        <f t="shared" ca="1" si="142"/>
        <v>-151068422.37186411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-151068422.37186411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-629451.7598827671</v>
      </c>
      <c r="L2080" s="444">
        <f t="shared" ca="1" si="142"/>
        <v>-151697874.13174689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-151697874.13174689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-632074.47554894537</v>
      </c>
      <c r="L2081" s="444">
        <f t="shared" ca="1" si="142"/>
        <v>-152329948.60729584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-152329948.60729584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-634708.11919706594</v>
      </c>
      <c r="L2082" s="444">
        <f t="shared" ca="1" si="142"/>
        <v>-152964656.72649291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-152964656.72649291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-637352.73636038718</v>
      </c>
      <c r="L2083" s="444">
        <f t="shared" ca="1" si="142"/>
        <v>-153602009.46285331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-153602009.46285331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-640008.37276188878</v>
      </c>
      <c r="L2084" s="444">
        <f t="shared" ca="1" si="142"/>
        <v>-154242017.83561519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-154242017.83561519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-642675.07431506331</v>
      </c>
      <c r="L2085" s="444">
        <f t="shared" ca="1" si="142"/>
        <v>-154884692.90993026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-154884692.90993026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-645352.88712470944</v>
      </c>
      <c r="L2086" s="444">
        <f t="shared" ca="1" si="142"/>
        <v>-155530045.79705498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-155530045.79705498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-648041.85748772905</v>
      </c>
      <c r="L2087" s="444">
        <f t="shared" ca="1" si="142"/>
        <v>-156178087.65454271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-156178087.65454271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-650742.03189392795</v>
      </c>
      <c r="L2088" s="444">
        <f t="shared" ca="1" si="142"/>
        <v>-156828829.68643665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-156828829.68643665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-653453.45702681935</v>
      </c>
      <c r="L2089" s="444">
        <f t="shared" ca="1" si="142"/>
        <v>-157482283.14346346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-157482283.14346346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-656176.17976443109</v>
      </c>
      <c r="L2090" s="444">
        <f t="shared" ca="1" si="142"/>
        <v>-158138459.32322788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-158138459.32322788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-658910.24718011613</v>
      </c>
      <c r="L2091" s="444">
        <f t="shared" ca="1" si="142"/>
        <v>-158797369.57040799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-158797369.57040799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-661655.70654336666</v>
      </c>
      <c r="L2092" s="444">
        <f t="shared" ca="1" si="142"/>
        <v>-159459025.27695134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-159459025.27695134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-664412.6053206306</v>
      </c>
      <c r="L2093" s="444">
        <f t="shared" ca="1" si="142"/>
        <v>-160123437.88227198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-160123437.88227198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-667180.99117613328</v>
      </c>
      <c r="L2094" s="444">
        <f t="shared" ca="1" si="142"/>
        <v>-160790618.8734481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-160790618.8734481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-669960.91197270039</v>
      </c>
      <c r="L2095" s="444">
        <f t="shared" ca="1" si="142"/>
        <v>-161460579.78542081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-161460579.78542081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-672752.41577258671</v>
      </c>
      <c r="L2096" s="444">
        <f t="shared" ca="1" si="142"/>
        <v>-162133332.20119339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-162133332.20119339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-675555.55083830585</v>
      </c>
      <c r="L2097" s="444">
        <f t="shared" ca="1" si="142"/>
        <v>-162808887.75203168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-162808887.75203168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-678370.36563346535</v>
      </c>
      <c r="L2098" s="444">
        <f t="shared" ca="1" si="142"/>
        <v>-163487258.11766514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-163487258.11766514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-681196.9088236047</v>
      </c>
      <c r="L2099" s="444">
        <f t="shared" ca="1" si="142"/>
        <v>-164168455.02648875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-164168455.02648875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-684035.2292770365</v>
      </c>
      <c r="L2100" s="444">
        <f t="shared" ca="1" si="142"/>
        <v>-164852490.2557658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-164852490.2557658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-686885.37606569077</v>
      </c>
      <c r="L2101" s="444">
        <f t="shared" ca="1" si="142"/>
        <v>-165539375.6318315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-165539375.6318315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-689747.39846596459</v>
      </c>
      <c r="L2102" s="444">
        <f t="shared" ca="1" si="142"/>
        <v>-166229123.03029746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-166229123.03029746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-692621.3459595727</v>
      </c>
      <c r="L2103" s="444">
        <f t="shared" ca="1" si="142"/>
        <v>-166921744.37625703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-166921744.37625703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-695507.26823440427</v>
      </c>
      <c r="L2104" s="444">
        <f t="shared" ca="1" si="142"/>
        <v>-167617251.64449143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-167617251.64449143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-698405.21518538101</v>
      </c>
      <c r="L2105" s="444">
        <f t="shared" ca="1" si="142"/>
        <v>-168315656.85967681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-168315656.85967681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-701315.23691532004</v>
      </c>
      <c r="L2106" s="444">
        <f t="shared" ca="1" si="142"/>
        <v>-169016972.09659213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-169016972.09659213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-704237.38373580051</v>
      </c>
      <c r="L2107" s="444">
        <f t="shared" ca="1" si="142"/>
        <v>-169721209.48032793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-169721209.48032793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-707171.70616803307</v>
      </c>
      <c r="L2108" s="444">
        <f t="shared" ca="1" si="142"/>
        <v>-170428381.18649596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-170428381.18649596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-710118.2549437331</v>
      </c>
      <c r="L2109" s="444">
        <f t="shared" ca="1" si="142"/>
        <v>-171138499.44143969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-171138499.44143969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-713077.08100599865</v>
      </c>
      <c r="L2110" s="444">
        <f t="shared" ca="1" si="142"/>
        <v>-171851576.52244568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-171851576.52244568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-716048.23551019037</v>
      </c>
      <c r="L2111" s="444">
        <f t="shared" ca="1" si="142"/>
        <v>-172567624.75795588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-172567624.75795588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-719031.76982481615</v>
      </c>
      <c r="L2112" s="444">
        <f t="shared" ca="1" si="142"/>
        <v>-173286656.52778068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-173286656.52778068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-722027.73553241952</v>
      </c>
      <c r="L2113" s="444">
        <f t="shared" ca="1" si="142"/>
        <v>-174008684.26331311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-174008684.26331311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-725036.18443047127</v>
      </c>
      <c r="L2114" s="444">
        <f t="shared" ca="1" si="142"/>
        <v>-174733720.44774359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-174733720.44774359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-728057.168532265</v>
      </c>
      <c r="L2115" s="444">
        <f t="shared" ca="1" si="142"/>
        <v>-175461777.61627585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-175461777.61627585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-731090.74006781599</v>
      </c>
      <c r="L2116" s="444">
        <f t="shared" ca="1" si="142"/>
        <v>-176192868.35634366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-176192868.35634366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-734136.95148476528</v>
      </c>
      <c r="L2117" s="444">
        <f t="shared" ca="1" si="142"/>
        <v>-176927005.30782843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-176927005.30782843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-737195.85544928513</v>
      </c>
      <c r="L2118" s="444">
        <f t="shared" ca="1" si="142"/>
        <v>-177664201.16327772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-177664201.16327772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-740267.50484699046</v>
      </c>
      <c r="L2119" s="444">
        <f t="shared" ca="1" si="142"/>
        <v>-178404468.66812471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-178404468.66812471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-743351.95278385293</v>
      </c>
      <c r="L2120" s="444">
        <f t="shared" ca="1" si="142"/>
        <v>-179147820.62090856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-179147820.62090856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-746449.252587119</v>
      </c>
      <c r="L2121" s="444">
        <f t="shared" ca="1" si="142"/>
        <v>-179894269.87349567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-179894269.87349567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-749559.45780623192</v>
      </c>
      <c r="L2122" s="444">
        <f t="shared" ca="1" si="142"/>
        <v>-180643829.3313019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-180643829.3313019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-752682.62221375795</v>
      </c>
      <c r="L2123" s="444">
        <f t="shared" ca="1" si="142"/>
        <v>-181396511.95351565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-181396511.95351565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-755818.79980631522</v>
      </c>
      <c r="L2124" s="444">
        <f t="shared" ca="1" si="142"/>
        <v>-182152330.75332198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-182152330.75332198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-758968.04480550822</v>
      </c>
      <c r="L2125" s="444">
        <f t="shared" ca="1" si="142"/>
        <v>-182911298.79812747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-182911298.79812747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-762130.41165886447</v>
      </c>
      <c r="L2126" s="444">
        <f t="shared" ca="1" si="142"/>
        <v>-183673429.20978633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-183673429.20978633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-765305.9550407764</v>
      </c>
      <c r="L2127" s="444">
        <f t="shared" ca="1" si="142"/>
        <v>-184438735.16482711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-184438735.16482711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-768494.72985344625</v>
      </c>
      <c r="L2128" s="444">
        <f t="shared" ca="1" si="142"/>
        <v>-185207229.89468056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-185207229.89468056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-771696.7912278357</v>
      </c>
      <c r="L2129" s="444">
        <f t="shared" ca="1" si="142"/>
        <v>-185978926.68590841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-185978926.68590841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-774912.19452461833</v>
      </c>
      <c r="L2130" s="444">
        <f t="shared" ca="1" si="142"/>
        <v>-186753838.88043302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-186753838.88043302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-778140.99533513759</v>
      </c>
      <c r="L2131" s="444">
        <f t="shared" ca="1" si="142"/>
        <v>-187531979.87576815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-187531979.87576815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-781383.2494823673</v>
      </c>
      <c r="L2132" s="444">
        <f t="shared" ca="1" si="142"/>
        <v>-188313363.12525052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-188313363.12525052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-784639.01302187715</v>
      </c>
      <c r="L2133" s="444">
        <f t="shared" ca="1" si="142"/>
        <v>-189098002.1382724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-189098002.1382724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-787908.34224280168</v>
      </c>
      <c r="L2134" s="444">
        <f t="shared" ca="1" si="142"/>
        <v>-189885910.48051521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-189885910.48051521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-791191.29366881342</v>
      </c>
      <c r="L2135" s="444">
        <f t="shared" ca="1" si="142"/>
        <v>-190677101.77418402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-190677101.77418402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-794487.9240591001</v>
      </c>
      <c r="L2136" s="444">
        <f t="shared" ca="1" si="142"/>
        <v>-191471589.69824311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-191471589.69824311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-797798.29040934634</v>
      </c>
      <c r="L2137" s="444">
        <f t="shared" ca="1" si="142"/>
        <v>-192269387.98865247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-192269387.98865247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-801122.44995271857</v>
      </c>
      <c r="L2138" s="444">
        <f t="shared" ca="1" si="142"/>
        <v>-193070510.43860519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-193070510.43860519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-804460.46016085497</v>
      </c>
      <c r="L2139" s="444">
        <f t="shared" ca="1" si="142"/>
        <v>-193874970.89876604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-193874970.89876604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-807812.37874485855</v>
      </c>
      <c r="L2140" s="444">
        <f t="shared" ca="1" si="142"/>
        <v>-194682783.27751091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-194682783.27751091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-811178.26365629549</v>
      </c>
      <c r="L2141" s="444">
        <f t="shared" ca="1" si="142"/>
        <v>-195493961.5411672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-195493961.5411672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-814558.17308819667</v>
      </c>
      <c r="L2142" s="444">
        <f t="shared" ca="1" si="142"/>
        <v>-196308519.71425539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-196308519.71425539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-817952.16547606408</v>
      </c>
      <c r="L2143" s="444">
        <f t="shared" ca="1" si="142"/>
        <v>-197126471.87973145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-197126471.87973145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-821360.29949888098</v>
      </c>
      <c r="L2144" s="444">
        <f t="shared" ca="1" si="142"/>
        <v>-197947832.17923033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-197947832.17923033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-824782.63408012642</v>
      </c>
      <c r="L2145" s="444">
        <f t="shared" ca="1" si="142"/>
        <v>-198772614.81331044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-198772614.81331044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-828219.22838879353</v>
      </c>
      <c r="L2146" s="444">
        <f t="shared" ca="1" si="142"/>
        <v>-199600834.04169923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-199600834.04169923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-831670.14184041345</v>
      </c>
      <c r="L2147" s="444">
        <f t="shared" ca="1" si="142"/>
        <v>-200432504.18353966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-200432504.18353966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-835135.4340980819</v>
      </c>
      <c r="L2148" s="444">
        <f t="shared" ca="1" si="142"/>
        <v>-201267639.61763775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-201267639.61763775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-838615.16507349059</v>
      </c>
      <c r="L2149" s="444">
        <f t="shared" ca="1" si="142"/>
        <v>-202106254.78271124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-202106254.78271124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-842109.3949279635</v>
      </c>
      <c r="L2150" s="444">
        <f t="shared" ca="1" si="142"/>
        <v>-202948364.17763919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-202948364.17763919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-845618.18407349661</v>
      </c>
      <c r="L2151" s="444">
        <f t="shared" ca="1" si="142"/>
        <v>-203793982.36171269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-203793982.36171269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-849141.59317380283</v>
      </c>
      <c r="L2152" s="444">
        <f t="shared" ca="1" si="142"/>
        <v>-204643123.9548865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-204643123.9548865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-852679.68314536044</v>
      </c>
      <c r="L2153" s="444">
        <f t="shared" ca="1" si="142"/>
        <v>-205495803.63803187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-205495803.63803187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-856232.51515846606</v>
      </c>
      <c r="L2154" s="444">
        <f t="shared" ca="1" si="142"/>
        <v>-206352036.15319034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-206352036.15319034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-859800.15063829313</v>
      </c>
      <c r="L2155" s="444">
        <f t="shared" ca="1" si="142"/>
        <v>-207211836.30382863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-207211836.30382863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-863382.65126595262</v>
      </c>
      <c r="L2156" s="444">
        <f t="shared" ca="1" si="142"/>
        <v>-208075218.95509458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-208075218.95509458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-866980.07897956076</v>
      </c>
      <c r="L2157" s="444">
        <f t="shared" ca="1" si="142"/>
        <v>-208942199.03407413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-208942199.03407413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-870592.49597530882</v>
      </c>
      <c r="L2158" s="444">
        <f t="shared" ca="1" si="142"/>
        <v>-209812791.53004944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-209812791.53004944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-874219.96470853942</v>
      </c>
      <c r="L2159" s="444">
        <f t="shared" ca="1" si="142"/>
        <v>-210687011.49475798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-210687011.49475798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-877862.54789482488</v>
      </c>
      <c r="L2160" s="444">
        <f t="shared" ca="1" si="142"/>
        <v>-211564874.04265282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-211564874.04265282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-881520.30851105333</v>
      </c>
      <c r="L2161" s="444">
        <f t="shared" ca="1" si="142"/>
        <v>-212446394.35116386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-212446394.35116386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-885193.30979651609</v>
      </c>
      <c r="L2162" s="444">
        <f t="shared" ca="1" si="142"/>
        <v>-213331587.66096038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-213331587.66096038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-888881.61525400146</v>
      </c>
      <c r="L2163" s="444">
        <f t="shared" ca="1" si="142"/>
        <v>-214220469.27621439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-214220469.27621439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-892585.28865089326</v>
      </c>
      <c r="L2164" s="444">
        <f t="shared" ca="1" si="142"/>
        <v>-215113054.56486529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-215113054.56486529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-896304.39402027207</v>
      </c>
      <c r="L2165" s="444">
        <f t="shared" ca="1" si="142"/>
        <v>-216009358.95888555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-216009358.95888555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-900038.99566202308</v>
      </c>
      <c r="L2166" s="444">
        <f t="shared" ca="1" si="142"/>
        <v>-216909397.95454758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-216909397.95454758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-903789.1581439483</v>
      </c>
      <c r="L2167" s="444">
        <f t="shared" ca="1" si="142"/>
        <v>-217813187.11269152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-217813187.11269152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-907554.94630288135</v>
      </c>
      <c r="L2168" s="444">
        <f t="shared" ca="1" si="142"/>
        <v>-218720742.05899441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-218720742.05899441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-911336.42524580995</v>
      </c>
      <c r="L2169" s="444">
        <f t="shared" ca="1" si="142"/>
        <v>-219632078.48424023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-219632078.48424023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-915133.66035100108</v>
      </c>
      <c r="L2170" s="444">
        <f t="shared" ca="1" si="142"/>
        <v>-220547212.14459124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-220547212.14459124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-918946.71726913017</v>
      </c>
      <c r="L2171" s="444">
        <f t="shared" ca="1" si="142"/>
        <v>-221466158.86186036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-221466158.86186036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-922775.66192441818</v>
      </c>
      <c r="L2172" s="444">
        <f t="shared" ca="1" si="142"/>
        <v>-222388934.52378479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-222388934.52378479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-926620.56051576987</v>
      </c>
      <c r="L2173" s="444">
        <f t="shared" ca="1" si="142"/>
        <v>-223315555.08430055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-223315555.08430055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-930481.47951791889</v>
      </c>
      <c r="L2174" s="444">
        <f t="shared" ca="1" si="142"/>
        <v>-224246036.56381845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-224246036.56381845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-934358.48568257689</v>
      </c>
      <c r="L2175" s="444">
        <f t="shared" ca="1" si="142"/>
        <v>-225180395.04950103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-225180395.04950103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-938251.64603958756</v>
      </c>
      <c r="L2176" s="444">
        <f t="shared" ca="1" si="142"/>
        <v>-226118646.69554061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-226118646.69554061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-942161.02789808589</v>
      </c>
      <c r="L2177" s="444">
        <f t="shared" ca="1" si="142"/>
        <v>-227060807.72343868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-227060807.72343868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-946086.69884766114</v>
      </c>
      <c r="L2178" s="444">
        <f t="shared" ca="1" si="142"/>
        <v>-228006894.42228633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-228006894.42228633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-950028.72675952653</v>
      </c>
      <c r="L2179" s="444">
        <f t="shared" ca="1" si="142"/>
        <v>-228956923.14904585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-228956923.14904585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-953987.1797876911</v>
      </c>
      <c r="L2180" s="444">
        <f t="shared" ca="1" si="142"/>
        <v>-229910910.32883355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-229910910.32883355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-957962.12637013989</v>
      </c>
      <c r="L2181" s="444">
        <f t="shared" ca="1" si="142"/>
        <v>-230868872.45520368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-230868872.45520368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-961953.63523001538</v>
      </c>
      <c r="L2182" s="444">
        <f t="shared" ca="1" si="142"/>
        <v>-231830826.09043369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-231830826.09043369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-965961.77537680697</v>
      </c>
      <c r="L2183" s="444">
        <f t="shared" ca="1" si="142"/>
        <v>-232796787.86581048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-232796787.86581048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-969986.6161075437</v>
      </c>
      <c r="L2184" s="444">
        <f t="shared" ca="1" si="142"/>
        <v>-233766774.48191804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-233766774.48191804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-974028.22700799175</v>
      </c>
      <c r="L2185" s="444">
        <f t="shared" ca="1" si="142"/>
        <v>-234740802.70892602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-234740802.70892602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-978086.67795385851</v>
      </c>
      <c r="L2186" s="444">
        <f t="shared" ca="1" si="142"/>
        <v>-235718889.38687989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-235718889.38687989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-982162.03911199956</v>
      </c>
      <c r="L2187" s="444">
        <f t="shared" ca="1" si="142"/>
        <v>-236701051.42599189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-236701051.42599189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-986254.3809416329</v>
      </c>
      <c r="L2188" s="444">
        <f t="shared" ca="1" si="142"/>
        <v>-237687305.80693352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-237687305.80693352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-990363.7741955563</v>
      </c>
      <c r="L2189" s="444">
        <f t="shared" ca="1" si="142"/>
        <v>-238677669.58112907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-238677669.58112907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-994490.28992137103</v>
      </c>
      <c r="L2190" s="444">
        <f t="shared" ca="1" si="142"/>
        <v>-239672159.87105045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-239672159.87105045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-998633.99946271023</v>
      </c>
      <c r="L2191" s="444">
        <f t="shared" ca="1" si="142"/>
        <v>-240670793.87051317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-240670793.87051317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-1002794.9744604714</v>
      </c>
      <c r="L2192" s="444">
        <f t="shared" ca="1" si="142"/>
        <v>-241673588.84497365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-241673588.84497365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-1006973.2868540569</v>
      </c>
      <c r="L2193" s="444">
        <f t="shared" ca="1" si="142"/>
        <v>-242680562.13182771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-242680562.13182771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-1011169.0088826155</v>
      </c>
      <c r="L2194" s="444">
        <f t="shared" ca="1" si="142"/>
        <v>-243691731.14071032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-243691731.14071032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-1015382.213086293</v>
      </c>
      <c r="L2195" s="444">
        <f t="shared" ca="1" si="142"/>
        <v>-244707113.35379663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-244707113.35379663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-1019612.972307486</v>
      </c>
      <c r="L2196" s="444">
        <f t="shared" ca="1" si="142"/>
        <v>-245726726.3261041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-245726726.3261041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-1023861.3596921003</v>
      </c>
      <c r="L2197" s="444">
        <f t="shared" ca="1" si="142"/>
        <v>-246750587.6857962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-246750587.6857962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-1028127.4486908176</v>
      </c>
      <c r="L2198" s="444">
        <f t="shared" ca="1" si="142"/>
        <v>-247778715.13448703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-247778715.13448703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-1032411.3130603626</v>
      </c>
      <c r="L2199" s="444">
        <f t="shared" ca="1" si="142"/>
        <v>-248811126.44754741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-248811126.44754741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-1036713.0268647809</v>
      </c>
      <c r="L2200" s="444">
        <f t="shared" ca="1" si="142"/>
        <v>-249847839.47441217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-249847839.47441217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-1041032.6644767174</v>
      </c>
      <c r="L2201" s="444">
        <f t="shared" ca="1" si="142"/>
        <v>-250888872.1388889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-250888872.1388889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-1045370.3005787038</v>
      </c>
      <c r="L2202" s="444">
        <f t="shared" ca="1" si="142"/>
        <v>-251934242.43946761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-251934242.43946761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-1049726.0101644483</v>
      </c>
      <c r="L2203" s="444">
        <f t="shared" ca="1" si="142"/>
        <v>-252983968.44963205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-252983968.44963205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-1054099.8685401333</v>
      </c>
      <c r="L2204" s="444">
        <f t="shared" ca="1" si="142"/>
        <v>-254038068.31817219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-254038068.31817219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-1058491.9513257174</v>
      </c>
      <c r="L2205" s="444">
        <f t="shared" ca="1" si="142"/>
        <v>-255096560.2694979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-255096560.2694979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-1062902.3344562412</v>
      </c>
      <c r="L2206" s="444">
        <f t="shared" ca="1" si="142"/>
        <v>-256159462.60395414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-256159462.60395414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-1067331.0941831423</v>
      </c>
      <c r="L2207" s="444">
        <f t="shared" ca="1" si="142"/>
        <v>-257226793.69813728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-257226793.69813728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-1071778.307075572</v>
      </c>
      <c r="L2208" s="444">
        <f t="shared" ca="1" si="142"/>
        <v>-258298572.00521284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-258298572.00521284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-1076244.0500217204</v>
      </c>
      <c r="L2209" s="444">
        <f t="shared" ca="1" si="142"/>
        <v>-259374816.05523455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-259374816.05523455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-1080728.4002301439</v>
      </c>
      <c r="L2210" s="444">
        <f t="shared" ca="1" si="142"/>
        <v>-260455544.45546469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-260455544.45546469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-1085231.4352311031</v>
      </c>
      <c r="L2211" s="444">
        <f t="shared" ca="1" si="142"/>
        <v>-261540775.89069578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-261540775.89069578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-1089753.232877899</v>
      </c>
      <c r="L2212" s="444">
        <f t="shared" ca="1" si="142"/>
        <v>-262630529.12357369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-262630529.12357369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-1094293.8713482236</v>
      </c>
      <c r="L2213" s="444">
        <f t="shared" ca="1" si="142"/>
        <v>-263724822.99492192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-263724822.99492192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-1098853.4291455082</v>
      </c>
      <c r="L2214" s="444">
        <f t="shared" ca="1" si="142"/>
        <v>-264823676.42406744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-264823676.42406744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-1103431.9851002812</v>
      </c>
      <c r="L2215" s="444">
        <f t="shared" ca="1" si="142"/>
        <v>-265927108.40916771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-265927108.40916771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-1108029.6183715321</v>
      </c>
      <c r="L2216" s="444">
        <f t="shared" ca="1" si="142"/>
        <v>-267035138.02753925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-267035138.02753925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-1112646.4084480803</v>
      </c>
      <c r="L2217" s="444">
        <f t="shared" ca="1" si="142"/>
        <v>-268147784.43598732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-268147784.43598732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-1117282.4351499469</v>
      </c>
      <c r="L2218" s="444">
        <f t="shared" ca="1" si="142"/>
        <v>-269265066.87113726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-269265066.87113726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-1121937.7786297386</v>
      </c>
      <c r="L2219" s="444">
        <f t="shared" ca="1" si="142"/>
        <v>-270387004.64976698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-270387004.64976698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-1126612.519374029</v>
      </c>
      <c r="L2220" s="444">
        <f t="shared" ca="1" si="142"/>
        <v>-271513617.16914099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-271513617.16914099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-1131306.7382047542</v>
      </c>
      <c r="L2221" s="444">
        <f t="shared" ca="1" si="142"/>
        <v>-272644923.90734577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-272644923.90734577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-1136020.5162806073</v>
      </c>
      <c r="L2222" s="444">
        <f t="shared" ca="1" si="142"/>
        <v>-273780944.42362636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-273780944.42362636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-1140753.9350984432</v>
      </c>
      <c r="L2223" s="444">
        <f t="shared" ca="1" si="142"/>
        <v>-274921698.35872483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-274921698.35872483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-1145507.0764946868</v>
      </c>
      <c r="L2224" s="444">
        <f t="shared" ca="1" si="142"/>
        <v>-276067205.43521953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-276067205.43521953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-1150280.022646748</v>
      </c>
      <c r="L2225" s="444">
        <f t="shared" ca="1" si="142"/>
        <v>-277217485.45786625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-277217485.45786625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-1155072.8560744426</v>
      </c>
      <c r="L2226" s="444">
        <f t="shared" ca="1" si="142"/>
        <v>-278372558.3139407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-278372558.3139407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-1159885.6596414195</v>
      </c>
      <c r="L2227" s="444">
        <f t="shared" ca="1" si="142"/>
        <v>-279532443.97358215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-279532443.97358215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-1164718.5165565922</v>
      </c>
      <c r="L2228" s="444">
        <f t="shared" ca="1" si="142"/>
        <v>-280697162.49013877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-280697162.49013877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-1169571.5103755782</v>
      </c>
      <c r="L2229" s="444">
        <f t="shared" ca="1" si="142"/>
        <v>-281866734.00051433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-281866734.00051433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-1174444.7250021431</v>
      </c>
      <c r="L2230" s="444">
        <f t="shared" ca="1" si="142"/>
        <v>-283041178.7255165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-283041178.7255165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-1179338.244689652</v>
      </c>
      <c r="L2231" s="444">
        <f t="shared" ca="1" si="142"/>
        <v>-284220516.97020614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-284220516.97020614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-1184252.1540425257</v>
      </c>
      <c r="L2232" s="444">
        <f t="shared" ca="1" si="142"/>
        <v>-285404769.12424868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-285404769.12424868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-1189186.5380177028</v>
      </c>
      <c r="L2233" s="444">
        <f t="shared" ca="1" si="142"/>
        <v>-286593955.66226637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-286593955.66226637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-1194141.4819261099</v>
      </c>
      <c r="L2234" s="444">
        <f t="shared" ca="1" si="142"/>
        <v>-287788097.14419246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-287788097.14419246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-1199117.0714341353</v>
      </c>
      <c r="L2235" s="444">
        <f t="shared" ca="1" si="142"/>
        <v>-288987214.2156266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-288987214.2156266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-1204113.3925651107</v>
      </c>
      <c r="L2236" s="444">
        <f t="shared" ca="1" si="142"/>
        <v>-290191327.60819173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-290191327.60819173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-1209130.5317007988</v>
      </c>
      <c r="L2237" s="444">
        <f t="shared" ca="1" si="142"/>
        <v>-291400458.13989252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-291400458.13989252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-1214168.5755828854</v>
      </c>
      <c r="L2238" s="444">
        <f t="shared" ca="1" si="142"/>
        <v>-292614626.71547538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-292614626.71547538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-1219227.6113144807</v>
      </c>
      <c r="L2239" s="444">
        <f t="shared" ca="1" si="142"/>
        <v>-293833854.32678986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-293833854.32678986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-1224307.7263616244</v>
      </c>
      <c r="L2240" s="444">
        <f t="shared" ca="1" si="142"/>
        <v>-295058162.05315149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-295058162.05315149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-1229409.0085547979</v>
      </c>
      <c r="L2241" s="444">
        <f t="shared" ca="1" si="142"/>
        <v>-296287571.0617063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-296287571.0617063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-1234531.5460904429</v>
      </c>
      <c r="L2242" s="444">
        <f t="shared" ca="1" si="142"/>
        <v>-297522102.60779673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-297522102.60779673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-1239675.4275324864</v>
      </c>
      <c r="L2243" s="444">
        <f t="shared" ca="1" si="142"/>
        <v>-298761778.03532922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-298761778.03532922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-1244840.7418138718</v>
      </c>
      <c r="L2244" s="444">
        <f t="shared" ca="1" si="142"/>
        <v>-300006618.77714312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-300006618.77714312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-1250027.5782380963</v>
      </c>
      <c r="L2245" s="444">
        <f t="shared" ca="1" si="142"/>
        <v>-301256646.35538119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-301256646.35538119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-1255236.0264807548</v>
      </c>
      <c r="L2246" s="444">
        <f t="shared" ca="1" si="142"/>
        <v>-302511882.38186193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-302511882.38186193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-1260466.1765910913</v>
      </c>
      <c r="L2247" s="444">
        <f t="shared" ca="1" si="142"/>
        <v>-303772348.55845302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-303772348.55845302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-1265718.1189935543</v>
      </c>
      <c r="L2248" s="444">
        <f t="shared" ca="1" si="142"/>
        <v>-305038066.6774466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-305038066.6774466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-1270991.9444893608</v>
      </c>
      <c r="L2249" s="444">
        <f t="shared" ca="1" si="142"/>
        <v>-306309058.62193596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-306309058.62193596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-1276287.7442580664</v>
      </c>
      <c r="L2250" s="444">
        <f t="shared" ca="1" si="142"/>
        <v>-307585346.36619401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-307585346.36619401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-1281605.6098591418</v>
      </c>
      <c r="L2251" s="444">
        <f t="shared" ca="1" si="142"/>
        <v>-308866951.97605318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-308866951.97605318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-1286945.6332335549</v>
      </c>
      <c r="L2252" s="444">
        <f t="shared" ca="1" si="142"/>
        <v>-310153897.60928673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-310153897.60928673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-1292307.9067053613</v>
      </c>
      <c r="L2253" s="444">
        <f t="shared" ca="1" si="142"/>
        <v>-311446205.51599211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-311446205.51599211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-1297692.5229833005</v>
      </c>
      <c r="L2254" s="444">
        <f t="shared" ca="1" si="142"/>
        <v>-312743898.03897542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-312743898.03897542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-1303099.5751623975</v>
      </c>
      <c r="L2255" s="444">
        <f t="shared" ca="1" si="142"/>
        <v>-314046997.61413783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-314046997.61413783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-1308529.1567255743</v>
      </c>
      <c r="L2256" s="444">
        <f t="shared" ca="1" si="142"/>
        <v>-315355526.77086341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-315355526.77086341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-1313981.3615452643</v>
      </c>
      <c r="L2257" s="444">
        <f t="shared" ca="1" si="142"/>
        <v>-316669508.13240868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-316669508.13240868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-1319456.2838850361</v>
      </c>
      <c r="L2258" s="444">
        <f t="shared" ca="1" si="142"/>
        <v>-317988964.41629374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-317988964.41629374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-1324954.0184012239</v>
      </c>
      <c r="L2259" s="444">
        <f t="shared" ca="1" si="142"/>
        <v>-319313918.43469495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-319313918.43469495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-1330474.6601445624</v>
      </c>
      <c r="L2260" s="444">
        <f t="shared" ca="1" si="142"/>
        <v>-320644393.09483951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-320644393.09483951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-1336018.3045618313</v>
      </c>
      <c r="L2261" s="444">
        <f t="shared" ca="1" si="142"/>
        <v>-321980411.39940137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-321980411.39940137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-1341585.0474975058</v>
      </c>
      <c r="L2262" s="444">
        <f t="shared" ca="1" si="142"/>
        <v>-323321996.44689888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-323321996.44689888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-1347174.9851954121</v>
      </c>
      <c r="L2263" s="444">
        <f t="shared" ca="1" si="142"/>
        <v>-324669171.43209428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-324669171.43209428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-1352788.2143003929</v>
      </c>
      <c r="L2264" s="444">
        <f t="shared" ca="1" si="142"/>
        <v>-326021959.64639467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-326021959.64639467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-1358424.8318599777</v>
      </c>
      <c r="L2265" s="444">
        <f t="shared" ca="1" si="142"/>
        <v>-327380384.47825468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-327380384.47825468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-1364084.9353260612</v>
      </c>
      <c r="L2266" s="444">
        <f t="shared" ca="1" si="142"/>
        <v>-328744469.41358072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-328744469.41358072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-1369768.6225565863</v>
      </c>
      <c r="L2267" s="444">
        <f t="shared" ca="1" si="142"/>
        <v>-330114238.03613728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-330114238.03613728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-1375475.9918172387</v>
      </c>
      <c r="L2268" s="444">
        <f t="shared" ca="1" si="142"/>
        <v>-331489714.02795452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-331489714.02795452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-1381207.1417831439</v>
      </c>
      <c r="L2269" s="444">
        <f t="shared" ca="1" si="142"/>
        <v>-332870921.16973764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-332870921.16973764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-1386962.1715405735</v>
      </c>
      <c r="L2270" s="444">
        <f t="shared" ca="1" si="142"/>
        <v>-334257883.3412782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-334257883.3412782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-1392741.1805886591</v>
      </c>
      <c r="L2271" s="444">
        <f t="shared" ca="1" si="142"/>
        <v>-335650624.52186686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-335650624.52186686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-1398544.2688411118</v>
      </c>
      <c r="L2272" s="444">
        <f t="shared" ca="1" si="142"/>
        <v>-337049168.79070795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-337049168.79070795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-1404371.5366279497</v>
      </c>
      <c r="L2273" s="444">
        <f t="shared" ca="1" si="142"/>
        <v>-338453540.32733589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-338453540.32733589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-1410223.0846972328</v>
      </c>
      <c r="L2274" s="444">
        <f t="shared" ca="1" si="142"/>
        <v>-339863763.41203314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-339863763.41203314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-1416099.0142168046</v>
      </c>
      <c r="L2275" s="444">
        <f t="shared" ca="1" si="142"/>
        <v>-341279862.42624992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-341279862.42624992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-1421999.4267760413</v>
      </c>
      <c r="L2276" s="444">
        <f t="shared" ca="1" si="142"/>
        <v>-342701861.85302597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-342701861.85302597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-1427924.4243876082</v>
      </c>
      <c r="L2277" s="444">
        <f t="shared" ca="1" si="142"/>
        <v>-344129786.27741361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-344129786.27741361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-1433874.1094892235</v>
      </c>
      <c r="L2278" s="444">
        <f t="shared" ca="1" si="142"/>
        <v>-345563660.38690281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-345563660.38690281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-1439848.5849454284</v>
      </c>
      <c r="L2279" s="444">
        <f t="shared" ca="1" si="142"/>
        <v>-347003508.97184825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-347003508.97184825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-1445847.9540493677</v>
      </c>
      <c r="L2280" s="444">
        <f t="shared" ca="1" si="142"/>
        <v>-348449356.9258976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-348449356.9258976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-1451872.3205245733</v>
      </c>
      <c r="L2281" s="444">
        <f t="shared" ca="1" si="142"/>
        <v>-349901229.24642217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-349901229.24642217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-1457921.788526759</v>
      </c>
      <c r="L2282" s="444">
        <f t="shared" ca="1" si="142"/>
        <v>-351359151.03494895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-351359151.03494895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-1463996.4626456206</v>
      </c>
      <c r="L2283" s="444">
        <f t="shared" ca="1" si="142"/>
        <v>-352823147.49759459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-352823147.49759459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-1470096.4479066441</v>
      </c>
      <c r="L2284" s="444">
        <f t="shared" ca="1" si="142"/>
        <v>-354293243.94550127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-354293243.94550127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-1476221.849772922</v>
      </c>
      <c r="L2285" s="444">
        <f t="shared" ca="1" si="142"/>
        <v>-355769465.7952742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-355769465.7952742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-1482372.7741469757</v>
      </c>
      <c r="L2286" s="444">
        <f t="shared" ca="1" si="142"/>
        <v>-357251838.56942117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-357251838.56942117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-1488549.3273725882</v>
      </c>
      <c r="L2287" s="444">
        <f t="shared" ca="1" si="142"/>
        <v>-358740387.89679378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-358740387.89679378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-1494751.6162366408</v>
      </c>
      <c r="L2288" s="444">
        <f t="shared" ca="1" si="142"/>
        <v>-360235139.51303041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-360235139.51303041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-1500979.7479709601</v>
      </c>
      <c r="L2289" s="444">
        <f t="shared" ca="1" si="142"/>
        <v>-361736119.26100135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-361736119.26100135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-1507233.8302541722</v>
      </c>
      <c r="L2290" s="444">
        <f t="shared" ca="1" si="142"/>
        <v>-363243353.09125555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-363243353.09125555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-1513513.9712135647</v>
      </c>
      <c r="L2291" s="444">
        <f t="shared" ca="1" si="142"/>
        <v>-364756867.06246912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-364756867.06246912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-1519820.2794269547</v>
      </c>
      <c r="L2292" s="444">
        <f t="shared" ca="1" si="142"/>
        <v>-366276687.34189606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-366276687.34189606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-1526152.8639245669</v>
      </c>
      <c r="L2293" s="444">
        <f t="shared" ca="1" si="142"/>
        <v>-367802840.20582062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-367802840.20582062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-1532511.8341909193</v>
      </c>
      <c r="L2294" s="444">
        <f t="shared" ca="1" si="142"/>
        <v>-369335352.04001153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-369335352.04001153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-1538897.3001667147</v>
      </c>
      <c r="L2295" s="444">
        <f t="shared" ca="1" si="142"/>
        <v>-370874249.34017825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-370874249.34017825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-1545309.3722507427</v>
      </c>
      <c r="L2296" s="444">
        <f t="shared" ca="1" si="142"/>
        <v>-372419558.71242899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-372419558.71242899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-1551748.1613017875</v>
      </c>
      <c r="L2297" s="444">
        <f t="shared" ca="1" si="142"/>
        <v>-373971306.87373078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-373971306.87373078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-1558213.778640545</v>
      </c>
      <c r="L2298" s="444">
        <f t="shared" ca="1" si="142"/>
        <v>-375529520.65237135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-375529520.65237135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-1564706.3360515472</v>
      </c>
      <c r="L2299" s="444">
        <f t="shared" ca="1" si="142"/>
        <v>-377094226.98842287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-377094226.98842287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-1571225.9457850952</v>
      </c>
      <c r="L2300" s="444">
        <f t="shared" ca="1" si="142"/>
        <v>-378665452.93420798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-378665452.93420798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-1577772.7205591998</v>
      </c>
      <c r="L2301" s="444">
        <f t="shared" ca="1" si="142"/>
        <v>-380243225.65476716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-380243225.65476716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-1584346.7735615298</v>
      </c>
      <c r="L2302" s="444">
        <f t="shared" ca="1" si="142"/>
        <v>-381827572.42832869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-381827572.42832869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-1590948.2184513696</v>
      </c>
      <c r="L2303" s="444">
        <f t="shared" ref="L2303:L2557" ca="1" si="147">I2303-J2303+K2303</f>
        <v>-383418520.64678007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-383418520.64678007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-1597577.1693615837</v>
      </c>
      <c r="L2304" s="444">
        <f t="shared" ca="1" si="147"/>
        <v>-385016097.81614166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-385016097.81614166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-1604233.7409005903</v>
      </c>
      <c r="L2305" s="444">
        <f t="shared" ca="1" si="147"/>
        <v>-386620331.55704224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-386620331.55704224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-1610918.0481543427</v>
      </c>
      <c r="L2306" s="444">
        <f t="shared" ca="1" si="147"/>
        <v>-388231249.6051966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-388231249.6051966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-1617630.2066883191</v>
      </c>
      <c r="L2307" s="444">
        <f t="shared" ca="1" si="147"/>
        <v>-389848879.81188494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-389848879.81188494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-1624370.3325495205</v>
      </c>
      <c r="L2308" s="444">
        <f t="shared" ca="1" si="147"/>
        <v>-391473250.14443445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-391473250.14443445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-1631138.5422684769</v>
      </c>
      <c r="L2309" s="444">
        <f t="shared" ca="1" si="147"/>
        <v>-393104388.68670291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-393104388.68670291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-1637934.952861262</v>
      </c>
      <c r="L2310" s="444">
        <f t="shared" ca="1" si="147"/>
        <v>-394742323.63956416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-394742323.63956416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-1644759.6818315173</v>
      </c>
      <c r="L2311" s="444">
        <f t="shared" ca="1" si="147"/>
        <v>-396387083.3213957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-396387083.3213957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-1651612.8471724819</v>
      </c>
      <c r="L2312" s="444">
        <f t="shared" ca="1" si="147"/>
        <v>-398038696.16856819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-398038696.16856819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-1658494.567369034</v>
      </c>
      <c r="L2313" s="444">
        <f t="shared" ca="1" si="147"/>
        <v>-399697190.73593724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-399697190.73593724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-1665404.9613997384</v>
      </c>
      <c r="L2314" s="444">
        <f t="shared" ca="1" si="147"/>
        <v>-401362595.69733697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-401362595.69733697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-1672344.1487389039</v>
      </c>
      <c r="L2315" s="444">
        <f t="shared" ca="1" si="147"/>
        <v>-403034939.84607589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-403034939.84607589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-1679312.2493586496</v>
      </c>
      <c r="L2316" s="444">
        <f t="shared" ca="1" si="147"/>
        <v>-404714252.09543455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-404714252.09543455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-1686309.3837309773</v>
      </c>
      <c r="L2317" s="444">
        <f t="shared" ca="1" si="147"/>
        <v>-406400561.47916549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-406400561.47916549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-1693335.6728298562</v>
      </c>
      <c r="L2318" s="444">
        <f t="shared" ca="1" si="147"/>
        <v>-408093897.15199536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-408093897.15199536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-1700391.2381333141</v>
      </c>
      <c r="L2319" s="444">
        <f t="shared" ca="1" si="147"/>
        <v>-409794288.39012867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-409794288.39012867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-1707476.2016255362</v>
      </c>
      <c r="L2320" s="444">
        <f t="shared" ca="1" si="147"/>
        <v>-411501764.5917542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-411501764.5917542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-1714590.6857989759</v>
      </c>
      <c r="L2321" s="444">
        <f t="shared" ca="1" si="147"/>
        <v>-413216355.2775532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-413216355.2775532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-1721734.8136564717</v>
      </c>
      <c r="L2322" s="444">
        <f t="shared" ca="1" si="147"/>
        <v>-414938090.09120965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-414938090.09120965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-1728908.7087133734</v>
      </c>
      <c r="L2323" s="444">
        <f t="shared" ca="1" si="147"/>
        <v>-416666998.799923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-416666998.799923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-1736112.494999679</v>
      </c>
      <c r="L2324" s="444">
        <f t="shared" ca="1" si="147"/>
        <v>-418403111.29492271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-418403111.29492271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-1743346.2970621777</v>
      </c>
      <c r="L2325" s="444">
        <f t="shared" ca="1" si="147"/>
        <v>-420146457.59198487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-420146457.59198487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-1750610.2399666039</v>
      </c>
      <c r="L2326" s="444">
        <f t="shared" ca="1" si="147"/>
        <v>-421897067.8319515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-421897067.8319515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-1757904.4492997979</v>
      </c>
      <c r="L2327" s="444">
        <f t="shared" ca="1" si="147"/>
        <v>-423654972.28125131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-423654972.28125131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-1765229.0511718804</v>
      </c>
      <c r="L2328" s="444">
        <f t="shared" ca="1" si="147"/>
        <v>-425420201.33242321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-425420201.33242321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-1772584.1722184301</v>
      </c>
      <c r="L2329" s="444">
        <f t="shared" ca="1" si="147"/>
        <v>-427192785.50464165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-427192785.50464165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-1779969.9396026735</v>
      </c>
      <c r="L2330" s="444">
        <f t="shared" ca="1" si="147"/>
        <v>-428972755.44424433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-428972755.44424433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-1787386.4810176846</v>
      </c>
      <c r="L2331" s="444">
        <f t="shared" ca="1" si="147"/>
        <v>-430760141.92526203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-430760141.92526203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-1794833.9246885919</v>
      </c>
      <c r="L2332" s="444">
        <f t="shared" ca="1" si="147"/>
        <v>-432554975.84995061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-432554975.84995061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-1802312.3993747942</v>
      </c>
      <c r="L2333" s="444">
        <f t="shared" ca="1" si="147"/>
        <v>-434357288.24932539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-434357288.24932539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-1809822.0343721893</v>
      </c>
      <c r="L2334" s="444">
        <f t="shared" ca="1" si="147"/>
        <v>-436167110.28369761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-436167110.28369761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-1817362.9595154068</v>
      </c>
      <c r="L2335" s="444">
        <f t="shared" ca="1" si="147"/>
        <v>-437984473.243213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-437984473.243213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-1824935.3051800544</v>
      </c>
      <c r="L2336" s="444">
        <f t="shared" ca="1" si="147"/>
        <v>-439809408.54839307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-439809408.54839307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-1832539.202284971</v>
      </c>
      <c r="L2337" s="444">
        <f t="shared" ca="1" si="147"/>
        <v>-441641947.75067806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-441641947.75067806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-1840174.7822944915</v>
      </c>
      <c r="L2338" s="444">
        <f t="shared" ca="1" si="147"/>
        <v>-443482122.53297257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-443482122.53297257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-1847842.1772207189</v>
      </c>
      <c r="L2339" s="444">
        <f t="shared" ca="1" si="147"/>
        <v>-445329964.71019328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-445329964.71019328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-1855541.5196258053</v>
      </c>
      <c r="L2340" s="444">
        <f t="shared" ca="1" si="147"/>
        <v>-447185506.22981906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-447185506.22981906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-1863272.942624246</v>
      </c>
      <c r="L2341" s="444">
        <f t="shared" ca="1" si="147"/>
        <v>-449048779.17244333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-449048779.17244333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-1871036.5798851803</v>
      </c>
      <c r="L2342" s="444">
        <f t="shared" ca="1" si="147"/>
        <v>-450919815.75232852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-450919815.75232852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-1878832.5656347021</v>
      </c>
      <c r="L2343" s="444">
        <f t="shared" ca="1" si="147"/>
        <v>-452798648.31796324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-452798648.31796324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-1886661.0346581801</v>
      </c>
      <c r="L2344" s="444">
        <f t="shared" ca="1" si="147"/>
        <v>-454685309.35262144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-454685309.35262144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-1894522.122302589</v>
      </c>
      <c r="L2345" s="444">
        <f t="shared" ca="1" si="147"/>
        <v>-456579831.47492403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-456579831.47492403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-1902415.9644788504</v>
      </c>
      <c r="L2346" s="444">
        <f t="shared" ca="1" si="147"/>
        <v>-458482247.43940288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-458482247.43940288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-1910342.6976641784</v>
      </c>
      <c r="L2347" s="444">
        <f t="shared" ca="1" si="147"/>
        <v>-460392590.13706708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-460392590.13706708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-1918302.4589044463</v>
      </c>
      <c r="L2348" s="444">
        <f t="shared" ca="1" si="147"/>
        <v>-462310892.59597152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-462310892.59597152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-1926295.385816548</v>
      </c>
      <c r="L2349" s="444">
        <f t="shared" ca="1" si="147"/>
        <v>-464237187.9817881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-464237187.9817881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-1934321.6165907837</v>
      </c>
      <c r="L2350" s="444">
        <f t="shared" ca="1" si="147"/>
        <v>-466171509.5983789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-466171509.5983789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-1942381.2899932454</v>
      </c>
      <c r="L2351" s="444">
        <f t="shared" ca="1" si="147"/>
        <v>-468113890.88837212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-468113890.88837212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-1950474.5453682172</v>
      </c>
      <c r="L2352" s="444">
        <f t="shared" ca="1" si="147"/>
        <v>-470064365.43374032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-470064365.43374032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-1958601.522640585</v>
      </c>
      <c r="L2353" s="444">
        <f t="shared" ca="1" si="147"/>
        <v>-472022966.9563809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-472022966.9563809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-1966762.3623182538</v>
      </c>
      <c r="L2354" s="444">
        <f t="shared" ca="1" si="147"/>
        <v>-473989729.31869918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-473989729.31869918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-1974957.2054945796</v>
      </c>
      <c r="L2355" s="444">
        <f t="shared" ca="1" si="147"/>
        <v>-475964686.52419376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-475964686.52419376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-1983186.1938508071</v>
      </c>
      <c r="L2356" s="444">
        <f t="shared" ca="1" si="147"/>
        <v>-477947872.71804458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-477947872.71804458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-1991449.4696585191</v>
      </c>
      <c r="L2357" s="444">
        <f t="shared" ca="1" si="147"/>
        <v>-479939322.18770307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-479939322.18770307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-1999747.1757820959</v>
      </c>
      <c r="L2358" s="444">
        <f t="shared" ca="1" si="147"/>
        <v>-481939069.36348516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-481939069.36348516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-2008079.4556811883</v>
      </c>
      <c r="L2359" s="444">
        <f t="shared" ca="1" si="147"/>
        <v>-483947148.81916636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-483947148.81916636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-2016446.4534131931</v>
      </c>
      <c r="L2360" s="444">
        <f t="shared" ca="1" si="147"/>
        <v>-485963595.27257955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-485963595.27257955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-2024848.3136357481</v>
      </c>
      <c r="L2361" s="444">
        <f t="shared" ca="1" si="147"/>
        <v>-487988443.58621532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-487988443.58621532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-2033285.1816092303</v>
      </c>
      <c r="L2362" s="444">
        <f t="shared" ca="1" si="147"/>
        <v>-490021728.76782453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-490021728.76782453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-2041757.2031992688</v>
      </c>
      <c r="L2363" s="444">
        <f t="shared" ca="1" si="147"/>
        <v>-492063485.9710238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-492063485.9710238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-2050264.5248792658</v>
      </c>
      <c r="L2364" s="444">
        <f t="shared" ca="1" si="147"/>
        <v>-494113750.49590307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-494113750.49590307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-2058807.2937329295</v>
      </c>
      <c r="L2365" s="444">
        <f t="shared" ca="1" si="147"/>
        <v>-496172557.78963602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-496172557.78963602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-2067385.6574568166</v>
      </c>
      <c r="L2366" s="444">
        <f t="shared" ca="1" si="147"/>
        <v>-498239943.44709283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-498239943.44709283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-2075999.7643628868</v>
      </c>
      <c r="L2367" s="444">
        <f t="shared" ca="1" si="147"/>
        <v>-500315943.2114557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-500315943.2114557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-2084649.7633810653</v>
      </c>
      <c r="L2368" s="444">
        <f t="shared" ca="1" si="147"/>
        <v>-502400592.97483677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-502400592.97483677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-2093335.8040618198</v>
      </c>
      <c r="L2369" s="444">
        <f t="shared" ca="1" si="147"/>
        <v>-504493928.7788986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-504493928.7788986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-2102058.0365787442</v>
      </c>
      <c r="L2370" s="444">
        <f t="shared" ca="1" si="147"/>
        <v>-506595986.81547731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-506595986.81547731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-2110816.6117311558</v>
      </c>
      <c r="L2371" s="444">
        <f t="shared" ca="1" si="147"/>
        <v>-508706803.42720848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-508706803.42720848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-2119611.6809467021</v>
      </c>
      <c r="L2372" s="444">
        <f t="shared" ca="1" si="147"/>
        <v>-510826415.10815519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-510826415.10815519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-2128443.39628398</v>
      </c>
      <c r="L2373" s="444">
        <f t="shared" ca="1" si="147"/>
        <v>-512954858.50443918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-512954858.50443918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-2137311.9104351634</v>
      </c>
      <c r="L2374" s="444">
        <f t="shared" ca="1" si="147"/>
        <v>-515092170.41487432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-515092170.41487432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-2146217.3767286432</v>
      </c>
      <c r="L2375" s="444">
        <f t="shared" ca="1" si="147"/>
        <v>-517238387.79160297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-517238387.79160297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-2155159.9491316788</v>
      </c>
      <c r="L2376" s="444">
        <f t="shared" ca="1" si="147"/>
        <v>-519393547.74073464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-519393547.74073464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-2164139.782253061</v>
      </c>
      <c r="L2377" s="444">
        <f t="shared" ca="1" si="147"/>
        <v>-521557687.52298772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-521557687.52298772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-2173157.0313457819</v>
      </c>
      <c r="L2378" s="444">
        <f t="shared" ca="1" si="147"/>
        <v>-523730844.55433351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-523730844.55433351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-2182211.8523097229</v>
      </c>
      <c r="L2379" s="444">
        <f t="shared" ca="1" si="147"/>
        <v>-525913056.40664321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-525913056.40664321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-2191304.4016943467</v>
      </c>
      <c r="L2380" s="444">
        <f t="shared" ca="1" si="147"/>
        <v>-528104360.80833757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-528104360.80833757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-2200434.8367014066</v>
      </c>
      <c r="L2381" s="444">
        <f t="shared" ca="1" si="147"/>
        <v>-530304795.64503896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-530304795.64503896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-2209603.3151876624</v>
      </c>
      <c r="L2382" s="444">
        <f t="shared" ca="1" si="147"/>
        <v>-532514398.9602266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-532514398.9602266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-2218809.9956676108</v>
      </c>
      <c r="L2383" s="444">
        <f t="shared" ca="1" si="147"/>
        <v>-534733208.95589423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-534733208.95589423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-2228055.0373162259</v>
      </c>
      <c r="L2384" s="444">
        <f t="shared" ca="1" si="147"/>
        <v>-536961263.99321043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-536961263.99321043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-2237338.5999717102</v>
      </c>
      <c r="L2385" s="444">
        <f t="shared" ca="1" si="147"/>
        <v>-539198602.59318209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-539198602.59318209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-2246660.8441382586</v>
      </c>
      <c r="L2386" s="444">
        <f t="shared" ca="1" si="147"/>
        <v>-541445263.43732035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-541445263.43732035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-2256021.9309888347</v>
      </c>
      <c r="L2387" s="444">
        <f t="shared" ca="1" si="147"/>
        <v>-543701285.36830914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-543701285.36830914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-2265422.0223679547</v>
      </c>
      <c r="L2388" s="444">
        <f t="shared" ca="1" si="147"/>
        <v>-545966707.39067709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-545966707.39067709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-2274861.2807944878</v>
      </c>
      <c r="L2389" s="444">
        <f t="shared" ca="1" si="147"/>
        <v>-548241568.6714716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-548241568.6714716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-2284339.869464465</v>
      </c>
      <c r="L2390" s="444">
        <f t="shared" ca="1" si="147"/>
        <v>-550525908.54093611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-550525908.54093611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-2293857.9522539005</v>
      </c>
      <c r="L2391" s="444">
        <f t="shared" ca="1" si="147"/>
        <v>-552819766.49319005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-552819766.49319005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-2303415.693721625</v>
      </c>
      <c r="L2392" s="444">
        <f t="shared" ca="1" si="147"/>
        <v>-555123182.1869117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-555123182.1869117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-2313013.2591121322</v>
      </c>
      <c r="L2393" s="444">
        <f t="shared" ca="1" si="147"/>
        <v>-557436195.44602382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-557436195.44602382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-2322650.8143584328</v>
      </c>
      <c r="L2394" s="444">
        <f t="shared" ca="1" si="147"/>
        <v>-559758846.26038229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-559758846.26038229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-2332328.526084926</v>
      </c>
      <c r="L2395" s="444">
        <f t="shared" ca="1" si="147"/>
        <v>-562091174.78646719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-562091174.78646719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-2342046.5616102801</v>
      </c>
      <c r="L2396" s="444">
        <f t="shared" ca="1" si="147"/>
        <v>-564433221.34807742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-564433221.34807742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-2351805.0889503225</v>
      </c>
      <c r="L2397" s="444">
        <f t="shared" ca="1" si="147"/>
        <v>-566785026.43702769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-566785026.43702769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-2361604.2768209488</v>
      </c>
      <c r="L2398" s="444">
        <f t="shared" ca="1" si="147"/>
        <v>-569146630.71384859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-569146630.71384859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-2371444.2946410356</v>
      </c>
      <c r="L2399" s="444">
        <f t="shared" ca="1" si="147"/>
        <v>-571518075.00848961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-571518075.00848961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-2381325.3125353735</v>
      </c>
      <c r="L2400" s="444">
        <f t="shared" ca="1" si="147"/>
        <v>-573899400.32102501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-573899400.32102501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-2391247.5013376041</v>
      </c>
      <c r="L2401" s="444">
        <f t="shared" ca="1" si="147"/>
        <v>-576290647.82236266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-576290647.82236266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-2401211.0325931776</v>
      </c>
      <c r="L2402" s="444">
        <f t="shared" ca="1" si="147"/>
        <v>-578691858.85495579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-578691858.85495579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-2411216.0785623156</v>
      </c>
      <c r="L2403" s="444">
        <f t="shared" ca="1" si="147"/>
        <v>-581103074.93351805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-581103074.93351805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-2421262.8122229921</v>
      </c>
      <c r="L2404" s="444">
        <f t="shared" ca="1" si="147"/>
        <v>-583524337.74574101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-583524337.74574101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-2431351.4072739207</v>
      </c>
      <c r="L2405" s="444">
        <f t="shared" ca="1" si="147"/>
        <v>-585955689.1530149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-585955689.1530149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-2441482.0381375621</v>
      </c>
      <c r="L2406" s="444">
        <f t="shared" ca="1" si="147"/>
        <v>-588397171.19115245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-588397171.19115245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-2451654.8799631353</v>
      </c>
      <c r="L2407" s="444">
        <f t="shared" ca="1" si="147"/>
        <v>-590848826.07111561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-590848826.07111561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-2461870.1086296486</v>
      </c>
      <c r="L2408" s="444">
        <f t="shared" ca="1" si="147"/>
        <v>-593310696.17974532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-593310696.17974532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-2472127.9007489388</v>
      </c>
      <c r="L2409" s="444">
        <f t="shared" ca="1" si="147"/>
        <v>-595782824.08049428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-595782824.08049428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-2482428.4336687261</v>
      </c>
      <c r="L2410" s="444">
        <f t="shared" ca="1" si="147"/>
        <v>-598265252.51416302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-598265252.51416302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-2492771.8854756793</v>
      </c>
      <c r="L2411" s="444">
        <f t="shared" ca="1" si="147"/>
        <v>-600758024.39963865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-600758024.39963865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-2503158.4349984946</v>
      </c>
      <c r="L2412" s="444">
        <f t="shared" ca="1" si="147"/>
        <v>-603261182.83463717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-603261182.83463717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-2513588.2618109882</v>
      </c>
      <c r="L2413" s="444">
        <f t="shared" ca="1" si="147"/>
        <v>-605774771.09644818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-605774771.09644818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-2524061.5462352009</v>
      </c>
      <c r="L2414" s="444">
        <f t="shared" ca="1" si="147"/>
        <v>-608298832.64268339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-608298832.64268339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-2534578.469344514</v>
      </c>
      <c r="L2415" s="444">
        <f t="shared" ca="1" si="147"/>
        <v>-610833411.11202788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-610833411.11202788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-2545139.212966783</v>
      </c>
      <c r="L2416" s="444">
        <f t="shared" ca="1" si="147"/>
        <v>-613378550.32499468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-613378550.32499468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-2555743.9596874779</v>
      </c>
      <c r="L2417" s="444">
        <f t="shared" ca="1" si="147"/>
        <v>-615934294.28468215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-615934294.28468215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-2566392.8928528423</v>
      </c>
      <c r="L2418" s="444">
        <f t="shared" ca="1" si="147"/>
        <v>-618500687.17753494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-618500687.17753494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-2577086.1965730623</v>
      </c>
      <c r="L2419" s="444">
        <f t="shared" ca="1" si="147"/>
        <v>-621077773.37410796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-621077773.37410796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-2587824.0557254497</v>
      </c>
      <c r="L2420" s="444">
        <f t="shared" ca="1" si="147"/>
        <v>-623665597.42983341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-623665597.42983341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-2598606.6559576392</v>
      </c>
      <c r="L2421" s="444">
        <f t="shared" ca="1" si="147"/>
        <v>-626264204.08579111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-626264204.08579111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-2609434.1836907961</v>
      </c>
      <c r="L2422" s="444">
        <f t="shared" ca="1" si="147"/>
        <v>-628873638.2694819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-628873638.2694819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-2620306.8261228413</v>
      </c>
      <c r="L2423" s="444">
        <f t="shared" ca="1" si="147"/>
        <v>-631493945.09560478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-631493945.09560478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-2631224.7712316867</v>
      </c>
      <c r="L2424" s="444">
        <f t="shared" ca="1" si="147"/>
        <v>-634125169.86683643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-634125169.86683643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-2642188.207778485</v>
      </c>
      <c r="L2425" s="444">
        <f t="shared" ca="1" si="147"/>
        <v>-636767358.07461488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-636767358.07461488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-2653197.3253108952</v>
      </c>
      <c r="L2426" s="444">
        <f t="shared" ca="1" si="147"/>
        <v>-639420555.39992583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-639420555.39992583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-2664252.3141663577</v>
      </c>
      <c r="L2427" s="444">
        <f t="shared" ca="1" si="147"/>
        <v>-642084807.71409214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-642084807.71409214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-2675353.3654753841</v>
      </c>
      <c r="L2428" s="444">
        <f t="shared" ca="1" si="147"/>
        <v>-644760161.07956755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-644760161.07956755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-2686500.6711648647</v>
      </c>
      <c r="L2429" s="444">
        <f t="shared" ca="1" si="147"/>
        <v>-647446661.75073242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-647446661.75073242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-2697694.4239613852</v>
      </c>
      <c r="L2430" s="444">
        <f t="shared" ca="1" si="147"/>
        <v>-650144356.17469382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-650144356.17469382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-2708934.8173945574</v>
      </c>
      <c r="L2431" s="444">
        <f t="shared" ca="1" si="147"/>
        <v>-652853290.99208844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-652853290.99208844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-2720222.0458003683</v>
      </c>
      <c r="L2432" s="444">
        <f t="shared" ca="1" si="147"/>
        <v>-655573513.03788877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-655573513.03788877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-2731556.3043245366</v>
      </c>
      <c r="L2433" s="444">
        <f t="shared" ca="1" si="147"/>
        <v>-658305069.34221327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-658305069.34221327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-2742937.7889258885</v>
      </c>
      <c r="L2434" s="444">
        <f t="shared" ca="1" si="147"/>
        <v>-661048007.13113916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-661048007.13113916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-2754366.6963797463</v>
      </c>
      <c r="L2435" s="444">
        <f t="shared" ca="1" si="147"/>
        <v>-663802373.82751894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-663802373.82751894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-2765843.2242813287</v>
      </c>
      <c r="L2436" s="444">
        <f t="shared" ca="1" si="147"/>
        <v>-666568217.05180025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-666568217.05180025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-2777367.5710491678</v>
      </c>
      <c r="L2437" s="444">
        <f t="shared" ca="1" si="147"/>
        <v>-669345584.62284946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-669345584.62284946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-2788939.9359285394</v>
      </c>
      <c r="L2438" s="444">
        <f t="shared" ca="1" si="147"/>
        <v>-672134524.55877805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-672134524.55877805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-2800560.5189949083</v>
      </c>
      <c r="L2439" s="444">
        <f t="shared" ca="1" si="147"/>
        <v>-674935085.07777297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-674935085.07777297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-2812229.5211573872</v>
      </c>
      <c r="L2440" s="444">
        <f t="shared" ca="1" si="147"/>
        <v>-677747314.59893036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-677747314.59893036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-2823947.1441622097</v>
      </c>
      <c r="L2441" s="444">
        <f t="shared" ca="1" si="147"/>
        <v>-680571261.74309254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-680571261.74309254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-2835713.5905962191</v>
      </c>
      <c r="L2442" s="444">
        <f t="shared" ca="1" si="147"/>
        <v>-683406975.33368874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-683406975.33368874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-2847529.0638903696</v>
      </c>
      <c r="L2443" s="444">
        <f t="shared" ca="1" si="147"/>
        <v>-686254504.39757907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-686254504.39757907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-2859393.7683232459</v>
      </c>
      <c r="L2444" s="444">
        <f t="shared" ca="1" si="147"/>
        <v>-689113898.16590238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-689113898.16590238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-2871307.9090245934</v>
      </c>
      <c r="L2445" s="444">
        <f t="shared" ca="1" si="147"/>
        <v>-691985206.07492697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-691985206.07492697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-2883271.6919788625</v>
      </c>
      <c r="L2446" s="444">
        <f t="shared" ca="1" si="147"/>
        <v>-694868477.76690578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-694868477.76690578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-2895285.3240287742</v>
      </c>
      <c r="L2447" s="444">
        <f t="shared" ca="1" si="147"/>
        <v>-697763763.09093451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-697763763.09093451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-2907349.0128788939</v>
      </c>
      <c r="L2448" s="444">
        <f t="shared" ca="1" si="147"/>
        <v>-700671112.10381341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-700671112.10381341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-2919462.9670992224</v>
      </c>
      <c r="L2449" s="444">
        <f t="shared" ca="1" si="147"/>
        <v>-703590575.0709126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-703590575.0709126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-2931627.3961288026</v>
      </c>
      <c r="L2450" s="444">
        <f t="shared" ca="1" si="147"/>
        <v>-706522202.46704137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-706522202.46704137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-2943842.5102793388</v>
      </c>
      <c r="L2451" s="444">
        <f t="shared" ca="1" si="147"/>
        <v>-709466044.97732067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-709466044.97732067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-2956108.5207388359</v>
      </c>
      <c r="L2452" s="444">
        <f t="shared" ca="1" si="147"/>
        <v>-712422153.49805951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-712422153.49805951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-2968425.6395752481</v>
      </c>
      <c r="L2453" s="444">
        <f t="shared" ca="1" si="147"/>
        <v>-715390579.13763475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-715390579.13763475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-2980794.0797401448</v>
      </c>
      <c r="L2454" s="444">
        <f t="shared" ca="1" si="147"/>
        <v>-718371373.21737492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-718371373.21737492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-2993214.0550723956</v>
      </c>
      <c r="L2455" s="444">
        <f t="shared" ca="1" si="147"/>
        <v>-721364587.27244735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-721364587.27244735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-3005685.7803018638</v>
      </c>
      <c r="L2456" s="444">
        <f t="shared" ca="1" si="147"/>
        <v>-724370273.05274916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-724370273.05274916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-3018209.4710531216</v>
      </c>
      <c r="L2457" s="444">
        <f t="shared" ca="1" si="147"/>
        <v>-727388482.52380228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-727388482.52380228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-3030785.3438491761</v>
      </c>
      <c r="L2458" s="444">
        <f t="shared" ca="1" si="147"/>
        <v>-730419267.86765146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-730419267.86765146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-3043413.6161152143</v>
      </c>
      <c r="L2459" s="444">
        <f t="shared" ca="1" si="147"/>
        <v>-733462681.48376667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-733462681.48376667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-3056094.5061823609</v>
      </c>
      <c r="L2460" s="444">
        <f t="shared" ca="1" si="147"/>
        <v>-736518775.98994899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-736518775.98994899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-3068828.2332914541</v>
      </c>
      <c r="L2461" s="444">
        <f t="shared" ca="1" si="147"/>
        <v>-739587604.22324049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-739587604.22324049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-3081615.0175968353</v>
      </c>
      <c r="L2462" s="444">
        <f t="shared" ca="1" si="147"/>
        <v>-742669219.24083734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-742669219.24083734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-3094455.0801701555</v>
      </c>
      <c r="L2463" s="444">
        <f t="shared" ca="1" si="147"/>
        <v>-745763674.32100749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-745763674.32100749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-3107348.6430041976</v>
      </c>
      <c r="L2464" s="444">
        <f t="shared" ca="1" si="147"/>
        <v>-748871022.96401167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-748871022.96401167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-3120295.9290167154</v>
      </c>
      <c r="L2465" s="444">
        <f t="shared" ca="1" si="147"/>
        <v>-751991318.89302838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-751991318.89302838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-3133297.1620542849</v>
      </c>
      <c r="L2466" s="444">
        <f t="shared" ca="1" si="147"/>
        <v>-755124616.05508268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-755124616.05508268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-3146352.5668961778</v>
      </c>
      <c r="L2467" s="444">
        <f t="shared" ca="1" si="147"/>
        <v>-758270968.62197888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-758270968.62197888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-3159462.3692582455</v>
      </c>
      <c r="L2468" s="444">
        <f t="shared" ca="1" si="147"/>
        <v>-761430430.99123716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-761430430.99123716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-3172626.7957968214</v>
      </c>
      <c r="L2469" s="444">
        <f t="shared" ca="1" si="147"/>
        <v>-764603057.78703403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-764603057.78703403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-3185846.0741126416</v>
      </c>
      <c r="L2470" s="444">
        <f t="shared" ca="1" si="147"/>
        <v>-767788903.86114669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-767788903.86114669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-3199120.4327547778</v>
      </c>
      <c r="L2471" s="444">
        <f t="shared" ca="1" si="147"/>
        <v>-770988024.29390144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-770988024.29390144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-3212450.1012245892</v>
      </c>
      <c r="L2472" s="444">
        <f t="shared" ca="1" si="147"/>
        <v>-774200474.39512599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-774200474.39512599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-3225835.3099796916</v>
      </c>
      <c r="L2473" s="444">
        <f t="shared" ca="1" si="147"/>
        <v>-777426309.70510566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-777426309.70510566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-3239276.29043794</v>
      </c>
      <c r="L2474" s="444">
        <f t="shared" ca="1" si="147"/>
        <v>-780665585.9955436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-780665585.9955436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-3252773.2749814317</v>
      </c>
      <c r="L2475" s="444">
        <f t="shared" ca="1" si="147"/>
        <v>-783918359.27052498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-783918359.27052498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-3266326.4969605207</v>
      </c>
      <c r="L2476" s="444">
        <f t="shared" ca="1" si="147"/>
        <v>-787184685.7674855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-787184685.7674855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-3279936.1906978562</v>
      </c>
      <c r="L2477" s="444">
        <f t="shared" ca="1" si="147"/>
        <v>-790464621.95818341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-790464621.95818341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-3293602.5914924308</v>
      </c>
      <c r="L2478" s="444">
        <f t="shared" ca="1" si="147"/>
        <v>-793758224.54967582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-793758224.54967582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-3307325.935623649</v>
      </c>
      <c r="L2479" s="444">
        <f t="shared" ca="1" si="147"/>
        <v>-797065550.48529947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-797065550.48529947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-3321106.4603554145</v>
      </c>
      <c r="L2480" s="444">
        <f t="shared" ca="1" si="147"/>
        <v>-800386656.94565487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-800386656.94565487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-3334944.4039402287</v>
      </c>
      <c r="L2481" s="444">
        <f t="shared" ca="1" si="147"/>
        <v>-803721601.34959507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-803721601.34959507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-3348840.0056233127</v>
      </c>
      <c r="L2482" s="444">
        <f t="shared" ca="1" si="147"/>
        <v>-807070441.35521841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-807070441.35521841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-3362793.5056467433</v>
      </c>
      <c r="L2483" s="444">
        <f t="shared" ca="1" si="147"/>
        <v>-810433234.86086512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-810433234.86086512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-3376805.1452536047</v>
      </c>
      <c r="L2484" s="444">
        <f t="shared" ca="1" si="147"/>
        <v>-813810040.00611877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-813810040.00611877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-3390875.1666921615</v>
      </c>
      <c r="L2485" s="444">
        <f t="shared" ca="1" si="147"/>
        <v>-817200915.17281091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-817200915.17281091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-3405003.8132200455</v>
      </c>
      <c r="L2486" s="444">
        <f t="shared" ca="1" si="147"/>
        <v>-820605918.98603094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-820605918.98603094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-3419191.3291084622</v>
      </c>
      <c r="L2487" s="444">
        <f t="shared" ca="1" si="147"/>
        <v>-824025110.31513941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-824025110.31513941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-3433437.959646414</v>
      </c>
      <c r="L2488" s="444">
        <f t="shared" ca="1" si="147"/>
        <v>-827458548.27478588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-827458548.27478588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-3447743.9511449412</v>
      </c>
      <c r="L2489" s="444">
        <f t="shared" ca="1" si="147"/>
        <v>-830906292.22593081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-830906292.22593081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-3462109.5509413783</v>
      </c>
      <c r="L2490" s="444">
        <f t="shared" ca="1" si="147"/>
        <v>-834368401.77687216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-834368401.77687216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-3476535.007403634</v>
      </c>
      <c r="L2491" s="444">
        <f t="shared" ca="1" si="147"/>
        <v>-837844936.78427577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-837844936.78427577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-3491020.5699344822</v>
      </c>
      <c r="L2492" s="444">
        <f t="shared" ca="1" si="147"/>
        <v>-841335957.35421026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-841335957.35421026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-3505566.488975876</v>
      </c>
      <c r="L2493" s="444">
        <f t="shared" ca="1" si="147"/>
        <v>-844841523.84318614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-844841523.84318614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-3520173.0160132754</v>
      </c>
      <c r="L2494" s="444">
        <f t="shared" ca="1" si="147"/>
        <v>-848361696.8591994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-848361696.8591994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-3534840.4035799974</v>
      </c>
      <c r="L2495" s="444">
        <f t="shared" ca="1" si="147"/>
        <v>-851896537.26277936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-851896537.26277936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-3549568.9052615804</v>
      </c>
      <c r="L2496" s="444">
        <f t="shared" ca="1" si="147"/>
        <v>-855446106.16804099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-855446106.16804099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-3564358.775700171</v>
      </c>
      <c r="L2497" s="444">
        <f t="shared" ca="1" si="147"/>
        <v>-859010464.9437412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-859010464.9437412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-3579210.2705989215</v>
      </c>
      <c r="L2498" s="444">
        <f t="shared" ca="1" si="147"/>
        <v>-862589675.21434009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-862589675.21434009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-3594123.6467264169</v>
      </c>
      <c r="L2499" s="444">
        <f t="shared" ca="1" si="147"/>
        <v>-866183798.86106646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-866183798.86106646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-3609099.16192111</v>
      </c>
      <c r="L2500" s="444">
        <f t="shared" ca="1" si="147"/>
        <v>-869792898.0229876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-869792898.0229876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-3624137.0750957816</v>
      </c>
      <c r="L2501" s="444">
        <f t="shared" ca="1" si="147"/>
        <v>-873417035.09808338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-873417035.09808338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-3639237.6462420146</v>
      </c>
      <c r="L2502" s="444">
        <f t="shared" ca="1" si="147"/>
        <v>-877056272.7443254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-877056272.7443254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-3654401.1364346896</v>
      </c>
      <c r="L2503" s="444">
        <f t="shared" ca="1" si="147"/>
        <v>-880710673.88076007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-880710673.88076007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-3669627.8078365005</v>
      </c>
      <c r="L2504" s="444">
        <f t="shared" ca="1" si="147"/>
        <v>-884380301.68859661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-884380301.68859661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-3684917.9237024859</v>
      </c>
      <c r="L2505" s="444">
        <f t="shared" ca="1" si="147"/>
        <v>-888065219.61229908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-888065219.61229908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-3700271.74838458</v>
      </c>
      <c r="L2506" s="444">
        <f t="shared" ca="1" si="147"/>
        <v>-891765491.36068368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-891765491.36068368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-3715689.5473361821</v>
      </c>
      <c r="L2507" s="444">
        <f t="shared" ca="1" si="147"/>
        <v>-895481180.9080199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-895481180.9080199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-3731171.5871167495</v>
      </c>
      <c r="L2508" s="444">
        <f t="shared" ca="1" si="147"/>
        <v>-899212352.49513662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-899212352.49513662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-3746718.1353964023</v>
      </c>
      <c r="L2509" s="444">
        <f t="shared" ca="1" si="147"/>
        <v>-902959070.63053298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-902959070.63053298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-3762329.460960554</v>
      </c>
      <c r="L2510" s="444">
        <f t="shared" ca="1" si="147"/>
        <v>-906721400.09149349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-906721400.09149349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-3778005.8337145559</v>
      </c>
      <c r="L2511" s="444">
        <f t="shared" ca="1" si="147"/>
        <v>-910499405.92520809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-910499405.92520809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-3793747.5246883668</v>
      </c>
      <c r="L2512" s="444">
        <f t="shared" ca="1" si="147"/>
        <v>-914293153.44989645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-914293153.44989645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-3809554.8060412356</v>
      </c>
      <c r="L2513" s="444">
        <f t="shared" ca="1" si="147"/>
        <v>-918102708.2559377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-918102708.2559377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-3825427.9510664069</v>
      </c>
      <c r="L2514" s="444">
        <f t="shared" ca="1" si="147"/>
        <v>-921928136.20700407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-921928136.20700407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-3841367.2341958499</v>
      </c>
      <c r="L2515" s="444">
        <f t="shared" ca="1" si="147"/>
        <v>-925769503.4411999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-925769503.4411999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-3857372.9310050001</v>
      </c>
      <c r="L2516" s="444">
        <f t="shared" ca="1" si="147"/>
        <v>-929626876.3722049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-929626876.3722049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-3873445.3182175201</v>
      </c>
      <c r="L2517" s="444">
        <f t="shared" ca="1" si="147"/>
        <v>-933500321.69042242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-933500321.69042242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-3889584.6737100934</v>
      </c>
      <c r="L2518" s="444">
        <f t="shared" ca="1" si="147"/>
        <v>-937389906.36413252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-937389906.36413252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-3905791.2765172189</v>
      </c>
      <c r="L2519" s="444">
        <f t="shared" ca="1" si="147"/>
        <v>-941295697.6406498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-941295697.6406498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-3922065.4068360408</v>
      </c>
      <c r="L2520" s="444">
        <f t="shared" ca="1" si="147"/>
        <v>-945217763.04748583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-945217763.04748583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-3938407.3460311908</v>
      </c>
      <c r="L2521" s="444">
        <f t="shared" ca="1" si="147"/>
        <v>-949156170.39351702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-949156170.39351702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-3954817.3766396544</v>
      </c>
      <c r="L2522" s="444">
        <f t="shared" ca="1" si="147"/>
        <v>-953110987.77015662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-953110987.77015662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-3971295.7823756523</v>
      </c>
      <c r="L2523" s="444">
        <f t="shared" ca="1" si="147"/>
        <v>-957082283.55253232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-957082283.55253232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-3987842.8481355514</v>
      </c>
      <c r="L2524" s="444">
        <f t="shared" ca="1" si="147"/>
        <v>-961070126.40066791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-961070126.40066791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-4004458.8600027822</v>
      </c>
      <c r="L2525" s="444">
        <f t="shared" ca="1" si="147"/>
        <v>-965074585.26067066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-965074585.26067066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-4021144.105252794</v>
      </c>
      <c r="L2526" s="444">
        <f t="shared" ca="1" si="147"/>
        <v>-969095729.3659234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-969095729.3659234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-4037898.8723580143</v>
      </c>
      <c r="L2527" s="444">
        <f t="shared" ca="1" si="147"/>
        <v>-973133628.23828137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-973133628.23828137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-4054723.4509928385</v>
      </c>
      <c r="L2528" s="444">
        <f t="shared" ca="1" si="147"/>
        <v>-977188351.68927419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-977188351.68927419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-4071618.1320386422</v>
      </c>
      <c r="L2529" s="444">
        <f t="shared" ca="1" si="147"/>
        <v>-981259969.82131279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-981259969.82131279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-4088583.207588803</v>
      </c>
      <c r="L2530" s="444">
        <f t="shared" ca="1" si="147"/>
        <v>-985348553.02890158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-985348553.02890158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-4105618.9709537569</v>
      </c>
      <c r="L2531" s="444">
        <f t="shared" ca="1" si="147"/>
        <v>-989454171.99985528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-989454171.99985528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-4122725.7166660638</v>
      </c>
      <c r="L2532" s="444">
        <f t="shared" ca="1" si="147"/>
        <v>-993576897.71652138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-993576897.71652138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-4139903.7404855061</v>
      </c>
      <c r="L2533" s="444">
        <f t="shared" ca="1" si="147"/>
        <v>-997716801.45700693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-997716801.45700693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-4157153.3394041955</v>
      </c>
      <c r="L2534" s="444">
        <f t="shared" ca="1" si="147"/>
        <v>-1001873954.7964112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-1001873954.7964112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-4174474.8116517132</v>
      </c>
      <c r="L2535" s="444">
        <f t="shared" ca="1" si="147"/>
        <v>-1006048429.6080629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-1006048429.6080629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-4191868.4567002612</v>
      </c>
      <c r="L2536" s="444">
        <f t="shared" ca="1" si="147"/>
        <v>-1010240298.0647631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-1010240298.0647631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-4209334.5752698462</v>
      </c>
      <c r="L2537" s="444">
        <f t="shared" ca="1" si="147"/>
        <v>-1014449632.6400329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-1014449632.6400329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-4226873.4693334699</v>
      </c>
      <c r="L2538" s="444">
        <f t="shared" ca="1" si="147"/>
        <v>-1018676506.1093664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-1018676506.1093664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-4244485.4421223598</v>
      </c>
      <c r="L2539" s="444">
        <f t="shared" ca="1" si="147"/>
        <v>-1022920991.5514888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-1022920991.5514888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-4262170.7981312033</v>
      </c>
      <c r="L2540" s="444">
        <f t="shared" ca="1" si="147"/>
        <v>-1027183162.34962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-1027183162.34962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-4279929.8431234164</v>
      </c>
      <c r="L2541" s="444">
        <f t="shared" ca="1" si="147"/>
        <v>-1031463092.1927434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-1031463092.1927434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-4297762.8841364309</v>
      </c>
      <c r="L2542" s="444">
        <f t="shared" ca="1" si="147"/>
        <v>-1035760855.0768799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-1035760855.0768799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-4315670.229487</v>
      </c>
      <c r="L2543" s="444">
        <f t="shared" ca="1" si="147"/>
        <v>-1040076525.3063668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-1040076525.3063668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-4333652.1887765275</v>
      </c>
      <c r="L2544" s="444">
        <f t="shared" ca="1" si="147"/>
        <v>-1044410177.4951433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-1044410177.4951433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-4351709.0728964303</v>
      </c>
      <c r="L2545" s="444">
        <f t="shared" ca="1" si="147"/>
        <v>-1048761886.5680398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-1048761886.5680398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-4369841.1940334989</v>
      </c>
      <c r="L2546" s="444">
        <f t="shared" ca="1" si="147"/>
        <v>-1053131727.7620733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-1053131727.7620733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-4388048.865675305</v>
      </c>
      <c r="L2547" s="444">
        <f t="shared" ca="1" si="147"/>
        <v>-1057519776.6277486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-1057519776.6277486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-4406332.4026156189</v>
      </c>
      <c r="L2548" s="444">
        <f t="shared" ca="1" si="147"/>
        <v>-1061926109.0303643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-1061926109.0303643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-4424692.120959851</v>
      </c>
      <c r="L2549" s="444">
        <f t="shared" ca="1" si="147"/>
        <v>-1066350801.1513242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-1066350801.1513242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-4443128.3381305169</v>
      </c>
      <c r="L2550" s="444">
        <f t="shared" ca="1" si="147"/>
        <v>-1070793929.4894546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-1070793929.4894546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-4461641.3728727279</v>
      </c>
      <c r="L2551" s="444">
        <f t="shared" ca="1" si="147"/>
        <v>-1075255570.8623273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-1075255570.8623273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-4480231.5452596974</v>
      </c>
      <c r="L2552" s="444">
        <f t="shared" ca="1" si="147"/>
        <v>-1079735802.4075871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-1079735802.4075871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-4498899.1766982796</v>
      </c>
      <c r="L2553" s="444">
        <f t="shared" ca="1" si="147"/>
        <v>-1084234701.5842853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-1084234701.5842853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-4517644.5899345223</v>
      </c>
      <c r="L2554" s="444">
        <f t="shared" ca="1" si="147"/>
        <v>-1088752346.1742198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-1088752346.1742198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-4536468.1090592491</v>
      </c>
      <c r="L2555" s="444">
        <f t="shared" ca="1" si="147"/>
        <v>-1093288814.2832792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-1093288814.2832792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-4555370.0595136629</v>
      </c>
      <c r="L2556" s="444">
        <f t="shared" ca="1" si="147"/>
        <v>-1097844184.3427927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-1097844184.3427927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-4574350.7680949699</v>
      </c>
      <c r="L2557" s="444">
        <f t="shared" ca="1" si="147"/>
        <v>-1102418535.1108878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-1102418535.1108878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-4593410.5629620319</v>
      </c>
      <c r="L2558" s="444">
        <f t="shared" ref="L2558:L2812" ca="1" si="152">I2558-J2558+K2558</f>
        <v>-1107011945.6738498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-1107011945.6738498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-4612549.7736410405</v>
      </c>
      <c r="L2559" s="444">
        <f t="shared" ca="1" si="152"/>
        <v>-1111624495.4474909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-1111624495.4474909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-4631768.731031212</v>
      </c>
      <c r="L2560" s="444">
        <f t="shared" ca="1" si="152"/>
        <v>-1116256264.1785221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-1116256264.1785221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-4651067.7674105084</v>
      </c>
      <c r="L2561" s="444">
        <f t="shared" ca="1" si="152"/>
        <v>-1120907331.9459326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-1120907331.9459326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-4670447.2164413854</v>
      </c>
      <c r="L2562" s="444">
        <f t="shared" ca="1" si="152"/>
        <v>-1125577779.162374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-1125577779.162374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-4689907.413176558</v>
      </c>
      <c r="L2563" s="444">
        <f t="shared" ca="1" si="152"/>
        <v>-1130267686.5755506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-1130267686.5755506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-4709448.6940647941</v>
      </c>
      <c r="L2564" s="444">
        <f t="shared" ca="1" si="152"/>
        <v>-1134977135.2696154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-1134977135.2696154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-4729071.3969567306</v>
      </c>
      <c r="L2565" s="444">
        <f t="shared" ca="1" si="152"/>
        <v>-1139706206.6665721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-1139706206.6665721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-4748775.8611107171</v>
      </c>
      <c r="L2566" s="444">
        <f t="shared" ca="1" si="152"/>
        <v>-1144454982.5276828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-1144454982.5276828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-4768562.4271986783</v>
      </c>
      <c r="L2567" s="444">
        <f t="shared" ca="1" si="152"/>
        <v>-1149223544.9548814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-1149223544.9548814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-4788431.437312006</v>
      </c>
      <c r="L2568" s="444">
        <f t="shared" ca="1" si="152"/>
        <v>-1154011976.3921933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-1154011976.3921933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-4808383.234967472</v>
      </c>
      <c r="L2569" s="444">
        <f t="shared" ca="1" si="152"/>
        <v>-1158820359.6271608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-1158820359.6271608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-4828418.1651131697</v>
      </c>
      <c r="L2570" s="444">
        <f t="shared" ca="1" si="152"/>
        <v>-1163648777.792274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-1163648777.792274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-4848536.5741344746</v>
      </c>
      <c r="L2571" s="444">
        <f t="shared" ca="1" si="152"/>
        <v>-1168497314.3664086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-1168497314.3664086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-4868738.8098600358</v>
      </c>
      <c r="L2572" s="444">
        <f t="shared" ca="1" si="152"/>
        <v>-1173366053.1762686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-1173366053.1762686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-4889025.2215677854</v>
      </c>
      <c r="L2573" s="444">
        <f t="shared" ca="1" si="152"/>
        <v>-1178255078.3978364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-1178255078.3978364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-4909396.1599909849</v>
      </c>
      <c r="L2574" s="444">
        <f t="shared" ca="1" si="152"/>
        <v>-1183164474.5578275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-1183164474.5578275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-4929851.9773242809</v>
      </c>
      <c r="L2575" s="444">
        <f t="shared" ca="1" si="152"/>
        <v>-1188094326.5351517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-1188094326.5351517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-4950393.027229799</v>
      </c>
      <c r="L2576" s="444">
        <f t="shared" ca="1" si="152"/>
        <v>-1193044719.5623815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-1193044719.5623815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-4971019.6648432566</v>
      </c>
      <c r="L2577" s="444">
        <f t="shared" ca="1" si="152"/>
        <v>-1198015739.2272248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-1198015739.2272248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-4991732.2467801031</v>
      </c>
      <c r="L2578" s="444">
        <f t="shared" ca="1" si="152"/>
        <v>-1203007471.474005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-1203007471.474005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-5012531.1311416877</v>
      </c>
      <c r="L2579" s="444">
        <f t="shared" ca="1" si="152"/>
        <v>-1208020002.6051466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-1208020002.6051466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-5033416.6775214439</v>
      </c>
      <c r="L2580" s="444">
        <f t="shared" ca="1" si="152"/>
        <v>-1213053419.2826681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-1213053419.2826681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-5054389.2470111167</v>
      </c>
      <c r="L2581" s="444">
        <f t="shared" ca="1" si="152"/>
        <v>-1218107808.5296793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-1218107808.5296793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-5075449.2022069972</v>
      </c>
      <c r="L2582" s="444">
        <f t="shared" ca="1" si="152"/>
        <v>-1223183257.7318864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-1223183257.7318864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-5096596.9072161932</v>
      </c>
      <c r="L2583" s="444">
        <f t="shared" ca="1" si="152"/>
        <v>-1228279854.6391027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-1228279854.6391027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-5117832.7276629275</v>
      </c>
      <c r="L2584" s="444">
        <f t="shared" ca="1" si="152"/>
        <v>-1233397687.3667657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-1233397687.3667657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-5139157.0306948572</v>
      </c>
      <c r="L2585" s="444">
        <f t="shared" ca="1" si="152"/>
        <v>-1238536844.3974607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-1238536844.3974607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-5160570.1849894198</v>
      </c>
      <c r="L2586" s="444">
        <f t="shared" ca="1" si="152"/>
        <v>-1243697414.5824502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-1243697414.5824502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-5182072.5607602093</v>
      </c>
      <c r="L2587" s="444">
        <f t="shared" ca="1" si="152"/>
        <v>-1248879487.1432104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-1248879487.1432104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-5203664.5297633763</v>
      </c>
      <c r="L2588" s="444">
        <f t="shared" ca="1" si="152"/>
        <v>-1254083151.6729739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-1254083151.6729739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-5225346.465304058</v>
      </c>
      <c r="L2589" s="444">
        <f t="shared" ca="1" si="152"/>
        <v>-1259308498.138278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-1259308498.138278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-5247118.7422428252</v>
      </c>
      <c r="L2590" s="444">
        <f t="shared" ca="1" si="152"/>
        <v>-1264555616.8805208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-1264555616.8805208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-5268981.7370021697</v>
      </c>
      <c r="L2591" s="444">
        <f t="shared" ca="1" si="152"/>
        <v>-1269824598.617523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-1269824598.617523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-5290935.8275730126</v>
      </c>
      <c r="L2592" s="444">
        <f t="shared" ca="1" si="152"/>
        <v>-1275115534.445096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-1275115534.445096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-5312981.3935212335</v>
      </c>
      <c r="L2593" s="444">
        <f t="shared" ca="1" si="152"/>
        <v>-1280428515.8386173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-1280428515.8386173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-5335118.8159942385</v>
      </c>
      <c r="L2594" s="444">
        <f t="shared" ca="1" si="152"/>
        <v>-1285763634.6546116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-1285763634.6546116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-5357348.4777275482</v>
      </c>
      <c r="L2595" s="444">
        <f t="shared" ca="1" si="152"/>
        <v>-1291120983.1323392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-1291120983.1323392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-5379670.763051413</v>
      </c>
      <c r="L2596" s="444">
        <f t="shared" ca="1" si="152"/>
        <v>-1296500653.8953907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-1296500653.8953907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-5402086.0578974616</v>
      </c>
      <c r="L2597" s="444">
        <f t="shared" ca="1" si="152"/>
        <v>-1301902739.9532883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-1301902739.9532883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-5424594.7498053676</v>
      </c>
      <c r="L2598" s="444">
        <f t="shared" ca="1" si="152"/>
        <v>-1307327334.7030938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-1307327334.7030938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-5447197.2279295577</v>
      </c>
      <c r="L2599" s="444">
        <f t="shared" ca="1" si="152"/>
        <v>-1312774531.9310234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-1312774531.9310234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-5469893.8830459304</v>
      </c>
      <c r="L2600" s="444">
        <f t="shared" ca="1" si="152"/>
        <v>-1318244425.8140693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-1318244425.8140693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-5492685.107558622</v>
      </c>
      <c r="L2601" s="444">
        <f t="shared" ca="1" si="152"/>
        <v>-1323737110.921628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-1323737110.921628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-5515571.2955067828</v>
      </c>
      <c r="L2602" s="444">
        <f t="shared" ca="1" si="152"/>
        <v>-1329252682.2171347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-1329252682.2171347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-5538552.8425713945</v>
      </c>
      <c r="L2603" s="444">
        <f t="shared" ca="1" si="152"/>
        <v>-1334791235.0597062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-1334791235.0597062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-5561630.1460821088</v>
      </c>
      <c r="L2604" s="444">
        <f t="shared" ca="1" si="152"/>
        <v>-1340352865.2057884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-1340352865.2057884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-5584803.605024118</v>
      </c>
      <c r="L2605" s="444">
        <f t="shared" ca="1" si="152"/>
        <v>-1345937668.8108125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-1345937668.8108125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-5608073.6200450519</v>
      </c>
      <c r="L2606" s="444">
        <f t="shared" ca="1" si="152"/>
        <v>-1351545742.4308574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-1351545742.4308574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-5631440.5934619056</v>
      </c>
      <c r="L2607" s="444">
        <f t="shared" ca="1" si="152"/>
        <v>-1357177183.0243194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-1357177183.0243194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-5654904.9292679979</v>
      </c>
      <c r="L2608" s="444">
        <f t="shared" ca="1" si="152"/>
        <v>-1362832087.9535873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-1362832087.9535873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-5678467.0331399469</v>
      </c>
      <c r="L2609" s="444">
        <f t="shared" ca="1" si="152"/>
        <v>-1368510554.9867272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-1368510554.9867272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-5702127.3124446971</v>
      </c>
      <c r="L2610" s="444">
        <f t="shared" ca="1" si="152"/>
        <v>-1374212682.2991719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-1374212682.2991719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-5725886.1762465499</v>
      </c>
      <c r="L2611" s="444">
        <f t="shared" ca="1" si="152"/>
        <v>-1379938568.4754186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-1379938568.4754186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-5749744.0353142442</v>
      </c>
      <c r="L2612" s="444">
        <f t="shared" ca="1" si="152"/>
        <v>-1385688312.5107329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-1385688312.5107329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-5773701.3021280533</v>
      </c>
      <c r="L2613" s="444">
        <f t="shared" ca="1" si="152"/>
        <v>-1391462013.812861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-1391462013.812861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-5797758.3908869205</v>
      </c>
      <c r="L2614" s="444">
        <f t="shared" ca="1" si="152"/>
        <v>-1397259772.203748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-1397259772.203748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-5821915.7175156167</v>
      </c>
      <c r="L2615" s="444">
        <f t="shared" ca="1" si="152"/>
        <v>-1403081687.9212637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-1403081687.9212637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-5846173.6996719316</v>
      </c>
      <c r="L2616" s="444">
        <f t="shared" ca="1" si="152"/>
        <v>-1408927861.6209357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-1408927861.6209357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-5870532.7567538982</v>
      </c>
      <c r="L2617" s="444">
        <f t="shared" ca="1" si="152"/>
        <v>-1414798394.3776896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-1414798394.3776896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-5894993.3099070396</v>
      </c>
      <c r="L2618" s="444">
        <f t="shared" ca="1" si="152"/>
        <v>-1420693387.6875966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-1420693387.6875966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-5919555.7820316525</v>
      </c>
      <c r="L2619" s="444">
        <f t="shared" ca="1" si="152"/>
        <v>-1426612943.4696281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-1426612943.4696281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-5944220.5977901174</v>
      </c>
      <c r="L2620" s="444">
        <f t="shared" ca="1" si="152"/>
        <v>-1432557164.0674181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-1432557164.0674181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-5968988.1836142419</v>
      </c>
      <c r="L2621" s="444">
        <f t="shared" ca="1" si="152"/>
        <v>-1438526152.2510324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-1438526152.2510324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-5993858.9677126352</v>
      </c>
      <c r="L2622" s="444">
        <f t="shared" ca="1" si="152"/>
        <v>-1444520011.218745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-1444520011.218745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-6018833.3800781043</v>
      </c>
      <c r="L2623" s="444">
        <f t="shared" ca="1" si="152"/>
        <v>-1450538844.5988231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-1450538844.5988231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-6043911.8524950957</v>
      </c>
      <c r="L2624" s="444">
        <f t="shared" ca="1" si="152"/>
        <v>-1456582756.4513183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-1456582756.4513183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-6069094.8185471594</v>
      </c>
      <c r="L2625" s="444">
        <f t="shared" ca="1" si="152"/>
        <v>-1462651851.2698655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-1462651851.2698655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-6094382.7136244392</v>
      </c>
      <c r="L2626" s="444">
        <f t="shared" ca="1" si="152"/>
        <v>-1468746233.98349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-1468746233.98349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-6119775.9749312084</v>
      </c>
      <c r="L2627" s="444">
        <f t="shared" ca="1" si="152"/>
        <v>-1474866009.9584212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-1474866009.9584212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-6145275.0414934214</v>
      </c>
      <c r="L2628" s="444">
        <f t="shared" ca="1" si="152"/>
        <v>-1481011284.9999146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-1481011284.9999146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-6170880.3541663112</v>
      </c>
      <c r="L2629" s="444">
        <f t="shared" ca="1" si="152"/>
        <v>-1487182165.3540809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-1487182165.3540809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-6196592.3556420039</v>
      </c>
      <c r="L2630" s="444">
        <f t="shared" ca="1" si="152"/>
        <v>-1493378757.709723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-1493378757.709723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-6222411.490457179</v>
      </c>
      <c r="L2631" s="444">
        <f t="shared" ca="1" si="152"/>
        <v>-1499601169.2001803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-1499601169.2001803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-6248338.2050007507</v>
      </c>
      <c r="L2632" s="444">
        <f t="shared" ca="1" si="152"/>
        <v>-1505849507.4051809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-1505849507.4051809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-6274372.9475215869</v>
      </c>
      <c r="L2633" s="444">
        <f t="shared" ca="1" si="152"/>
        <v>-1512123880.3527026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-1512123880.3527026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-6300516.1681362605</v>
      </c>
      <c r="L2634" s="444">
        <f t="shared" ca="1" si="152"/>
        <v>-1518424396.520839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-1518424396.520839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-6326768.3188368287</v>
      </c>
      <c r="L2635" s="444">
        <f t="shared" ca="1" si="152"/>
        <v>-1524751164.8396759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-1524751164.8396759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-6353129.8534986498</v>
      </c>
      <c r="L2636" s="444">
        <f t="shared" ca="1" si="152"/>
        <v>-1531104294.6931746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-1531104294.6931746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-6379601.2278882274</v>
      </c>
      <c r="L2637" s="444">
        <f t="shared" ca="1" si="152"/>
        <v>-1537483895.9210629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-1537483895.9210629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-6406182.8996710954</v>
      </c>
      <c r="L2638" s="444">
        <f t="shared" ca="1" si="152"/>
        <v>-1543890078.820734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-1543890078.820734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-6432875.3284197254</v>
      </c>
      <c r="L2639" s="444">
        <f t="shared" ca="1" si="152"/>
        <v>-1550322954.1491537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-1550322954.1491537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-6459678.975621474</v>
      </c>
      <c r="L2640" s="444">
        <f t="shared" ca="1" si="152"/>
        <v>-1556782633.1247752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-1556782633.1247752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-6486594.3046865631</v>
      </c>
      <c r="L2641" s="444">
        <f t="shared" ca="1" si="152"/>
        <v>-1563269227.4294617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-1563269227.4294617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-6513621.7809560904</v>
      </c>
      <c r="L2642" s="444">
        <f t="shared" ca="1" si="152"/>
        <v>-1569782849.2104177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-1569782849.2104177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-6540761.8717100741</v>
      </c>
      <c r="L2643" s="444">
        <f t="shared" ca="1" si="152"/>
        <v>-1576323611.0821278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-1576323611.0821278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-6568015.046175532</v>
      </c>
      <c r="L2644" s="444">
        <f t="shared" ca="1" si="152"/>
        <v>-1582891626.1283033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-1582891626.1283033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-6595381.7755345972</v>
      </c>
      <c r="L2645" s="444">
        <f t="shared" ca="1" si="152"/>
        <v>-1589487007.9038379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-1589487007.9038379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-6622862.5329326577</v>
      </c>
      <c r="L2646" s="444">
        <f t="shared" ca="1" si="152"/>
        <v>-1596109870.4367707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-1596109870.4367707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-6650457.7934865449</v>
      </c>
      <c r="L2647" s="444">
        <f t="shared" ca="1" si="152"/>
        <v>-1602760328.2302573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-1602760328.2302573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-6678168.0342927389</v>
      </c>
      <c r="L2648" s="444">
        <f t="shared" ca="1" si="152"/>
        <v>-1609438496.26455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-1609438496.26455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-6705993.7344356244</v>
      </c>
      <c r="L2649" s="444">
        <f t="shared" ca="1" si="152"/>
        <v>-1616144489.9989855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-1616144489.9989855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-6733935.3749957727</v>
      </c>
      <c r="L2650" s="444">
        <f t="shared" ca="1" si="152"/>
        <v>-1622878425.3739812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-1622878425.3739812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-6761993.4390582554</v>
      </c>
      <c r="L2651" s="444">
        <f t="shared" ca="1" si="152"/>
        <v>-1629640418.8130395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-1629640418.8130395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-6790168.4117209977</v>
      </c>
      <c r="L2652" s="444">
        <f t="shared" ca="1" si="152"/>
        <v>-1636430587.2247605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-1636430587.2247605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-6818460.7801031685</v>
      </c>
      <c r="L2653" s="444">
        <f t="shared" ca="1" si="152"/>
        <v>-1643249048.0048637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-1643249048.0048637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-6846871.0333535988</v>
      </c>
      <c r="L2654" s="444">
        <f t="shared" ca="1" si="152"/>
        <v>-1650095919.0382173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-1650095919.0382173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-6875399.662659239</v>
      </c>
      <c r="L2655" s="444">
        <f t="shared" ca="1" si="152"/>
        <v>-1656971318.7008765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-1656971318.7008765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-6904047.1612536516</v>
      </c>
      <c r="L2656" s="444">
        <f t="shared" ca="1" si="152"/>
        <v>-1663875365.8621302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-1663875365.8621302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-6932814.024425542</v>
      </c>
      <c r="L2657" s="444">
        <f t="shared" ca="1" si="152"/>
        <v>-1670808179.8865557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-1670808179.8865557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-6961700.7495273156</v>
      </c>
      <c r="L2658" s="444">
        <f t="shared" ca="1" si="152"/>
        <v>-1677769880.6360829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-1677769880.6360829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-6990707.8359836787</v>
      </c>
      <c r="L2659" s="444">
        <f t="shared" ca="1" si="152"/>
        <v>-1684760588.4720666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-1684760588.4720666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-7019835.7853002772</v>
      </c>
      <c r="L2660" s="444">
        <f t="shared" ca="1" si="152"/>
        <v>-1691780424.2573669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-1691780424.2573669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-7049085.1010723617</v>
      </c>
      <c r="L2661" s="444">
        <f t="shared" ca="1" si="152"/>
        <v>-1698829509.3584392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-1698829509.3584392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-7078456.2889934955</v>
      </c>
      <c r="L2662" s="444">
        <f t="shared" ca="1" si="152"/>
        <v>-1705907965.6474328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-1705907965.6474328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-7107949.8568643034</v>
      </c>
      <c r="L2663" s="444">
        <f t="shared" ca="1" si="152"/>
        <v>-1713015915.504297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-1713015915.504297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-7137566.3146012379</v>
      </c>
      <c r="L2664" s="444">
        <f t="shared" ca="1" si="152"/>
        <v>-1720153481.8188982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-1720153481.8188982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-7167306.1742454078</v>
      </c>
      <c r="L2665" s="444">
        <f t="shared" ca="1" si="152"/>
        <v>-1727320787.9931436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-1727320787.9931436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-7197169.9499714309</v>
      </c>
      <c r="L2666" s="444">
        <f t="shared" ca="1" si="152"/>
        <v>-1734517957.943115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-1734517957.943115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-7227158.1580963116</v>
      </c>
      <c r="L2667" s="444">
        <f t="shared" ca="1" si="152"/>
        <v>-1741745116.1012113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-1741745116.1012113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-7257271.3170883814</v>
      </c>
      <c r="L2668" s="444">
        <f t="shared" ca="1" si="152"/>
        <v>-1749002387.4182997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-1749002387.4182997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-7287509.9475762499</v>
      </c>
      <c r="L2669" s="444">
        <f t="shared" ca="1" si="152"/>
        <v>-1756289897.365876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-1756289897.365876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-7317874.5723578166</v>
      </c>
      <c r="L2670" s="444">
        <f t="shared" ca="1" si="152"/>
        <v>-1763607771.9382339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-1763607771.9382339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-7348365.7164093079</v>
      </c>
      <c r="L2671" s="444">
        <f t="shared" ca="1" si="152"/>
        <v>-1770956137.6546431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-1770956137.6546431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-7378983.9068943458</v>
      </c>
      <c r="L2672" s="444">
        <f t="shared" ca="1" si="152"/>
        <v>-1778335121.5615375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-1778335121.5615375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-7409729.6731730727</v>
      </c>
      <c r="L2673" s="444">
        <f t="shared" ca="1" si="152"/>
        <v>-1785744851.2347107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-1785744851.2347107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-7440603.5468112947</v>
      </c>
      <c r="L2674" s="444">
        <f t="shared" ca="1" si="152"/>
        <v>-1793185454.781522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-1793185454.781522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-7471606.061589675</v>
      </c>
      <c r="L2675" s="444">
        <f t="shared" ca="1" si="152"/>
        <v>-1800657060.8431118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-1800657060.8431118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-7502737.7535129655</v>
      </c>
      <c r="L2676" s="444">
        <f t="shared" ca="1" si="152"/>
        <v>-1808159798.5966246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-1808159798.5966246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-7533999.1608192697</v>
      </c>
      <c r="L2677" s="444">
        <f t="shared" ca="1" si="152"/>
        <v>-1815693797.7574439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-1815693797.7574439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-7565390.8239893503</v>
      </c>
      <c r="L2678" s="444">
        <f t="shared" ca="1" si="152"/>
        <v>-1823259188.5814333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-1823259188.5814333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-7596913.2857559724</v>
      </c>
      <c r="L2679" s="444">
        <f t="shared" ca="1" si="152"/>
        <v>-1830856101.8671892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-1830856101.8671892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-7628567.091113288</v>
      </c>
      <c r="L2680" s="444">
        <f t="shared" ca="1" si="152"/>
        <v>-1838484668.9583025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-1838484668.9583025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-7660352.7873262605</v>
      </c>
      <c r="L2681" s="444">
        <f t="shared" ca="1" si="152"/>
        <v>-1846145021.7456288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-1846145021.7456288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-7692270.9239401203</v>
      </c>
      <c r="L2682" s="444">
        <f t="shared" ca="1" si="152"/>
        <v>-1853837292.669569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-1853837292.669569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-7724322.0527898697</v>
      </c>
      <c r="L2683" s="444">
        <f t="shared" ca="1" si="152"/>
        <v>-1861561614.7223589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-1861561614.7223589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-7756506.7280098284</v>
      </c>
      <c r="L2684" s="444">
        <f t="shared" ca="1" si="152"/>
        <v>-1869318121.4503689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-1869318121.4503689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-7788825.5060432032</v>
      </c>
      <c r="L2685" s="444">
        <f t="shared" ca="1" si="152"/>
        <v>-1877106946.9564121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-1877106946.9564121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-7821278.9456517156</v>
      </c>
      <c r="L2686" s="444">
        <f t="shared" ca="1" si="152"/>
        <v>-1884928225.9020638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-1884928225.9020638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-7853867.607925266</v>
      </c>
      <c r="L2687" s="444">
        <f t="shared" ca="1" si="152"/>
        <v>-1892782093.509989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-1892782093.509989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-7886592.0562916212</v>
      </c>
      <c r="L2688" s="444">
        <f t="shared" ca="1" si="152"/>
        <v>-1900668685.5662806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-1900668685.5662806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-7919452.856526169</v>
      </c>
      <c r="L2689" s="444">
        <f t="shared" ca="1" si="152"/>
        <v>-1908588138.4228067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-1908588138.4228067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-7952450.5767616946</v>
      </c>
      <c r="L2690" s="444">
        <f t="shared" ca="1" si="152"/>
        <v>-1916540588.9995685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-1916540588.9995685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-7985585.7874982031</v>
      </c>
      <c r="L2691" s="444">
        <f t="shared" ca="1" si="152"/>
        <v>-1924526174.7870667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-1924526174.7870667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-8018859.0616127765</v>
      </c>
      <c r="L2692" s="444">
        <f t="shared" ca="1" si="152"/>
        <v>-1932545033.8486795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-1932545033.8486795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-8052270.974369498</v>
      </c>
      <c r="L2693" s="444">
        <f t="shared" ca="1" si="152"/>
        <v>-1940597304.8230491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-1940597304.8230491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-8085822.1034293724</v>
      </c>
      <c r="L2694" s="444">
        <f t="shared" ca="1" si="152"/>
        <v>-1948683126.9264784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-1948683126.9264784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-8119513.0288603269</v>
      </c>
      <c r="L2695" s="444">
        <f t="shared" ca="1" si="152"/>
        <v>-1956802639.9553387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-1956802639.9553387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-8153344.3331472436</v>
      </c>
      <c r="L2696" s="444">
        <f t="shared" ca="1" si="152"/>
        <v>-1964955984.288486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-1964955984.288486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-8187316.6012020241</v>
      </c>
      <c r="L2697" s="444">
        <f t="shared" ca="1" si="152"/>
        <v>-1973143300.889688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-1973143300.889688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-8221430.4203737006</v>
      </c>
      <c r="L2698" s="444">
        <f t="shared" ca="1" si="152"/>
        <v>-1981364731.3100617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-1981364731.3100617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-8255686.3804585906</v>
      </c>
      <c r="L2699" s="444">
        <f t="shared" ca="1" si="152"/>
        <v>-1989620417.6905203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-1989620417.6905203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-8290085.0737105012</v>
      </c>
      <c r="L2700" s="444">
        <f t="shared" ca="1" si="152"/>
        <v>-1997910502.7642307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-1997910502.7642307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-8324627.0948509611</v>
      </c>
      <c r="L2701" s="444">
        <f t="shared" ca="1" si="152"/>
        <v>-2006235129.8590817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-2006235129.8590817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-8359313.0410795072</v>
      </c>
      <c r="L2702" s="444">
        <f t="shared" ca="1" si="152"/>
        <v>-2014594442.9001613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-2014594442.9001613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-8394143.5120840054</v>
      </c>
      <c r="L2703" s="444">
        <f t="shared" ca="1" si="152"/>
        <v>-2022988586.4122453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-2022988586.4122453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-8429119.110051021</v>
      </c>
      <c r="L2704" s="444">
        <f t="shared" ca="1" si="152"/>
        <v>-2031417705.5222962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-2031417705.5222962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-8464240.4396762345</v>
      </c>
      <c r="L2705" s="444">
        <f t="shared" ca="1" si="152"/>
        <v>-2039881945.9619725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-2039881945.9619725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-8499508.1081748847</v>
      </c>
      <c r="L2706" s="444">
        <f t="shared" ca="1" si="152"/>
        <v>-2048381454.0701473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-2048381454.0701473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-8534922.7252922803</v>
      </c>
      <c r="L2707" s="444">
        <f t="shared" ca="1" si="152"/>
        <v>-2056916376.7954395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-2056916376.7954395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-8570484.9033143315</v>
      </c>
      <c r="L2708" s="444">
        <f t="shared" ca="1" si="152"/>
        <v>-2065486861.6987538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-2065486861.6987538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-8606195.257078141</v>
      </c>
      <c r="L2709" s="444">
        <f t="shared" ca="1" si="152"/>
        <v>-2074093056.955832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-2074093056.955832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-8642054.4039826337</v>
      </c>
      <c r="L2710" s="444">
        <f t="shared" ca="1" si="152"/>
        <v>-2082735111.3598146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-2082735111.3598146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-8678062.9639992286</v>
      </c>
      <c r="L2711" s="444">
        <f t="shared" ca="1" si="152"/>
        <v>-2091413174.3238139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-2091413174.3238139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-8714221.5596825592</v>
      </c>
      <c r="L2712" s="444">
        <f t="shared" ca="1" si="152"/>
        <v>-2100127395.8834965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-2100127395.8834965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-8750530.816181235</v>
      </c>
      <c r="L2713" s="444">
        <f t="shared" ca="1" si="152"/>
        <v>-2108877926.6996777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-2108877926.6996777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-8786991.3612486571</v>
      </c>
      <c r="L2714" s="444">
        <f t="shared" ca="1" si="152"/>
        <v>-2117664918.0609264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-2117664918.0609264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-8823603.825253861</v>
      </c>
      <c r="L2715" s="444">
        <f t="shared" ca="1" si="152"/>
        <v>-2126488521.8861804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-2126488521.8861804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-8860368.8411924187</v>
      </c>
      <c r="L2716" s="444">
        <f t="shared" ca="1" si="152"/>
        <v>-2135348890.7273729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-2135348890.7273729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-8897287.0446973871</v>
      </c>
      <c r="L2717" s="444">
        <f t="shared" ca="1" si="152"/>
        <v>-2144246177.7720702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-2144246177.7720702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-8934359.0740502924</v>
      </c>
      <c r="L2718" s="444">
        <f t="shared" ca="1" si="152"/>
        <v>-2153180536.8461204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-2153180536.8461204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-8971585.5701921675</v>
      </c>
      <c r="L2719" s="444">
        <f t="shared" ca="1" si="152"/>
        <v>-2162152122.4163127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-2162152122.4163127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-9008967.1767346356</v>
      </c>
      <c r="L2720" s="444">
        <f t="shared" ca="1" si="152"/>
        <v>-2171161089.5930471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-2171161089.5930471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-9046504.5399710294</v>
      </c>
      <c r="L2721" s="444">
        <f t="shared" ca="1" si="152"/>
        <v>-2180207594.133018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-2180207594.133018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-9084198.3088875748</v>
      </c>
      <c r="L2722" s="444">
        <f t="shared" ca="1" si="152"/>
        <v>-2189291792.4419055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-2189291792.4419055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-9122049.135174606</v>
      </c>
      <c r="L2723" s="444">
        <f t="shared" ca="1" si="152"/>
        <v>-2198413841.5770802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-2198413841.5770802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-9160057.6732378341</v>
      </c>
      <c r="L2724" s="444">
        <f t="shared" ca="1" si="152"/>
        <v>-2207573899.2503181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-2207573899.2503181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-9198224.5802096575</v>
      </c>
      <c r="L2725" s="444">
        <f t="shared" ca="1" si="152"/>
        <v>-2216772123.8305278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-2216772123.8305278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-9236550.5159605332</v>
      </c>
      <c r="L2726" s="444">
        <f t="shared" ca="1" si="152"/>
        <v>-2226008674.3464885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-2226008674.3464885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-9275036.1431103684</v>
      </c>
      <c r="L2727" s="444">
        <f t="shared" ca="1" si="152"/>
        <v>-2235283710.4895988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-2235283710.4895988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-9313682.127039995</v>
      </c>
      <c r="L2728" s="444">
        <f t="shared" ca="1" si="152"/>
        <v>-2244597392.6166387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-2244597392.6166387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-9352489.1359026618</v>
      </c>
      <c r="L2729" s="444">
        <f t="shared" ca="1" si="152"/>
        <v>-2253949881.7525415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-2253949881.7525415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-9391457.8406355903</v>
      </c>
      <c r="L2730" s="444">
        <f t="shared" ca="1" si="152"/>
        <v>-2263341339.5931773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-2263341339.5931773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-9430588.9149715714</v>
      </c>
      <c r="L2731" s="444">
        <f t="shared" ca="1" si="152"/>
        <v>-2272771928.5081487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-2272771928.5081487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-9469883.0354506187</v>
      </c>
      <c r="L2732" s="444">
        <f t="shared" ca="1" si="152"/>
        <v>-2282241811.5435991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-2282241811.5435991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-9509340.8814316634</v>
      </c>
      <c r="L2733" s="444">
        <f t="shared" ca="1" si="152"/>
        <v>-2291751152.4250307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-2291751152.4250307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-9548963.1351042949</v>
      </c>
      <c r="L2734" s="444">
        <f t="shared" ca="1" si="152"/>
        <v>-2301300115.5601349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-2301300115.5601349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-9588750.4815005623</v>
      </c>
      <c r="L2735" s="444">
        <f t="shared" ca="1" si="152"/>
        <v>-2310888866.0416355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-2310888866.0416355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-9628703.6085068136</v>
      </c>
      <c r="L2736" s="444">
        <f t="shared" ca="1" si="152"/>
        <v>-2320517569.6501422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-2320517569.6501422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-9668823.2068755925</v>
      </c>
      <c r="L2737" s="444">
        <f t="shared" ca="1" si="152"/>
        <v>-2330186392.857018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-2330186392.857018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-9709109.9702375755</v>
      </c>
      <c r="L2738" s="444">
        <f t="shared" ca="1" si="152"/>
        <v>-2339895502.8272557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-2339895502.8272557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-9749564.5951135661</v>
      </c>
      <c r="L2739" s="444">
        <f t="shared" ca="1" si="152"/>
        <v>-2349645067.4223695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-2349645067.4223695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-9790187.7809265386</v>
      </c>
      <c r="L2740" s="444">
        <f t="shared" ca="1" si="152"/>
        <v>-2359435255.2032962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-2359435255.2032962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-9830980.2300137337</v>
      </c>
      <c r="L2741" s="444">
        <f t="shared" ca="1" si="152"/>
        <v>-2369266235.43331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-2369266235.43331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-9871942.6476387922</v>
      </c>
      <c r="L2742" s="444">
        <f t="shared" ca="1" si="152"/>
        <v>-2379138178.0809488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-2379138178.0809488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-9913075.7420039531</v>
      </c>
      <c r="L2743" s="444">
        <f t="shared" ca="1" si="152"/>
        <v>-2389051253.8229527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-2389051253.8229527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-9954380.2242623027</v>
      </c>
      <c r="L2744" s="444">
        <f t="shared" ca="1" si="152"/>
        <v>-2399005634.047215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-2399005634.047215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-9995856.8085300624</v>
      </c>
      <c r="L2745" s="444">
        <f t="shared" ca="1" si="152"/>
        <v>-2409001490.8557448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-2409001490.8557448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-10037506.211898936</v>
      </c>
      <c r="L2746" s="444">
        <f t="shared" ca="1" si="152"/>
        <v>-2419038997.0676436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-2419038997.0676436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-10079329.154448515</v>
      </c>
      <c r="L2747" s="444">
        <f t="shared" ca="1" si="152"/>
        <v>-2429118326.2220922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-2429118326.2220922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-10121326.359258717</v>
      </c>
      <c r="L2748" s="444">
        <f t="shared" ca="1" si="152"/>
        <v>-2439239652.5813508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-2439239652.5813508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-10163498.552422294</v>
      </c>
      <c r="L2749" s="444">
        <f t="shared" ca="1" si="152"/>
        <v>-2449403151.1337733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-2449403151.1337733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-10205846.463057389</v>
      </c>
      <c r="L2750" s="444">
        <f t="shared" ca="1" si="152"/>
        <v>-2459608997.5968308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-2459608997.5968308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-10248370.823320128</v>
      </c>
      <c r="L2751" s="444">
        <f t="shared" ca="1" si="152"/>
        <v>-2469857368.4201508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-2469857368.4201508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-10291072.368417295</v>
      </c>
      <c r="L2752" s="444">
        <f t="shared" ca="1" si="152"/>
        <v>-2480148440.788568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-2480148440.788568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-10333951.836619033</v>
      </c>
      <c r="L2753" s="444">
        <f t="shared" ca="1" si="152"/>
        <v>-2490482392.6251869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-2490482392.6251869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-10377009.969271611</v>
      </c>
      <c r="L2754" s="444">
        <f t="shared" ca="1" si="152"/>
        <v>-2500859402.5944586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-2500859402.5944586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-10420247.510810245</v>
      </c>
      <c r="L2755" s="444">
        <f t="shared" ca="1" si="152"/>
        <v>-2511279650.105269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-2511279650.105269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-10463665.208771953</v>
      </c>
      <c r="L2756" s="444">
        <f t="shared" ca="1" si="152"/>
        <v>-2521743315.3140411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-2521743315.3140411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-10507263.813808504</v>
      </c>
      <c r="L2757" s="444">
        <f t="shared" ca="1" si="152"/>
        <v>-2532250579.1278496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-2532250579.1278496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-10551044.079699373</v>
      </c>
      <c r="L2758" s="444">
        <f t="shared" ca="1" si="152"/>
        <v>-2542801623.2075491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-2542801623.2075491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-10595006.763364788</v>
      </c>
      <c r="L2759" s="444">
        <f t="shared" ca="1" si="152"/>
        <v>-2553396629.9709139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-2553396629.9709139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-10639152.624878807</v>
      </c>
      <c r="L2760" s="444">
        <f t="shared" ca="1" si="152"/>
        <v>-2564035782.5957928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-2564035782.5957928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-10683482.427482469</v>
      </c>
      <c r="L2761" s="444">
        <f t="shared" ca="1" si="152"/>
        <v>-2574719265.0232754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-2574719265.0232754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-10727996.93759698</v>
      </c>
      <c r="L2762" s="444">
        <f t="shared" ca="1" si="152"/>
        <v>-2585447261.9608722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-2585447261.9608722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-10772696.924836967</v>
      </c>
      <c r="L2763" s="444">
        <f t="shared" ca="1" si="152"/>
        <v>-2596219958.8857093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-2596219958.8857093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-10817583.162023788</v>
      </c>
      <c r="L2764" s="444">
        <f t="shared" ca="1" si="152"/>
        <v>-2607037542.0477333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-2607037542.0477333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-10862656.425198888</v>
      </c>
      <c r="L2765" s="444">
        <f t="shared" ca="1" si="152"/>
        <v>-2617900198.4729323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-2617900198.4729323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-10907917.493637217</v>
      </c>
      <c r="L2766" s="444">
        <f t="shared" ca="1" si="152"/>
        <v>-2628808115.9665694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-2628808115.9665694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-10953367.149860706</v>
      </c>
      <c r="L2767" s="444">
        <f t="shared" ca="1" si="152"/>
        <v>-2639761483.1164303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-2639761483.1164303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-10999006.179651793</v>
      </c>
      <c r="L2768" s="444">
        <f t="shared" ca="1" si="152"/>
        <v>-2650760489.296082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-2650760489.296082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-11044835.372067008</v>
      </c>
      <c r="L2769" s="444">
        <f t="shared" ca="1" si="152"/>
        <v>-2661805324.668149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-2661805324.668149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-11090855.51945062</v>
      </c>
      <c r="L2770" s="444">
        <f t="shared" ca="1" si="152"/>
        <v>-2672896180.1875997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-2672896180.1875997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-11137067.417448333</v>
      </c>
      <c r="L2771" s="444">
        <f t="shared" ca="1" si="152"/>
        <v>-2684033247.6050482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-2684033247.6050482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-11183471.865021033</v>
      </c>
      <c r="L2772" s="444">
        <f t="shared" ca="1" si="152"/>
        <v>-2695216719.4700694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-2695216719.4700694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-11230069.664458623</v>
      </c>
      <c r="L2773" s="444">
        <f t="shared" ca="1" si="152"/>
        <v>-2706446789.1345282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-2706446789.1345282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-11276861.621393867</v>
      </c>
      <c r="L2774" s="444">
        <f t="shared" ca="1" si="152"/>
        <v>-2717723650.7559218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-2717723650.7559218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-11323848.544816341</v>
      </c>
      <c r="L2775" s="444">
        <f t="shared" ca="1" si="152"/>
        <v>-2729047499.3007383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-2729047499.3007383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-11371031.247086409</v>
      </c>
      <c r="L2776" s="444">
        <f t="shared" ca="1" si="152"/>
        <v>-2740418530.5478249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-2740418530.5478249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-11418410.543949271</v>
      </c>
      <c r="L2777" s="444">
        <f t="shared" ca="1" si="152"/>
        <v>-2751836941.091774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-2751836941.091774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-11465987.254549058</v>
      </c>
      <c r="L2778" s="444">
        <f t="shared" ca="1" si="152"/>
        <v>-2763302928.346323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-2763302928.346323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-11513762.201443013</v>
      </c>
      <c r="L2779" s="444">
        <f t="shared" ca="1" si="152"/>
        <v>-2774816690.5477662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-2774816690.5477662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-11561736.210615693</v>
      </c>
      <c r="L2780" s="444">
        <f t="shared" ca="1" si="152"/>
        <v>-2786378426.7583818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-2786378426.7583818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-11609910.111493258</v>
      </c>
      <c r="L2781" s="444">
        <f t="shared" ca="1" si="152"/>
        <v>-2797988336.869875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-2797988336.869875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-11658284.736957813</v>
      </c>
      <c r="L2782" s="444">
        <f t="shared" ca="1" si="152"/>
        <v>-2809646621.606833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-2809646621.606833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-11706860.923361804</v>
      </c>
      <c r="L2783" s="444">
        <f t="shared" ca="1" si="152"/>
        <v>-2821353482.5301948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-2821353482.5301948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-11755639.510542478</v>
      </c>
      <c r="L2784" s="444">
        <f t="shared" ca="1" si="152"/>
        <v>-2833109122.0407372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-2833109122.0407372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-11804621.341836404</v>
      </c>
      <c r="L2785" s="444">
        <f t="shared" ca="1" si="152"/>
        <v>-2844913743.3825736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-2844913743.3825736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-11853807.264094057</v>
      </c>
      <c r="L2786" s="444">
        <f t="shared" ca="1" si="152"/>
        <v>-2856767550.6466675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-2856767550.6466675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-11903198.127694448</v>
      </c>
      <c r="L2787" s="444">
        <f t="shared" ca="1" si="152"/>
        <v>-2868670748.7743621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-2868670748.7743621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-11952794.786559843</v>
      </c>
      <c r="L2788" s="444">
        <f t="shared" ca="1" si="152"/>
        <v>-2880623543.5609221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-2880623543.5609221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-12002598.09817051</v>
      </c>
      <c r="L2789" s="444">
        <f t="shared" ca="1" si="152"/>
        <v>-2892626141.6590924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-2892626141.6590924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-12052608.923579551</v>
      </c>
      <c r="L2790" s="444">
        <f t="shared" ca="1" si="152"/>
        <v>-2904678750.5826721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-2904678750.5826721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-12102828.1274278</v>
      </c>
      <c r="L2791" s="444">
        <f t="shared" ca="1" si="152"/>
        <v>-2916781578.7100997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-2916781578.7100997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-12153256.577958748</v>
      </c>
      <c r="L2792" s="444">
        <f t="shared" ca="1" si="152"/>
        <v>-2928934835.2880583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-2928934835.2880583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-12203895.147033576</v>
      </c>
      <c r="L2793" s="444">
        <f t="shared" ca="1" si="152"/>
        <v>-2941138730.435092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-2941138730.435092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-12254744.710146217</v>
      </c>
      <c r="L2794" s="444">
        <f t="shared" ca="1" si="152"/>
        <v>-2953393475.1452384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-2953393475.1452384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-12305806.146438492</v>
      </c>
      <c r="L2795" s="444">
        <f t="shared" ca="1" si="152"/>
        <v>-2965699281.291677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-2965699281.291677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-12357080.33871532</v>
      </c>
      <c r="L2796" s="444">
        <f t="shared" ca="1" si="152"/>
        <v>-2978056361.6303926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-2978056361.6303926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-12408568.173459969</v>
      </c>
      <c r="L2797" s="444">
        <f t="shared" ca="1" si="152"/>
        <v>-2990464929.8038526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-2990464929.8038526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-12460270.540849386</v>
      </c>
      <c r="L2798" s="444">
        <f t="shared" ca="1" si="152"/>
        <v>-3002925200.3447018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-3002925200.3447018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-12512188.33476959</v>
      </c>
      <c r="L2799" s="444">
        <f t="shared" ca="1" si="152"/>
        <v>-3015437388.6794715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-3015437388.6794715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-12564322.45283113</v>
      </c>
      <c r="L2800" s="444">
        <f t="shared" ca="1" si="152"/>
        <v>-3028001711.1323028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-3028001711.1323028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-12616673.796384595</v>
      </c>
      <c r="L2801" s="444">
        <f t="shared" ca="1" si="152"/>
        <v>-3040618384.9286876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-3040618384.9286876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-12669243.270536197</v>
      </c>
      <c r="L2802" s="444">
        <f t="shared" ca="1" si="152"/>
        <v>-3053287628.199224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-3053287628.199224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-12722031.784163434</v>
      </c>
      <c r="L2803" s="444">
        <f t="shared" ca="1" si="152"/>
        <v>-3066009659.9833875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-3066009659.9833875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-12775040.24993078</v>
      </c>
      <c r="L2804" s="444">
        <f t="shared" ca="1" si="152"/>
        <v>-3078784700.2333183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-3078784700.2333183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-12828269.584305493</v>
      </c>
      <c r="L2805" s="444">
        <f t="shared" ca="1" si="152"/>
        <v>-3091612969.8176236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-3091612969.8176236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-12881720.707573432</v>
      </c>
      <c r="L2806" s="444">
        <f t="shared" ca="1" si="152"/>
        <v>-3104494690.525197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-3104494690.525197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-12935394.543854987</v>
      </c>
      <c r="L2807" s="444">
        <f t="shared" ca="1" si="152"/>
        <v>-3117430085.0690522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-3117430085.0690522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-12989292.021121051</v>
      </c>
      <c r="L2808" s="444">
        <f t="shared" ca="1" si="152"/>
        <v>-3130419377.0901732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-3130419377.0901732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-13043414.071209054</v>
      </c>
      <c r="L2809" s="444">
        <f t="shared" ca="1" si="152"/>
        <v>-3143462791.1613822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-3143462791.1613822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-13097761.629839092</v>
      </c>
      <c r="L2810" s="444">
        <f t="shared" ca="1" si="152"/>
        <v>-3156560552.7912211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-3156560552.7912211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-13152335.636630088</v>
      </c>
      <c r="L2811" s="444">
        <f t="shared" ca="1" si="152"/>
        <v>-3169712888.4278512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-3169712888.4278512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-13207137.035116047</v>
      </c>
      <c r="L2812" s="444">
        <f t="shared" ca="1" si="152"/>
        <v>-3182920025.4629674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-3182920025.4629674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-13262166.772762364</v>
      </c>
      <c r="L2813" s="444">
        <f t="shared" ref="L2813:L3067" ca="1" si="157">I2813-J2813+K2813</f>
        <v>-3196182192.2357297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-3196182192.2357297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-13317425.800982207</v>
      </c>
      <c r="L2814" s="444">
        <f t="shared" ca="1" si="157"/>
        <v>-3209499618.0367117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-3209499618.0367117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-13372915.075152965</v>
      </c>
      <c r="L2815" s="444">
        <f t="shared" ca="1" si="157"/>
        <v>-3222872533.1118646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-3222872533.1118646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-13428635.554632768</v>
      </c>
      <c r="L2816" s="444">
        <f t="shared" ca="1" si="157"/>
        <v>-3236301168.6664972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-3236301168.6664972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-13484588.202777071</v>
      </c>
      <c r="L2817" s="444">
        <f t="shared" ca="1" si="157"/>
        <v>-3249785756.8692741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-3249785756.8692741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-13540773.986955309</v>
      </c>
      <c r="L2818" s="444">
        <f t="shared" ca="1" si="157"/>
        <v>-3263326530.8562293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-3263326530.8562293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-13597193.878567621</v>
      </c>
      <c r="L2819" s="444">
        <f t="shared" ca="1" si="157"/>
        <v>-3276923724.734797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-3276923724.734797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-13653848.853061654</v>
      </c>
      <c r="L2820" s="444">
        <f t="shared" ca="1" si="157"/>
        <v>-3290577573.5878587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-3290577573.5878587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-13710739.889949411</v>
      </c>
      <c r="L2821" s="444">
        <f t="shared" ca="1" si="157"/>
        <v>-3304288313.477808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-3304288313.477808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-13767867.972824199</v>
      </c>
      <c r="L2822" s="444">
        <f t="shared" ca="1" si="157"/>
        <v>-3318056181.4506321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-3318056181.4506321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-13825234.089377634</v>
      </c>
      <c r="L2823" s="444">
        <f t="shared" ca="1" si="157"/>
        <v>-3331881415.5400095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-3331881415.5400095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-13882839.231416706</v>
      </c>
      <c r="L2824" s="444">
        <f t="shared" ca="1" si="157"/>
        <v>-3345764254.7714262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-3345764254.7714262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-13940684.394880941</v>
      </c>
      <c r="L2825" s="444">
        <f t="shared" ca="1" si="157"/>
        <v>-3359704939.166307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-3359704939.166307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-13998770.579859613</v>
      </c>
      <c r="L2826" s="444">
        <f t="shared" ca="1" si="157"/>
        <v>-3373703709.7461667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-3373703709.7461667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-14057098.790609028</v>
      </c>
      <c r="L2827" s="444">
        <f t="shared" ca="1" si="157"/>
        <v>-3387760808.5367756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-3387760808.5367756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-14115670.035569901</v>
      </c>
      <c r="L2828" s="444">
        <f t="shared" ca="1" si="157"/>
        <v>-3401876478.5723453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-3401876478.5723453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-14174485.327384772</v>
      </c>
      <c r="L2829" s="444">
        <f t="shared" ca="1" si="157"/>
        <v>-3416050963.8997302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-3416050963.8997302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-14233545.68291554</v>
      </c>
      <c r="L2830" s="444">
        <f t="shared" ca="1" si="157"/>
        <v>-3430284509.5826459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-3430284509.5826459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-14292852.123261025</v>
      </c>
      <c r="L2831" s="444">
        <f t="shared" ca="1" si="157"/>
        <v>-3444577361.7059069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-3444577361.7059069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-14352405.673774611</v>
      </c>
      <c r="L2832" s="444">
        <f t="shared" ca="1" si="157"/>
        <v>-3458929767.3796816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-3458929767.3796816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-14412207.364082007</v>
      </c>
      <c r="L2833" s="444">
        <f t="shared" ca="1" si="157"/>
        <v>-3473341974.7437634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-3473341974.7437634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-14472258.228099015</v>
      </c>
      <c r="L2834" s="444">
        <f t="shared" ca="1" si="157"/>
        <v>-3487814232.9718623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-3487814232.9718623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-14532559.304049427</v>
      </c>
      <c r="L2835" s="444">
        <f t="shared" ca="1" si="157"/>
        <v>-3502346792.2759118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-3502346792.2759118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-14593111.634482965</v>
      </c>
      <c r="L2836" s="444">
        <f t="shared" ca="1" si="157"/>
        <v>-3516939903.9103947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-3516939903.9103947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-14653916.266293313</v>
      </c>
      <c r="L2837" s="444">
        <f t="shared" ca="1" si="157"/>
        <v>-3531593820.1766882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-3531593820.1766882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-14714974.250736203</v>
      </c>
      <c r="L2838" s="444">
        <f t="shared" ca="1" si="157"/>
        <v>-3546308794.4274244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-3546308794.4274244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-14776286.643447602</v>
      </c>
      <c r="L2839" s="444">
        <f t="shared" ca="1" si="157"/>
        <v>-3561085081.0708718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-3561085081.0708718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-14837854.504461966</v>
      </c>
      <c r="L2840" s="444">
        <f t="shared" ca="1" si="157"/>
        <v>-3575922935.5753336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-3575922935.5753336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-14899678.898230558</v>
      </c>
      <c r="L2841" s="444">
        <f t="shared" ca="1" si="157"/>
        <v>-3590822614.4735641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-3590822614.4735641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-14961760.893639853</v>
      </c>
      <c r="L2842" s="444">
        <f t="shared" ca="1" si="157"/>
        <v>-3605784375.3672042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-3605784375.3672042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-15024101.564030018</v>
      </c>
      <c r="L2843" s="444">
        <f t="shared" ca="1" si="157"/>
        <v>-3620808476.9312344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-3620808476.9312344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-15086701.987213476</v>
      </c>
      <c r="L2844" s="444">
        <f t="shared" ca="1" si="157"/>
        <v>-3635895178.918448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-3635895178.918448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-15149563.245493535</v>
      </c>
      <c r="L2845" s="444">
        <f t="shared" ca="1" si="157"/>
        <v>-3651044742.1639414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-3651044742.1639414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-15212686.425683089</v>
      </c>
      <c r="L2846" s="444">
        <f t="shared" ca="1" si="157"/>
        <v>-3666257428.5896244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-3666257428.5896244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-15276072.619123435</v>
      </c>
      <c r="L2847" s="444">
        <f t="shared" ca="1" si="157"/>
        <v>-3681533501.2087479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-3681533501.2087479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-15339722.921703115</v>
      </c>
      <c r="L2848" s="444">
        <f t="shared" ca="1" si="157"/>
        <v>-3696873224.1304512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-3696873224.1304512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-15403638.43387688</v>
      </c>
      <c r="L2849" s="444">
        <f t="shared" ca="1" si="157"/>
        <v>-3712276862.5643282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-3712276862.5643282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-15467820.260684701</v>
      </c>
      <c r="L2850" s="444">
        <f t="shared" ca="1" si="157"/>
        <v>-3727744682.8250127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-3727744682.8250127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-15532269.511770885</v>
      </c>
      <c r="L2851" s="444">
        <f t="shared" ca="1" si="157"/>
        <v>-3743276952.3367834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-3743276952.3367834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-15596987.301403264</v>
      </c>
      <c r="L2852" s="444">
        <f t="shared" ca="1" si="157"/>
        <v>-3758873939.6381865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-3758873939.6381865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-15661974.748492444</v>
      </c>
      <c r="L2853" s="444">
        <f t="shared" ca="1" si="157"/>
        <v>-3774535914.3866787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-3774535914.3866787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-15727232.976611162</v>
      </c>
      <c r="L2854" s="444">
        <f t="shared" ca="1" si="157"/>
        <v>-3790263147.3632898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-3790263147.3632898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-15792763.114013707</v>
      </c>
      <c r="L2855" s="444">
        <f t="shared" ca="1" si="157"/>
        <v>-3806055910.4773035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-3806055910.4773035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-15858566.293655431</v>
      </c>
      <c r="L2856" s="444">
        <f t="shared" ca="1" si="157"/>
        <v>-3821914476.7709589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-3821914476.7709589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-15924643.653212329</v>
      </c>
      <c r="L2857" s="444">
        <f t="shared" ca="1" si="157"/>
        <v>-3837839120.4241714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-3837839120.4241714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-15990996.335100714</v>
      </c>
      <c r="L2858" s="444">
        <f t="shared" ca="1" si="157"/>
        <v>-3853830116.7592721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-3853830116.7592721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-16057625.486496966</v>
      </c>
      <c r="L2859" s="444">
        <f t="shared" ca="1" si="157"/>
        <v>-3869887742.245769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-3869887742.245769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-16124532.25935737</v>
      </c>
      <c r="L2860" s="444">
        <f t="shared" ca="1" si="157"/>
        <v>-3886012274.5051265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-3886012274.5051265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-16191717.810438029</v>
      </c>
      <c r="L2861" s="444">
        <f t="shared" ca="1" si="157"/>
        <v>-3902203992.3155646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-3902203992.3155646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-16259183.301314853</v>
      </c>
      <c r="L2862" s="444">
        <f t="shared" ca="1" si="157"/>
        <v>-3918463175.6168795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-3918463175.6168795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-16326929.898403665</v>
      </c>
      <c r="L2863" s="444">
        <f t="shared" ca="1" si="157"/>
        <v>-3934790105.5152831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-3934790105.5152831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-16394958.772980345</v>
      </c>
      <c r="L2864" s="444">
        <f t="shared" ca="1" si="157"/>
        <v>-3951185064.2882633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-3951185064.2882633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-16463271.101201095</v>
      </c>
      <c r="L2865" s="444">
        <f t="shared" ca="1" si="157"/>
        <v>-3967648335.3894644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-3967648335.3894644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-16531868.064122768</v>
      </c>
      <c r="L2866" s="444">
        <f t="shared" ca="1" si="157"/>
        <v>-3984180203.4535871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-3984180203.4535871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-16600750.847723281</v>
      </c>
      <c r="L2867" s="444">
        <f t="shared" ca="1" si="157"/>
        <v>-4000780954.3013105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-4000780954.3013105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-16669920.642922128</v>
      </c>
      <c r="L2868" s="444">
        <f t="shared" ca="1" si="157"/>
        <v>-4017450874.9442325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-4017450874.9442325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-16739378.645600971</v>
      </c>
      <c r="L2869" s="444">
        <f t="shared" ca="1" si="157"/>
        <v>-4034190253.5898333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-4034190253.5898333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-16809126.056624305</v>
      </c>
      <c r="L2870" s="444">
        <f t="shared" ca="1" si="157"/>
        <v>-4050999379.6464577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-4050999379.6464577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-16879164.081860241</v>
      </c>
      <c r="L2871" s="444">
        <f t="shared" ca="1" si="157"/>
        <v>-4067878543.7283177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-4067878543.7283177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-16949493.932201326</v>
      </c>
      <c r="L2872" s="444">
        <f t="shared" ca="1" si="157"/>
        <v>-4084828037.6605191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-4084828037.6605191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-17020116.823585495</v>
      </c>
      <c r="L2873" s="444">
        <f t="shared" ca="1" si="157"/>
        <v>-4101848154.4841046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-4101848154.4841046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-17091033.977017105</v>
      </c>
      <c r="L2874" s="444">
        <f t="shared" ca="1" si="157"/>
        <v>-4118939188.4611216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-4118939188.4611216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-17162246.618588008</v>
      </c>
      <c r="L2875" s="444">
        <f t="shared" ca="1" si="157"/>
        <v>-4136101435.0797095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-4136101435.0797095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-17233755.979498789</v>
      </c>
      <c r="L2876" s="444">
        <f t="shared" ca="1" si="157"/>
        <v>-4153335191.0592084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-4153335191.0592084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-17305563.296080034</v>
      </c>
      <c r="L2877" s="444">
        <f t="shared" ca="1" si="157"/>
        <v>-4170640754.3552885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-4170640754.3552885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-17377669.809813704</v>
      </c>
      <c r="L2878" s="444">
        <f t="shared" ca="1" si="157"/>
        <v>-4188018424.165102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-4188018424.165102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-17450076.767354593</v>
      </c>
      <c r="L2879" s="444">
        <f t="shared" ca="1" si="157"/>
        <v>-4205468500.9324565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-4205468500.9324565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-17522785.420551904</v>
      </c>
      <c r="L2880" s="444">
        <f t="shared" ca="1" si="157"/>
        <v>-4222991286.3530083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-4222991286.3530083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-17595797.026470866</v>
      </c>
      <c r="L2881" s="444">
        <f t="shared" ca="1" si="157"/>
        <v>-4240587083.3794789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-4240587083.3794789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-17669112.847414494</v>
      </c>
      <c r="L2882" s="444">
        <f t="shared" ca="1" si="157"/>
        <v>-4258256196.2268934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-4258256196.2268934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-17742734.150945388</v>
      </c>
      <c r="L2883" s="444">
        <f t="shared" ca="1" si="157"/>
        <v>-4275998930.3778386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-4275998930.3778386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-17816662.209907662</v>
      </c>
      <c r="L2884" s="444">
        <f t="shared" ca="1" si="157"/>
        <v>-4293815592.5877461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-4293815592.5877461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-17890898.302448943</v>
      </c>
      <c r="L2885" s="444">
        <f t="shared" ca="1" si="157"/>
        <v>-4311706490.8901949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-4311706490.8901949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-17965443.712042477</v>
      </c>
      <c r="L2886" s="444">
        <f t="shared" ca="1" si="157"/>
        <v>-4329671934.6022377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-4329671934.6022377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-18040299.727509324</v>
      </c>
      <c r="L2887" s="444">
        <f t="shared" ca="1" si="157"/>
        <v>-4347712234.3297472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-4347712234.3297472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-18115467.643040612</v>
      </c>
      <c r="L2888" s="444">
        <f t="shared" ca="1" si="157"/>
        <v>-4365827701.9727879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-4365827701.9727879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-18190948.75821995</v>
      </c>
      <c r="L2889" s="444">
        <f t="shared" ca="1" si="157"/>
        <v>-4384018650.7310076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-4384018650.7310076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-18266744.378045864</v>
      </c>
      <c r="L2890" s="444">
        <f t="shared" ca="1" si="157"/>
        <v>-4402285395.1090536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-4402285395.1090536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-18342855.812954389</v>
      </c>
      <c r="L2891" s="444">
        <f t="shared" ca="1" si="157"/>
        <v>-4420628250.9220076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-4420628250.9220076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-18419284.378841698</v>
      </c>
      <c r="L2892" s="444">
        <f t="shared" ca="1" si="157"/>
        <v>-4439047535.300849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-4439047535.300849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-18496031.39708687</v>
      </c>
      <c r="L2893" s="444">
        <f t="shared" ca="1" si="157"/>
        <v>-4457543566.6979361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-4457543566.6979361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-18573098.194574732</v>
      </c>
      <c r="L2894" s="444">
        <f t="shared" ca="1" si="157"/>
        <v>-4476116664.8925104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-4476116664.8925104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-18650486.103718795</v>
      </c>
      <c r="L2895" s="444">
        <f t="shared" ca="1" si="157"/>
        <v>-4494767150.9962292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-4494767150.9962292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-18728196.462484289</v>
      </c>
      <c r="L2896" s="444">
        <f t="shared" ca="1" si="157"/>
        <v>-4513495347.4587135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-4513495347.4587135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-18806230.614411306</v>
      </c>
      <c r="L2897" s="444">
        <f t="shared" ca="1" si="157"/>
        <v>-4532301578.0731249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-4532301578.0731249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-18884589.908638019</v>
      </c>
      <c r="L2898" s="444">
        <f t="shared" ca="1" si="157"/>
        <v>-4551186167.9817629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-4551186167.9817629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-18963275.699924011</v>
      </c>
      <c r="L2899" s="444">
        <f t="shared" ca="1" si="157"/>
        <v>-4570149443.6816874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-4570149443.6816874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-19042289.348673698</v>
      </c>
      <c r="L2900" s="444">
        <f t="shared" ca="1" si="157"/>
        <v>-4589191733.0303612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-4589191733.0303612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-19121632.220959838</v>
      </c>
      <c r="L2901" s="444">
        <f t="shared" ca="1" si="157"/>
        <v>-4608313365.2513208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-4608313365.2513208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-19201305.688547172</v>
      </c>
      <c r="L2902" s="444">
        <f t="shared" ca="1" si="157"/>
        <v>-4627514670.939868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-4627514670.939868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-19281311.128916115</v>
      </c>
      <c r="L2903" s="444">
        <f t="shared" ca="1" si="157"/>
        <v>-4646795982.0687838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-4646795982.0687838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-19361649.925286599</v>
      </c>
      <c r="L2904" s="444">
        <f t="shared" ca="1" si="157"/>
        <v>-4666157631.9940701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-4666157631.9940701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-19442323.466641959</v>
      </c>
      <c r="L2905" s="444">
        <f t="shared" ca="1" si="157"/>
        <v>-4685599955.4607124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-4685599955.4607124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-19523333.147752967</v>
      </c>
      <c r="L2906" s="444">
        <f t="shared" ca="1" si="157"/>
        <v>-4705123288.6084652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-4705123288.6084652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-19604680.36920194</v>
      </c>
      <c r="L2907" s="444">
        <f t="shared" ca="1" si="157"/>
        <v>-4724727968.9776669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-4724727968.9776669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-19686366.537406944</v>
      </c>
      <c r="L2908" s="444">
        <f t="shared" ca="1" si="157"/>
        <v>-4744414335.5150738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-4744414335.5150738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-19768393.06464614</v>
      </c>
      <c r="L2909" s="444">
        <f t="shared" ca="1" si="157"/>
        <v>-4764182728.5797195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-4764182728.5797195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-19850761.369082164</v>
      </c>
      <c r="L2910" s="444">
        <f t="shared" ca="1" si="157"/>
        <v>-4784033489.948802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-4784033489.948802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-19933472.874786675</v>
      </c>
      <c r="L2911" s="444">
        <f t="shared" ca="1" si="157"/>
        <v>-4803966962.8235884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-4803966962.8235884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-20016529.011764951</v>
      </c>
      <c r="L2912" s="444">
        <f t="shared" ca="1" si="157"/>
        <v>-4823983491.8353529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-4823983491.8353529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-20099931.215980638</v>
      </c>
      <c r="L2913" s="444">
        <f t="shared" ca="1" si="157"/>
        <v>-4844083423.0513334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-4844083423.0513334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-20183680.929380555</v>
      </c>
      <c r="L2914" s="444">
        <f t="shared" ca="1" si="157"/>
        <v>-4864267103.9807138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-4864267103.9807138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-20267779.59991964</v>
      </c>
      <c r="L2915" s="444">
        <f t="shared" ca="1" si="157"/>
        <v>-4884534883.5806332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-4884534883.5806332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-20352228.681585971</v>
      </c>
      <c r="L2916" s="444">
        <f t="shared" ca="1" si="157"/>
        <v>-4904887112.2622194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-4904887112.2622194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-20437029.634425916</v>
      </c>
      <c r="L2917" s="444">
        <f t="shared" ca="1" si="157"/>
        <v>-4925324141.8966455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-4925324141.8966455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-20522183.924569357</v>
      </c>
      <c r="L2918" s="444">
        <f t="shared" ca="1" si="157"/>
        <v>-4945846325.8212147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-4945846325.8212147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-20607693.02425506</v>
      </c>
      <c r="L2919" s="444">
        <f t="shared" ca="1" si="157"/>
        <v>-4966454018.8454695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-4966454018.8454695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-20693558.411856122</v>
      </c>
      <c r="L2920" s="444">
        <f t="shared" ca="1" si="157"/>
        <v>-4987147577.2573252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-4987147577.2573252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-20779781.57190552</v>
      </c>
      <c r="L2921" s="444">
        <f t="shared" ca="1" si="157"/>
        <v>-5007927358.8292303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-5007927358.8292303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-20866363.995121792</v>
      </c>
      <c r="L2922" s="444">
        <f t="shared" ca="1" si="157"/>
        <v>-5028793722.8243523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-5028793722.8243523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-20953307.1784348</v>
      </c>
      <c r="L2923" s="444">
        <f t="shared" ca="1" si="157"/>
        <v>-5049747030.0027866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-5049747030.0027866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-21040612.625011612</v>
      </c>
      <c r="L2924" s="444">
        <f t="shared" ca="1" si="157"/>
        <v>-5070787642.6277981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-5070787642.6277981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-21128281.844282493</v>
      </c>
      <c r="L2925" s="444">
        <f t="shared" ca="1" si="157"/>
        <v>-5091915924.4720802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-5091915924.4720802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-21216316.351966999</v>
      </c>
      <c r="L2926" s="444">
        <f t="shared" ca="1" si="157"/>
        <v>-5113132240.8240471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-5113132240.8240471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-21304717.670100197</v>
      </c>
      <c r="L2927" s="444">
        <f t="shared" ca="1" si="157"/>
        <v>-5134436958.4941473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-5134436958.4941473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-21393487.327058949</v>
      </c>
      <c r="L2928" s="444">
        <f t="shared" ca="1" si="157"/>
        <v>-5155830445.8212061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-5155830445.8212061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-21482626.857588358</v>
      </c>
      <c r="L2929" s="444">
        <f t="shared" ca="1" si="157"/>
        <v>-5177313072.6787949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-5177313072.6787949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-21572137.802828312</v>
      </c>
      <c r="L2930" s="444">
        <f t="shared" ca="1" si="157"/>
        <v>-5198885210.4816227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-5198885210.4816227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-21662021.710340094</v>
      </c>
      <c r="L2931" s="444">
        <f t="shared" ca="1" si="157"/>
        <v>-5220547232.1919632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-5220547232.1919632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-21752280.134133179</v>
      </c>
      <c r="L2932" s="444">
        <f t="shared" ca="1" si="157"/>
        <v>-5242299512.3260965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-5242299512.3260965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-21842914.634692069</v>
      </c>
      <c r="L2933" s="444">
        <f t="shared" ca="1" si="157"/>
        <v>-5264142426.9607887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-5264142426.9607887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-21933926.779003285</v>
      </c>
      <c r="L2934" s="444">
        <f t="shared" ca="1" si="157"/>
        <v>-5286076353.7397919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-5286076353.7397919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-22025318.140582465</v>
      </c>
      <c r="L2935" s="444">
        <f t="shared" ca="1" si="157"/>
        <v>-5308101671.880374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-5308101671.880374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-22117090.299501557</v>
      </c>
      <c r="L2936" s="444">
        <f t="shared" ca="1" si="157"/>
        <v>-5330218762.1798754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-5330218762.1798754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-22209244.842416149</v>
      </c>
      <c r="L2937" s="444">
        <f t="shared" ca="1" si="157"/>
        <v>-5352428007.0222912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-5352428007.0222912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-22301783.36259288</v>
      </c>
      <c r="L2938" s="444">
        <f t="shared" ca="1" si="157"/>
        <v>-5374729790.3848839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-5374729790.3848839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-22394707.459937017</v>
      </c>
      <c r="L2939" s="444">
        <f t="shared" ca="1" si="157"/>
        <v>-5397124497.844821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-5397124497.844821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-22488018.741020087</v>
      </c>
      <c r="L2940" s="444">
        <f t="shared" ca="1" si="157"/>
        <v>-5419612516.5858412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-5419612516.5858412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-22581718.81910767</v>
      </c>
      <c r="L2941" s="444">
        <f t="shared" ca="1" si="157"/>
        <v>-5442194235.4049492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-5442194235.4049492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-22675809.314187288</v>
      </c>
      <c r="L2942" s="444">
        <f t="shared" ca="1" si="157"/>
        <v>-5464870044.7191362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-5464870044.7191362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-22770291.852996401</v>
      </c>
      <c r="L2943" s="444">
        <f t="shared" ca="1" si="157"/>
        <v>-5487640336.5721331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-5487640336.5721331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-22865168.069050554</v>
      </c>
      <c r="L2944" s="444">
        <f t="shared" ca="1" si="157"/>
        <v>-5510505504.6411839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-5510505504.6411839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-22960439.602671601</v>
      </c>
      <c r="L2945" s="444">
        <f t="shared" ca="1" si="157"/>
        <v>-5533465944.2438555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-5533465944.2438555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-23056108.101016063</v>
      </c>
      <c r="L2946" s="444">
        <f t="shared" ca="1" si="157"/>
        <v>-5556522052.3448715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-5556522052.3448715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-23152175.218103632</v>
      </c>
      <c r="L2947" s="444">
        <f t="shared" ca="1" si="157"/>
        <v>-5579674227.5629749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-5579674227.5629749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-23248642.61484573</v>
      </c>
      <c r="L2948" s="444">
        <f t="shared" ca="1" si="157"/>
        <v>-5602922870.1778202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-5602922870.1778202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-23345511.959074251</v>
      </c>
      <c r="L2949" s="444">
        <f t="shared" ca="1" si="157"/>
        <v>-5626268382.1368942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-5626268382.1368942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-23442784.925570391</v>
      </c>
      <c r="L2950" s="444">
        <f t="shared" ca="1" si="157"/>
        <v>-5649711167.0624647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-5649711167.0624647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-23540463.196093604</v>
      </c>
      <c r="L2951" s="444">
        <f t="shared" ca="1" si="157"/>
        <v>-5673251630.2585583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-5673251630.2585583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-23638548.45941066</v>
      </c>
      <c r="L2952" s="444">
        <f t="shared" ca="1" si="157"/>
        <v>-5696890178.7179689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-5696890178.7179689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-23737042.41132487</v>
      </c>
      <c r="L2953" s="444">
        <f t="shared" ca="1" si="157"/>
        <v>-5720627221.1292934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-5720627221.1292934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-23835946.754705388</v>
      </c>
      <c r="L2954" s="444">
        <f t="shared" ca="1" si="157"/>
        <v>-5744463167.8839989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-5744463167.8839989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-23935263.199516661</v>
      </c>
      <c r="L2955" s="444">
        <f t="shared" ca="1" si="157"/>
        <v>-5768398431.0835152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-5768398431.0835152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-24034993.462847978</v>
      </c>
      <c r="L2956" s="444">
        <f t="shared" ca="1" si="157"/>
        <v>-5792433424.5463629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-5792433424.5463629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-24135139.268943179</v>
      </c>
      <c r="L2957" s="444">
        <f t="shared" ca="1" si="157"/>
        <v>-5816568563.8153057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-5816568563.8153057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-24235702.349230438</v>
      </c>
      <c r="L2958" s="444">
        <f t="shared" ca="1" si="157"/>
        <v>-5840804266.1645365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-5840804266.1645365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-24336684.442352235</v>
      </c>
      <c r="L2959" s="444">
        <f t="shared" ca="1" si="157"/>
        <v>-5865140950.6068888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-5865140950.6068888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-24438087.294195369</v>
      </c>
      <c r="L2960" s="444">
        <f t="shared" ca="1" si="157"/>
        <v>-5889579037.9010839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-5889579037.9010839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-24539912.657921184</v>
      </c>
      <c r="L2961" s="444">
        <f t="shared" ca="1" si="157"/>
        <v>-5914118950.5590048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-5914118950.5590048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-24642162.293995854</v>
      </c>
      <c r="L2962" s="444">
        <f t="shared" ca="1" si="157"/>
        <v>-5938761112.8530006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-5938761112.8530006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-24744837.970220834</v>
      </c>
      <c r="L2963" s="444">
        <f t="shared" ca="1" si="157"/>
        <v>-5963505950.8232212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-5963505950.8232212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-24847941.461763423</v>
      </c>
      <c r="L2964" s="444">
        <f t="shared" ca="1" si="157"/>
        <v>-5988353892.2849846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-5988353892.2849846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-24951474.551187437</v>
      </c>
      <c r="L2965" s="444">
        <f t="shared" ca="1" si="157"/>
        <v>-6013305366.8361721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-6013305366.8361721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-25055439.02848405</v>
      </c>
      <c r="L2966" s="444">
        <f t="shared" ca="1" si="157"/>
        <v>-6038360805.8646564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-6038360805.8646564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-25159836.691102736</v>
      </c>
      <c r="L2967" s="444">
        <f t="shared" ca="1" si="157"/>
        <v>-6063520642.5557594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-6063520642.5557594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-25264669.343982331</v>
      </c>
      <c r="L2968" s="444">
        <f t="shared" ca="1" si="157"/>
        <v>-6088785311.8997421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-6088785311.8997421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-25369938.799582258</v>
      </c>
      <c r="L2969" s="444">
        <f t="shared" ca="1" si="157"/>
        <v>-6114155250.6993246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-6114155250.6993246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-25475646.877913851</v>
      </c>
      <c r="L2970" s="444">
        <f t="shared" ca="1" si="157"/>
        <v>-6139630897.5772381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-6139630897.5772381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-25581795.406571824</v>
      </c>
      <c r="L2971" s="444">
        <f t="shared" ca="1" si="157"/>
        <v>-6165212692.9838095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-6165212692.9838095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-25688386.220765874</v>
      </c>
      <c r="L2972" s="444">
        <f t="shared" ca="1" si="157"/>
        <v>-6190901079.2045755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-6190901079.2045755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-25795421.163352396</v>
      </c>
      <c r="L2973" s="444">
        <f t="shared" ca="1" si="157"/>
        <v>-6216696500.3679276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-6216696500.3679276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-25902902.084866364</v>
      </c>
      <c r="L2974" s="444">
        <f t="shared" ca="1" si="157"/>
        <v>-6242599402.4527941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-6242599402.4527941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-26010830.843553308</v>
      </c>
      <c r="L2975" s="444">
        <f t="shared" ca="1" si="157"/>
        <v>-6268610233.2963476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-6268610233.2963476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-26119209.305401448</v>
      </c>
      <c r="L2976" s="444">
        <f t="shared" ca="1" si="157"/>
        <v>-6294729442.6017494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-6294729442.6017494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-26228039.344173957</v>
      </c>
      <c r="L2977" s="444">
        <f t="shared" ca="1" si="157"/>
        <v>-6320957481.9459238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-6320957481.9459238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-26337322.841441348</v>
      </c>
      <c r="L2978" s="444">
        <f t="shared" ca="1" si="157"/>
        <v>-6347294804.787365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-6347294804.787365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-26447061.686614022</v>
      </c>
      <c r="L2979" s="444">
        <f t="shared" ca="1" si="157"/>
        <v>-6373741866.473979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-6373741866.473979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-26557257.776974913</v>
      </c>
      <c r="L2980" s="444">
        <f t="shared" ca="1" si="157"/>
        <v>-6400299124.2509537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-6400299124.2509537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-26667913.017712306</v>
      </c>
      <c r="L2981" s="444">
        <f t="shared" ca="1" si="157"/>
        <v>-6426967037.2686663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-6426967037.2686663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-26779029.321952775</v>
      </c>
      <c r="L2982" s="444">
        <f t="shared" ca="1" si="157"/>
        <v>-6453746066.5906191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-6453746066.5906191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-26890608.610794246</v>
      </c>
      <c r="L2983" s="444">
        <f t="shared" ca="1" si="157"/>
        <v>-6480636675.2014132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-6480636675.2014132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-27002652.813339222</v>
      </c>
      <c r="L2984" s="444">
        <f t="shared" ca="1" si="157"/>
        <v>-6507639328.0147524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-6507639328.0147524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-27115163.866728134</v>
      </c>
      <c r="L2985" s="444">
        <f t="shared" ca="1" si="157"/>
        <v>-6534754491.8814802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-6534754491.8814802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-27228143.716172833</v>
      </c>
      <c r="L2986" s="444">
        <f t="shared" ca="1" si="157"/>
        <v>-6561982635.5976534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-6561982635.5976534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-27341594.314990222</v>
      </c>
      <c r="L2987" s="444">
        <f t="shared" ca="1" si="157"/>
        <v>-6589324229.9126434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-6589324229.9126434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-27455517.624636013</v>
      </c>
      <c r="L2988" s="444">
        <f t="shared" ca="1" si="157"/>
        <v>-6616779747.5372791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-6616779747.5372791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-27569915.614738662</v>
      </c>
      <c r="L2989" s="444">
        <f t="shared" ca="1" si="157"/>
        <v>-6644349663.1520176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-6644349663.1520176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-27684790.263133407</v>
      </c>
      <c r="L2990" s="444">
        <f t="shared" ca="1" si="157"/>
        <v>-6672034453.4151506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-6672034453.4151506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-27800143.555896461</v>
      </c>
      <c r="L2991" s="444">
        <f t="shared" ca="1" si="157"/>
        <v>-6699834596.9710474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-6699834596.9710474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-27915977.487379361</v>
      </c>
      <c r="L2992" s="444">
        <f t="shared" ca="1" si="157"/>
        <v>-6727750574.4584265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-6727750574.4584265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-28032294.060243443</v>
      </c>
      <c r="L2993" s="444">
        <f t="shared" ca="1" si="157"/>
        <v>-6755782868.5186701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-6755782868.5186701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-28149095.285494458</v>
      </c>
      <c r="L2994" s="444">
        <f t="shared" ca="1" si="157"/>
        <v>-6783931963.8041649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-6783931963.8041649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-28266383.18251735</v>
      </c>
      <c r="L2995" s="444">
        <f t="shared" ca="1" si="157"/>
        <v>-6812198346.9866819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-6812198346.9866819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-28384159.779111169</v>
      </c>
      <c r="L2996" s="444">
        <f t="shared" ca="1" si="157"/>
        <v>-6840582506.7657928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-6840582506.7657928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-28502427.111524139</v>
      </c>
      <c r="L2997" s="444">
        <f t="shared" ca="1" si="157"/>
        <v>-6869084933.8773174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-6869084933.8773174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-28621187.224488821</v>
      </c>
      <c r="L2998" s="444">
        <f t="shared" ca="1" si="157"/>
        <v>-6897706121.1018066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-6897706121.1018066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-28740442.171257526</v>
      </c>
      <c r="L2999" s="444">
        <f t="shared" ca="1" si="157"/>
        <v>-6926446563.2730646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-6926446563.2730646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-28860194.01363777</v>
      </c>
      <c r="L3000" s="444">
        <f t="shared" ca="1" si="157"/>
        <v>-6955306757.2867022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-6955306757.2867022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-28980444.822027922</v>
      </c>
      <c r="L3001" s="444">
        <f t="shared" ca="1" si="157"/>
        <v>-6984287202.1087303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-6984287202.1087303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-29101196.675453041</v>
      </c>
      <c r="L3002" s="444">
        <f t="shared" ca="1" si="157"/>
        <v>-7013388398.7841835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-7013388398.7841835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-29222451.661600761</v>
      </c>
      <c r="L3003" s="444">
        <f t="shared" ca="1" si="157"/>
        <v>-7042610850.4457846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-7042610850.4457846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-29344211.876857433</v>
      </c>
      <c r="L3004" s="444">
        <f t="shared" ca="1" si="157"/>
        <v>-7071955062.3226423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-7071955062.3226423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-29466479.426344343</v>
      </c>
      <c r="L3005" s="444">
        <f t="shared" ca="1" si="157"/>
        <v>-7101421541.7489862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-7101421541.7489862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-29589256.423954111</v>
      </c>
      <c r="L3006" s="444">
        <f t="shared" ca="1" si="157"/>
        <v>-7131010798.1729403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-7131010798.1729403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-29712544.99238725</v>
      </c>
      <c r="L3007" s="444">
        <f t="shared" ca="1" si="157"/>
        <v>-7160723343.1653271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-7160723343.1653271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-29836347.263188858</v>
      </c>
      <c r="L3008" s="444">
        <f t="shared" ca="1" si="157"/>
        <v>-7190559690.4285164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-7190559690.4285164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-29960665.376785483</v>
      </c>
      <c r="L3009" s="444">
        <f t="shared" ca="1" si="157"/>
        <v>-7220520355.8053017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-7220520355.8053017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-30085501.482522089</v>
      </c>
      <c r="L3010" s="444">
        <f t="shared" ca="1" si="157"/>
        <v>-7250605857.2878237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-7250605857.2878237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-30210857.738699265</v>
      </c>
      <c r="L3011" s="444">
        <f t="shared" ca="1" si="157"/>
        <v>-7280816715.0265226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-7280816715.0265226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-30336736.312610511</v>
      </c>
      <c r="L3012" s="444">
        <f t="shared" ca="1" si="157"/>
        <v>-7311153451.3391333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-7311153451.3391333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-30463139.380579721</v>
      </c>
      <c r="L3013" s="444">
        <f t="shared" ca="1" si="157"/>
        <v>-7341616590.7197132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-7341616590.7197132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-30590069.127998799</v>
      </c>
      <c r="L3014" s="444">
        <f t="shared" ca="1" si="157"/>
        <v>-7372206659.8477116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-7372206659.8477116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-30717527.749365464</v>
      </c>
      <c r="L3015" s="444">
        <f t="shared" ca="1" si="157"/>
        <v>-7402924187.5970774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-7402924187.5970774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-30845517.448321152</v>
      </c>
      <c r="L3016" s="444">
        <f t="shared" ca="1" si="157"/>
        <v>-7433769705.0453987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-7433769705.0453987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-30974040.437689159</v>
      </c>
      <c r="L3017" s="444">
        <f t="shared" ca="1" si="157"/>
        <v>-7464743745.4830875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-7464743745.4830875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-31103098.939512864</v>
      </c>
      <c r="L3018" s="444">
        <f t="shared" ca="1" si="157"/>
        <v>-7495846844.4226007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-7495846844.4226007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-31232695.18509417</v>
      </c>
      <c r="L3019" s="444">
        <f t="shared" ca="1" si="157"/>
        <v>-7527079539.6076946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-7527079539.6076946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-31362831.415032055</v>
      </c>
      <c r="L3020" s="444">
        <f t="shared" ca="1" si="157"/>
        <v>-7558442371.022727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-7558442371.022727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-31493509.879261363</v>
      </c>
      <c r="L3021" s="444">
        <f t="shared" ca="1" si="157"/>
        <v>-7589935880.901988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-7589935880.901988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-31624732.837091617</v>
      </c>
      <c r="L3022" s="444">
        <f t="shared" ca="1" si="157"/>
        <v>-7621560613.7390795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-7621560613.7390795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-31756502.557246163</v>
      </c>
      <c r="L3023" s="444">
        <f t="shared" ca="1" si="157"/>
        <v>-7653317116.2963257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-7653317116.2963257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-31888821.317901358</v>
      </c>
      <c r="L3024" s="444">
        <f t="shared" ca="1" si="157"/>
        <v>-7685205937.6142273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-7685205937.6142273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-32021691.406725947</v>
      </c>
      <c r="L3025" s="444">
        <f t="shared" ca="1" si="157"/>
        <v>-7717227629.0209532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-7717227629.0209532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-32155115.120920639</v>
      </c>
      <c r="L3026" s="444">
        <f t="shared" ca="1" si="157"/>
        <v>-7749382744.1418734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-7749382744.1418734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-32289094.767257806</v>
      </c>
      <c r="L3027" s="444">
        <f t="shared" ca="1" si="157"/>
        <v>-7781671838.9091311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-7781671838.9091311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-32423632.662121382</v>
      </c>
      <c r="L3028" s="444">
        <f t="shared" ca="1" si="157"/>
        <v>-7814095471.5712528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-7814095471.5712528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-32558731.131546889</v>
      </c>
      <c r="L3029" s="444">
        <f t="shared" ca="1" si="157"/>
        <v>-7846654202.7027998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-7846654202.7027998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-32694392.511261664</v>
      </c>
      <c r="L3030" s="444">
        <f t="shared" ca="1" si="157"/>
        <v>-7879348595.2140617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-7879348595.2140617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-32830619.146725256</v>
      </c>
      <c r="L3031" s="444">
        <f t="shared" ca="1" si="157"/>
        <v>-7912179214.3607874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-7912179214.3607874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-32967413.393169947</v>
      </c>
      <c r="L3032" s="444">
        <f t="shared" ca="1" si="157"/>
        <v>-7945146627.7539577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-7945146627.7539577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-33104777.61564149</v>
      </c>
      <c r="L3033" s="444">
        <f t="shared" ca="1" si="157"/>
        <v>-7978251405.3695993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-7978251405.3695993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-33242714.189039998</v>
      </c>
      <c r="L3034" s="444">
        <f t="shared" ca="1" si="157"/>
        <v>-8011494119.5586395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-8011494119.5586395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-33381225.498160992</v>
      </c>
      <c r="L3035" s="444">
        <f t="shared" ca="1" si="157"/>
        <v>-8044875345.0568008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-8044875345.0568008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-33520313.937736671</v>
      </c>
      <c r="L3036" s="444">
        <f t="shared" ca="1" si="157"/>
        <v>-8078395658.9945374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-8078395658.9945374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-33659981.91247724</v>
      </c>
      <c r="L3037" s="444">
        <f t="shared" ca="1" si="157"/>
        <v>-8112055640.9070148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-8112055640.9070148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-33800231.837112561</v>
      </c>
      <c r="L3038" s="444">
        <f t="shared" ca="1" si="157"/>
        <v>-8145855872.7441273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-8145855872.7441273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-33941066.13643387</v>
      </c>
      <c r="L3039" s="444">
        <f t="shared" ca="1" si="157"/>
        <v>-8179796938.8805609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-8179796938.8805609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-34082487.245335668</v>
      </c>
      <c r="L3040" s="444">
        <f t="shared" ca="1" si="157"/>
        <v>-8213879426.1258965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-8213879426.1258965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-34224497.6088579</v>
      </c>
      <c r="L3041" s="444">
        <f t="shared" ca="1" si="157"/>
        <v>-8248103923.7347546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-8248103923.7347546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-34367099.682228141</v>
      </c>
      <c r="L3042" s="444">
        <f t="shared" ca="1" si="157"/>
        <v>-8282471023.4169827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-8282471023.4169827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-34510295.930904098</v>
      </c>
      <c r="L3043" s="444">
        <f t="shared" ca="1" si="157"/>
        <v>-8316981319.347887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-8316981319.347887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-34654088.830616191</v>
      </c>
      <c r="L3044" s="444">
        <f t="shared" ca="1" si="157"/>
        <v>-8351635408.178503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-8351635408.178503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-34798480.867410436</v>
      </c>
      <c r="L3045" s="444">
        <f t="shared" ca="1" si="157"/>
        <v>-8386433889.0459137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-8386433889.0459137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-34943474.53769131</v>
      </c>
      <c r="L3046" s="444">
        <f t="shared" ca="1" si="157"/>
        <v>-8421377363.5836048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-8421377363.5836048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-35089072.348265022</v>
      </c>
      <c r="L3047" s="444">
        <f t="shared" ca="1" si="157"/>
        <v>-8456466435.9318695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-8456466435.9318695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-35235276.816382796</v>
      </c>
      <c r="L3048" s="444">
        <f t="shared" ca="1" si="157"/>
        <v>-8491701712.7482519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-8491701712.7482519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-35382090.469784386</v>
      </c>
      <c r="L3049" s="444">
        <f t="shared" ca="1" si="157"/>
        <v>-8527083803.2180367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-8527083803.2180367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-35529515.846741818</v>
      </c>
      <c r="L3050" s="444">
        <f t="shared" ca="1" si="157"/>
        <v>-8562613319.0647783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-8562613319.0647783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-35677555.496103242</v>
      </c>
      <c r="L3051" s="444">
        <f t="shared" ca="1" si="157"/>
        <v>-8598290874.5608807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-8598290874.5608807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-35826211.977337003</v>
      </c>
      <c r="L3052" s="444">
        <f t="shared" ca="1" si="157"/>
        <v>-8634117086.5382175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-8634117086.5382175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-35975487.860575907</v>
      </c>
      <c r="L3053" s="444">
        <f t="shared" ca="1" si="157"/>
        <v>-8670092574.3987942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-8670092574.3987942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-36125385.726661645</v>
      </c>
      <c r="L3054" s="444">
        <f t="shared" ca="1" si="157"/>
        <v>-8706217960.1254559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-8706217960.1254559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-36275908.167189397</v>
      </c>
      <c r="L3055" s="444">
        <f t="shared" ca="1" si="157"/>
        <v>-8742493868.2926445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-8742493868.2926445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-36427057.784552686</v>
      </c>
      <c r="L3056" s="444">
        <f t="shared" ca="1" si="157"/>
        <v>-8778920926.077198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-8778920926.077198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-36578837.191988327</v>
      </c>
      <c r="L3057" s="444">
        <f t="shared" ca="1" si="157"/>
        <v>-8815499763.269186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-8815499763.269186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-36731249.013621606</v>
      </c>
      <c r="L3058" s="444">
        <f t="shared" ca="1" si="157"/>
        <v>-8852231012.2828083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-8852231012.2828083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-36884295.884511702</v>
      </c>
      <c r="L3059" s="444">
        <f t="shared" ca="1" si="157"/>
        <v>-8889115308.1673203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-8889115308.1673203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-37037980.450697169</v>
      </c>
      <c r="L3060" s="444">
        <f t="shared" ca="1" si="157"/>
        <v>-8926153288.6180172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-8926153288.6180172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-37192305.369241737</v>
      </c>
      <c r="L3061" s="444">
        <f t="shared" ca="1" si="157"/>
        <v>-8963345593.9872589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-8963345593.9872589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-37347273.308280244</v>
      </c>
      <c r="L3062" s="444">
        <f t="shared" ca="1" si="157"/>
        <v>-9000692867.2955399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-9000692867.2955399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-37502886.94706475</v>
      </c>
      <c r="L3063" s="444">
        <f t="shared" ca="1" si="157"/>
        <v>-9038195754.2426052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-9038195754.2426052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-37659148.976010852</v>
      </c>
      <c r="L3064" s="444">
        <f t="shared" ca="1" si="157"/>
        <v>-9075854903.2186165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-9075854903.2186165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-37816062.096744232</v>
      </c>
      <c r="L3065" s="444">
        <f t="shared" ca="1" si="157"/>
        <v>-9113670965.315361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-9113670965.315361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-37973629.022147335</v>
      </c>
      <c r="L3066" s="444">
        <f t="shared" ca="1" si="157"/>
        <v>-9151644594.3375092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-9151644594.3375092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-38131852.476406291</v>
      </c>
      <c r="L3067" s="444">
        <f t="shared" ca="1" si="157"/>
        <v>-9189776446.8139153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-9189776446.8139153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-38290735.195057981</v>
      </c>
      <c r="L3068" s="444">
        <f t="shared" ref="L3068:L3322" ca="1" si="162">I3068-J3068+K3068</f>
        <v>-9228067182.0089741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-9228067182.0089741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-38450279.925037391</v>
      </c>
      <c r="L3069" s="444">
        <f t="shared" ca="1" si="162"/>
        <v>-9266517461.9340115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-9266517461.9340115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-38610489.424725048</v>
      </c>
      <c r="L3070" s="444">
        <f t="shared" ca="1" si="162"/>
        <v>-9305127951.358736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-9305127951.358736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-38771366.463994734</v>
      </c>
      <c r="L3071" s="444">
        <f t="shared" ca="1" si="162"/>
        <v>-9343899317.822731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-9343899317.822731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-38932913.824261382</v>
      </c>
      <c r="L3072" s="444">
        <f t="shared" ca="1" si="162"/>
        <v>-9382832231.6469917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-9382832231.6469917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-39095134.298529133</v>
      </c>
      <c r="L3073" s="444">
        <f t="shared" ca="1" si="162"/>
        <v>-9421927365.9455204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-9421927365.9455204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-39258030.691439666</v>
      </c>
      <c r="L3074" s="444">
        <f t="shared" ca="1" si="162"/>
        <v>-9461185396.636961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-9461185396.636961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-39421605.819320671</v>
      </c>
      <c r="L3075" s="444">
        <f t="shared" ca="1" si="162"/>
        <v>-9500607002.4562817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-9500607002.4562817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-39585862.510234505</v>
      </c>
      <c r="L3076" s="444">
        <f t="shared" ca="1" si="162"/>
        <v>-9540192864.9665165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-9540192864.9665165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-39750803.604027152</v>
      </c>
      <c r="L3077" s="444">
        <f t="shared" ca="1" si="162"/>
        <v>-9579943668.5705433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-9579943668.5705433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-39916431.95237726</v>
      </c>
      <c r="L3078" s="444">
        <f t="shared" ca="1" si="162"/>
        <v>-9619860100.5229206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-9619860100.5229206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-40082750.418845505</v>
      </c>
      <c r="L3079" s="444">
        <f t="shared" ca="1" si="162"/>
        <v>-9659942850.9417667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-9659942850.9417667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-40249761.878924027</v>
      </c>
      <c r="L3080" s="444">
        <f t="shared" ca="1" si="162"/>
        <v>-9700192612.8206902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-9700192612.8206902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-40417469.220086209</v>
      </c>
      <c r="L3081" s="444">
        <f t="shared" ca="1" si="162"/>
        <v>-9740610082.0407772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-9740610082.0407772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-40585875.341836572</v>
      </c>
      <c r="L3082" s="444">
        <f t="shared" ca="1" si="162"/>
        <v>-9781195957.3826141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-9781195957.3826141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-40754983.155760892</v>
      </c>
      <c r="L3083" s="444">
        <f t="shared" ca="1" si="162"/>
        <v>-9821950940.5383759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-9821950940.5383759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-40924795.585576564</v>
      </c>
      <c r="L3084" s="444">
        <f t="shared" ca="1" si="162"/>
        <v>-9862875736.1239529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-9862875736.1239529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-41095315.567183137</v>
      </c>
      <c r="L3085" s="444">
        <f t="shared" ca="1" si="162"/>
        <v>-9903971051.6911354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-9903971051.6911354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-41266546.048713066</v>
      </c>
      <c r="L3086" s="444">
        <f t="shared" ca="1" si="162"/>
        <v>-9945237597.7398491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-9945237597.7398491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-41438489.990582705</v>
      </c>
      <c r="L3087" s="444">
        <f t="shared" ca="1" si="162"/>
        <v>-9986676087.7304325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-9986676087.7304325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-41611150.36554347</v>
      </c>
      <c r="L3088" s="444">
        <f t="shared" ca="1" si="162"/>
        <v>-10028287238.095976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-10028287238.095976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-41784530.158733234</v>
      </c>
      <c r="L3089" s="444">
        <f t="shared" ca="1" si="162"/>
        <v>-10070071768.254709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-10070071768.254709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-41958632.367727958</v>
      </c>
      <c r="L3090" s="444">
        <f t="shared" ca="1" si="162"/>
        <v>-10112030400.622437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-10112030400.622437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-42133460.002593488</v>
      </c>
      <c r="L3091" s="444">
        <f t="shared" ca="1" si="162"/>
        <v>-10154163860.625031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-10154163860.625031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-42309016.085937627</v>
      </c>
      <c r="L3092" s="444">
        <f t="shared" ca="1" si="162"/>
        <v>-10196472876.710968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-10196472876.710968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-42485303.652962364</v>
      </c>
      <c r="L3093" s="444">
        <f t="shared" ca="1" si="162"/>
        <v>-10238958180.36393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-10238958180.36393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-42662325.751516372</v>
      </c>
      <c r="L3094" s="444">
        <f t="shared" ca="1" si="162"/>
        <v>-10281620506.115446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-10281620506.115446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-42840085.442147695</v>
      </c>
      <c r="L3095" s="444">
        <f t="shared" ca="1" si="162"/>
        <v>-10324460591.557594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-10324460591.557594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-43018585.798156641</v>
      </c>
      <c r="L3096" s="444">
        <f t="shared" ca="1" si="162"/>
        <v>-10367479177.355751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-10367479177.355751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-43197829.905648962</v>
      </c>
      <c r="L3097" s="444">
        <f t="shared" ca="1" si="162"/>
        <v>-10410677007.2614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-10410677007.2614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-43377820.863589168</v>
      </c>
      <c r="L3098" s="444">
        <f t="shared" ca="1" si="162"/>
        <v>-10454054828.124989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-10454054828.124989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-43558561.783854119</v>
      </c>
      <c r="L3099" s="444">
        <f t="shared" ca="1" si="162"/>
        <v>-10497613389.908842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-10497613389.908842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-43740055.791286841</v>
      </c>
      <c r="L3100" s="444">
        <f t="shared" ca="1" si="162"/>
        <v>-10541353445.700129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-10541353445.700129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-43922306.023750536</v>
      </c>
      <c r="L3101" s="444">
        <f t="shared" ca="1" si="162"/>
        <v>-10585275751.723879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-10585275751.723879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-44105315.632182829</v>
      </c>
      <c r="L3102" s="444">
        <f t="shared" ca="1" si="162"/>
        <v>-10629381067.356062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-10629381067.356062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-44289087.780650258</v>
      </c>
      <c r="L3103" s="444">
        <f t="shared" ca="1" si="162"/>
        <v>-10673670155.136713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-10673670155.136713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-44473625.64640297</v>
      </c>
      <c r="L3104" s="444">
        <f t="shared" ca="1" si="162"/>
        <v>-10718143780.783115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-10718143780.783115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-44658932.419929646</v>
      </c>
      <c r="L3105" s="444">
        <f t="shared" ca="1" si="162"/>
        <v>-10762802713.203045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-10762802713.203045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-44845011.305012688</v>
      </c>
      <c r="L3106" s="444">
        <f t="shared" ca="1" si="162"/>
        <v>-10807647724.508057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-10807647724.508057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-45031865.518783569</v>
      </c>
      <c r="L3107" s="444">
        <f t="shared" ca="1" si="162"/>
        <v>-10852679590.02684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-10852679590.02684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-45219498.291778497</v>
      </c>
      <c r="L3108" s="444">
        <f t="shared" ca="1" si="162"/>
        <v>-10897899088.318619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-10897899088.318619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-45407912.867994241</v>
      </c>
      <c r="L3109" s="444">
        <f t="shared" ca="1" si="162"/>
        <v>-10943307001.186613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-10943307001.186613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-45597112.50494422</v>
      </c>
      <c r="L3110" s="444">
        <f t="shared" ca="1" si="162"/>
        <v>-10988904113.691557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-10988904113.691557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-45787100.473714821</v>
      </c>
      <c r="L3111" s="444">
        <f t="shared" ca="1" si="162"/>
        <v>-11034691214.165272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-11034691214.165272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-45977880.059021965</v>
      </c>
      <c r="L3112" s="444">
        <f t="shared" ca="1" si="162"/>
        <v>-11080669094.224295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-11080669094.224295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-46169454.559267893</v>
      </c>
      <c r="L3113" s="444">
        <f t="shared" ca="1" si="162"/>
        <v>-11126838548.783562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-11126838548.783562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-46361827.286598176</v>
      </c>
      <c r="L3114" s="444">
        <f t="shared" ca="1" si="162"/>
        <v>-11173200376.07016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-11173200376.07016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-46555001.566959001</v>
      </c>
      <c r="L3115" s="444">
        <f t="shared" ca="1" si="162"/>
        <v>-11219755377.637119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-11219755377.637119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-46748980.740154661</v>
      </c>
      <c r="L3116" s="444">
        <f t="shared" ca="1" si="162"/>
        <v>-11266504358.377274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-11266504358.377274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-46943768.159905307</v>
      </c>
      <c r="L3117" s="444">
        <f t="shared" ca="1" si="162"/>
        <v>-11313448126.537178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-11313448126.537178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-47139367.193904907</v>
      </c>
      <c r="L3118" s="444">
        <f t="shared" ca="1" si="162"/>
        <v>-11360587493.731083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-11360587493.731083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-47335781.223879509</v>
      </c>
      <c r="L3119" s="444">
        <f t="shared" ca="1" si="162"/>
        <v>-11407923274.954962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-11407923274.954962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-47533013.645645671</v>
      </c>
      <c r="L3120" s="444">
        <f t="shared" ca="1" si="162"/>
        <v>-11455456288.600607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-11455456288.600607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-47731067.869169198</v>
      </c>
      <c r="L3121" s="444">
        <f t="shared" ca="1" si="162"/>
        <v>-11503187356.469776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-11503187356.469776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-47929947.318624064</v>
      </c>
      <c r="L3122" s="444">
        <f t="shared" ca="1" si="162"/>
        <v>-11551117303.788401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-11551117303.788401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-48129655.432451665</v>
      </c>
      <c r="L3123" s="444">
        <f t="shared" ca="1" si="162"/>
        <v>-11599246959.220852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-11599246959.220852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-48330195.663420215</v>
      </c>
      <c r="L3124" s="444">
        <f t="shared" ca="1" si="162"/>
        <v>-11647577154.884272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-11647577154.884272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-48531571.478684463</v>
      </c>
      <c r="L3125" s="444">
        <f t="shared" ca="1" si="162"/>
        <v>-11696108726.362957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-11696108726.362957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-48733786.359845653</v>
      </c>
      <c r="L3126" s="444">
        <f t="shared" ca="1" si="162"/>
        <v>-11744842512.722803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-11744842512.722803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-48936843.803011678</v>
      </c>
      <c r="L3127" s="444">
        <f t="shared" ca="1" si="162"/>
        <v>-11793779356.525814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-11793779356.525814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-49140747.318857558</v>
      </c>
      <c r="L3128" s="444">
        <f t="shared" ca="1" si="162"/>
        <v>-11842920103.844671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-11842920103.844671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-49345500.432686128</v>
      </c>
      <c r="L3129" s="444">
        <f t="shared" ca="1" si="162"/>
        <v>-11892265604.277357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-11892265604.277357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-49551106.684488989</v>
      </c>
      <c r="L3130" s="444">
        <f t="shared" ca="1" si="162"/>
        <v>-11941816710.961845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-11941816710.961845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-49757569.62900769</v>
      </c>
      <c r="L3131" s="444">
        <f t="shared" ca="1" si="162"/>
        <v>-11991574280.590853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-11991574280.590853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-49964892.835795216</v>
      </c>
      <c r="L3132" s="444">
        <f t="shared" ca="1" si="162"/>
        <v>-12041539173.426647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-12041539173.426647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-50173079.889277697</v>
      </c>
      <c r="L3133" s="444">
        <f t="shared" ca="1" si="162"/>
        <v>-12091712253.315926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-12091712253.315926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-50382134.388816357</v>
      </c>
      <c r="L3134" s="444">
        <f t="shared" ca="1" si="162"/>
        <v>-12142094387.704742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-12142094387.704742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-50592059.948769763</v>
      </c>
      <c r="L3135" s="444">
        <f t="shared" ca="1" si="162"/>
        <v>-12192686447.653513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-12192686447.653513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-50802860.198556304</v>
      </c>
      <c r="L3136" s="444">
        <f t="shared" ca="1" si="162"/>
        <v>-12243489307.85207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-12243489307.85207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-51014538.78271696</v>
      </c>
      <c r="L3137" s="444">
        <f t="shared" ca="1" si="162"/>
        <v>-12294503846.634787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-12294503846.634787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-51227099.360978276</v>
      </c>
      <c r="L3138" s="444">
        <f t="shared" ca="1" si="162"/>
        <v>-12345730945.995766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-12345730945.995766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-51440545.608315691</v>
      </c>
      <c r="L3139" s="444">
        <f t="shared" ca="1" si="162"/>
        <v>-12397171491.604082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-12397171491.604082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-51654881.215017006</v>
      </c>
      <c r="L3140" s="444">
        <f t="shared" ca="1" si="162"/>
        <v>-12448826372.819099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-12448826372.819099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-51870109.88674625</v>
      </c>
      <c r="L3141" s="444">
        <f t="shared" ca="1" si="162"/>
        <v>-12500696482.705845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-12500696482.705845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-52086235.344607688</v>
      </c>
      <c r="L3142" s="444">
        <f t="shared" ca="1" si="162"/>
        <v>-12552782718.050453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-12552782718.050453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-52303261.325210221</v>
      </c>
      <c r="L3143" s="444">
        <f t="shared" ca="1" si="162"/>
        <v>-12605085979.375664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-12605085979.375664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-52521191.580731928</v>
      </c>
      <c r="L3144" s="444">
        <f t="shared" ca="1" si="162"/>
        <v>-12657607170.956396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-12657607170.956396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-52740029.87898498</v>
      </c>
      <c r="L3145" s="444">
        <f t="shared" ca="1" si="162"/>
        <v>-12710347200.835381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-12710347200.835381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-52959780.003480755</v>
      </c>
      <c r="L3146" s="444">
        <f t="shared" ca="1" si="162"/>
        <v>-12763306980.838861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-12763306980.838861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-53180445.753495254</v>
      </c>
      <c r="L3147" s="444">
        <f t="shared" ca="1" si="162"/>
        <v>-12816487426.592358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-12816487426.592358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-53402030.944134824</v>
      </c>
      <c r="L3148" s="444">
        <f t="shared" ca="1" si="162"/>
        <v>-12869889457.536493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-12869889457.536493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-53624539.406402051</v>
      </c>
      <c r="L3149" s="444">
        <f t="shared" ca="1" si="162"/>
        <v>-12923513996.942896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-12923513996.942896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-53847974.987262063</v>
      </c>
      <c r="L3150" s="444">
        <f t="shared" ca="1" si="162"/>
        <v>-12977361971.930159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-12977361971.930159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-54072341.549708992</v>
      </c>
      <c r="L3151" s="444">
        <f t="shared" ca="1" si="162"/>
        <v>-13031434313.479868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-13031434313.479868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-54297642.972832784</v>
      </c>
      <c r="L3152" s="444">
        <f t="shared" ca="1" si="162"/>
        <v>-13085731956.452702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-13085731956.452702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-54523883.151886255</v>
      </c>
      <c r="L3153" s="444">
        <f t="shared" ca="1" si="162"/>
        <v>-13140255839.604588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-13140255839.604588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-54751065.998352446</v>
      </c>
      <c r="L3154" s="444">
        <f t="shared" ca="1" si="162"/>
        <v>-13195006905.60294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-13195006905.60294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-54979195.440012246</v>
      </c>
      <c r="L3155" s="444">
        <f t="shared" ca="1" si="162"/>
        <v>-13249986101.042952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-13249986101.042952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-55208275.421012297</v>
      </c>
      <c r="L3156" s="444">
        <f t="shared" ca="1" si="162"/>
        <v>-13305194376.463964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-13305194376.463964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-55438309.901933186</v>
      </c>
      <c r="L3157" s="444">
        <f t="shared" ca="1" si="162"/>
        <v>-13360632686.365898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-13360632686.365898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-55669302.859857909</v>
      </c>
      <c r="L3158" s="444">
        <f t="shared" ca="1" si="162"/>
        <v>-13416301989.225756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-13416301989.225756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-55901258.288440645</v>
      </c>
      <c r="L3159" s="444">
        <f t="shared" ca="1" si="162"/>
        <v>-13472203247.514196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-13472203247.514196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-56134180.197975807</v>
      </c>
      <c r="L3160" s="444">
        <f t="shared" ca="1" si="162"/>
        <v>-13528337427.712172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-13528337427.712172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-56368072.615467377</v>
      </c>
      <c r="L3161" s="444">
        <f t="shared" ca="1" si="162"/>
        <v>-13584705500.327639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-13584705500.327639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-56602939.584698483</v>
      </c>
      <c r="L3162" s="444">
        <f t="shared" ca="1" si="162"/>
        <v>-13641308439.912336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-13641308439.912336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-56838785.166301399</v>
      </c>
      <c r="L3163" s="444">
        <f t="shared" ca="1" si="162"/>
        <v>-13698147225.078638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-13698147225.078638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-57075613.437827647</v>
      </c>
      <c r="L3164" s="444">
        <f t="shared" ca="1" si="162"/>
        <v>-13755222838.516466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-13755222838.516466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-57313428.493818611</v>
      </c>
      <c r="L3165" s="444">
        <f t="shared" ca="1" si="162"/>
        <v>-13812536267.010284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-13812536267.010284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-57552234.445876181</v>
      </c>
      <c r="L3166" s="444">
        <f t="shared" ca="1" si="162"/>
        <v>-13870088501.456161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-13870088501.456161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-57792035.422734007</v>
      </c>
      <c r="L3167" s="444">
        <f t="shared" ca="1" si="162"/>
        <v>-13927880536.878895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-13927880536.878895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-58032835.57032872</v>
      </c>
      <c r="L3168" s="444">
        <f t="shared" ca="1" si="162"/>
        <v>-13985913372.449224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-13985913372.449224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-58274639.051871769</v>
      </c>
      <c r="L3169" s="444">
        <f t="shared" ca="1" si="162"/>
        <v>-14044188011.501097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-14044188011.501097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-58517450.047921233</v>
      </c>
      <c r="L3170" s="444">
        <f t="shared" ca="1" si="162"/>
        <v>-14102705461.549019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-14102705461.549019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-58761272.756454244</v>
      </c>
      <c r="L3171" s="444">
        <f t="shared" ca="1" si="162"/>
        <v>-14161466734.305473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-14161466734.305473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-59006111.392939471</v>
      </c>
      <c r="L3172" s="444">
        <f t="shared" ca="1" si="162"/>
        <v>-14220472845.698412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-14220472845.698412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-59251970.190410048</v>
      </c>
      <c r="L3173" s="444">
        <f t="shared" ca="1" si="162"/>
        <v>-14279724815.888823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-14279724815.888823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-59498853.399536766</v>
      </c>
      <c r="L3174" s="444">
        <f t="shared" ca="1" si="162"/>
        <v>-14339223669.288359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-14339223669.288359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-59746765.288701497</v>
      </c>
      <c r="L3175" s="444">
        <f t="shared" ca="1" si="162"/>
        <v>-14398970434.577061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-14398970434.577061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-59995710.144071087</v>
      </c>
      <c r="L3176" s="444">
        <f t="shared" ca="1" si="162"/>
        <v>-14458966144.721132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-14458966144.721132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-60245692.269671381</v>
      </c>
      <c r="L3177" s="444">
        <f t="shared" ca="1" si="162"/>
        <v>-14519211836.990803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-14519211836.990803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-60496715.987461679</v>
      </c>
      <c r="L3178" s="444">
        <f t="shared" ca="1" si="162"/>
        <v>-14579708552.978264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-14579708552.978264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-60748785.637409434</v>
      </c>
      <c r="L3179" s="444">
        <f t="shared" ca="1" si="162"/>
        <v>-14640457338.615673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-14640457338.615673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-61001905.577565305</v>
      </c>
      <c r="L3180" s="444">
        <f t="shared" ca="1" si="162"/>
        <v>-14701459244.193239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-14701459244.193239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-61256080.184138484</v>
      </c>
      <c r="L3181" s="444">
        <f t="shared" ca="1" si="162"/>
        <v>-14762715324.377378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-14762715324.377378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-61511313.851572417</v>
      </c>
      <c r="L3182" s="444">
        <f t="shared" ca="1" si="162"/>
        <v>-14824226638.228951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-14824226638.228951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-61767610.992620617</v>
      </c>
      <c r="L3183" s="444">
        <f t="shared" ca="1" si="162"/>
        <v>-14885994249.221571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-14885994249.221571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-62024976.03842321</v>
      </c>
      <c r="L3184" s="444">
        <f t="shared" ca="1" si="162"/>
        <v>-14948019225.259995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-14948019225.259995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-62283413.438583307</v>
      </c>
      <c r="L3185" s="444">
        <f t="shared" ca="1" si="162"/>
        <v>-15010302638.698578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-15010302638.698578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-62542927.661244072</v>
      </c>
      <c r="L3186" s="444">
        <f t="shared" ca="1" si="162"/>
        <v>-15072845566.359821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-15072845566.359821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-62803523.193165928</v>
      </c>
      <c r="L3187" s="444">
        <f t="shared" ca="1" si="162"/>
        <v>-15135649089.552988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-15135649089.552988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-63065204.539804116</v>
      </c>
      <c r="L3188" s="444">
        <f t="shared" ca="1" si="162"/>
        <v>-15198714294.092793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-15198714294.092793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-63327976.225386634</v>
      </c>
      <c r="L3189" s="444">
        <f t="shared" ca="1" si="162"/>
        <v>-15262042270.31818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-15262042270.31818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-63591842.792992413</v>
      </c>
      <c r="L3190" s="444">
        <f t="shared" ca="1" si="162"/>
        <v>-15325634113.111172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-15325634113.111172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-63856808.804629885</v>
      </c>
      <c r="L3191" s="444">
        <f t="shared" ca="1" si="162"/>
        <v>-15389490921.915802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-15389490921.915802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-64122878.841315843</v>
      </c>
      <c r="L3192" s="444">
        <f t="shared" ca="1" si="162"/>
        <v>-15453613800.757118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-15453613800.757118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-64390057.503154658</v>
      </c>
      <c r="L3193" s="444">
        <f t="shared" ca="1" si="162"/>
        <v>-15518003858.260273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-15518003858.260273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-64658349.409417793</v>
      </c>
      <c r="L3194" s="444">
        <f t="shared" ca="1" si="162"/>
        <v>-15582662207.669691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-15582662207.669691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-64927759.198623709</v>
      </c>
      <c r="L3195" s="444">
        <f t="shared" ca="1" si="162"/>
        <v>-15647589966.868315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-15647589966.868315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-65198291.528617978</v>
      </c>
      <c r="L3196" s="444">
        <f t="shared" ca="1" si="162"/>
        <v>-15712788258.396933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-15712788258.396933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-65469951.076653883</v>
      </c>
      <c r="L3197" s="444">
        <f t="shared" ca="1" si="162"/>
        <v>-15778258209.473587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-15778258209.473587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-65742742.53947328</v>
      </c>
      <c r="L3198" s="444">
        <f t="shared" ca="1" si="162"/>
        <v>-15844000952.01306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-15844000952.01306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-66016670.633387744</v>
      </c>
      <c r="L3199" s="444">
        <f t="shared" ca="1" si="162"/>
        <v>-15910017622.646448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-15910017622.646448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-66291740.094360203</v>
      </c>
      <c r="L3200" s="444">
        <f t="shared" ca="1" si="162"/>
        <v>-15976309362.740808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-15976309362.740808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-66567955.678086691</v>
      </c>
      <c r="L3201" s="444">
        <f t="shared" ca="1" si="162"/>
        <v>-16042877318.418896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-16042877318.418896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-66845322.160078742</v>
      </c>
      <c r="L3202" s="444">
        <f t="shared" ca="1" si="162"/>
        <v>-16109722640.578974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-16109722640.578974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-67123844.335745722</v>
      </c>
      <c r="L3203" s="444">
        <f t="shared" ca="1" si="162"/>
        <v>-16176846484.914719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-16176846484.914719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-67403527.020477995</v>
      </c>
      <c r="L3204" s="444">
        <f t="shared" ca="1" si="162"/>
        <v>-16244250011.935196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-16244250011.935196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-67684375.049729988</v>
      </c>
      <c r="L3205" s="444">
        <f t="shared" ca="1" si="162"/>
        <v>-16311934386.984926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-16311934386.984926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-67966393.279103845</v>
      </c>
      <c r="L3206" s="444">
        <f t="shared" ca="1" si="162"/>
        <v>-16379900780.26403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-16379900780.26403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-68249586.584433466</v>
      </c>
      <c r="L3207" s="444">
        <f t="shared" ca="1" si="162"/>
        <v>-16448150366.848463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-16448150366.848463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-68533959.86186859</v>
      </c>
      <c r="L3208" s="444">
        <f t="shared" ca="1" si="162"/>
        <v>-16516684326.710331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-16516684326.710331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-68819518.027959719</v>
      </c>
      <c r="L3209" s="444">
        <f t="shared" ca="1" si="162"/>
        <v>-16585503844.738291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-16585503844.738291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-69106266.019742876</v>
      </c>
      <c r="L3210" s="444">
        <f t="shared" ca="1" si="162"/>
        <v>-16654610110.758034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-16654610110.758034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-69394208.794825137</v>
      </c>
      <c r="L3211" s="444">
        <f t="shared" ca="1" si="162"/>
        <v>-16724004319.552858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-16724004319.552858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-69683351.331470236</v>
      </c>
      <c r="L3212" s="444">
        <f t="shared" ca="1" si="162"/>
        <v>-16793687670.884329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-16793687670.884329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-69973698.6286847</v>
      </c>
      <c r="L3213" s="444">
        <f t="shared" ca="1" si="162"/>
        <v>-16863661369.513014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-16863661369.513014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-70265255.706304222</v>
      </c>
      <c r="L3214" s="444">
        <f t="shared" ca="1" si="162"/>
        <v>-16933926625.219318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-16933926625.219318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-70558027.605080485</v>
      </c>
      <c r="L3215" s="444">
        <f t="shared" ca="1" si="162"/>
        <v>-17004484652.824398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-17004484652.824398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-70852019.386768326</v>
      </c>
      <c r="L3216" s="444">
        <f t="shared" ca="1" si="162"/>
        <v>-17075336672.211166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-17075336672.211166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-71147236.134213194</v>
      </c>
      <c r="L3217" s="444">
        <f t="shared" ca="1" si="162"/>
        <v>-17146483908.345379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-17146483908.345379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-71443682.951439068</v>
      </c>
      <c r="L3218" s="444">
        <f t="shared" ca="1" si="162"/>
        <v>-17217927591.296818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-17217927591.296818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-71741364.963736743</v>
      </c>
      <c r="L3219" s="444">
        <f t="shared" ca="1" si="162"/>
        <v>-17289668956.260555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-17289668956.260555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-72040287.317752317</v>
      </c>
      <c r="L3220" s="444">
        <f t="shared" ca="1" si="162"/>
        <v>-17361709243.578308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-17361709243.578308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-72340455.181576282</v>
      </c>
      <c r="L3221" s="444">
        <f t="shared" ca="1" si="162"/>
        <v>-17434049698.759884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-17434049698.759884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-72641873.744832844</v>
      </c>
      <c r="L3222" s="444">
        <f t="shared" ca="1" si="162"/>
        <v>-17506691572.504715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-17506691572.504715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-72944548.21876964</v>
      </c>
      <c r="L3223" s="444">
        <f t="shared" ca="1" si="162"/>
        <v>-17579636120.723484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-17579636120.723484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-73248483.836347848</v>
      </c>
      <c r="L3224" s="444">
        <f t="shared" ca="1" si="162"/>
        <v>-17652884604.559834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-17652884604.559834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-73553685.852332637</v>
      </c>
      <c r="L3225" s="444">
        <f t="shared" ca="1" si="162"/>
        <v>-17726438290.412167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-17726438290.412167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-73860159.54338403</v>
      </c>
      <c r="L3226" s="444">
        <f t="shared" ca="1" si="162"/>
        <v>-17800298449.955551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-17800298449.955551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-74167910.208148122</v>
      </c>
      <c r="L3227" s="444">
        <f t="shared" ca="1" si="162"/>
        <v>-17874466360.1637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-17874466360.1637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-74476943.167348742</v>
      </c>
      <c r="L3228" s="444">
        <f t="shared" ca="1" si="162"/>
        <v>-17948943303.331047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-17948943303.331047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-74787263.763879359</v>
      </c>
      <c r="L3229" s="444">
        <f t="shared" ca="1" si="162"/>
        <v>-18023730567.094925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-18023730567.094925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-75098877.362895519</v>
      </c>
      <c r="L3230" s="444">
        <f t="shared" ca="1" si="162"/>
        <v>-18098829444.457821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-18098829444.457821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-75411789.351907581</v>
      </c>
      <c r="L3231" s="444">
        <f t="shared" ca="1" si="162"/>
        <v>-18174241233.809727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-18174241233.809727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-75726005.140873864</v>
      </c>
      <c r="L3232" s="444">
        <f t="shared" ca="1" si="162"/>
        <v>-18249967238.9506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-18249967238.9506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-76041530.162294164</v>
      </c>
      <c r="L3233" s="444">
        <f t="shared" ca="1" si="162"/>
        <v>-18326008769.112892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-18326008769.112892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-76358369.871303722</v>
      </c>
      <c r="L3234" s="444">
        <f t="shared" ca="1" si="162"/>
        <v>-18402367138.984196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-18402367138.984196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-76676529.745767474</v>
      </c>
      <c r="L3235" s="444">
        <f t="shared" ca="1" si="162"/>
        <v>-18479043668.729961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-18479043668.729961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-76996015.286374837</v>
      </c>
      <c r="L3236" s="444">
        <f t="shared" ca="1" si="162"/>
        <v>-18556039684.016335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-18556039684.016335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-77316832.016734719</v>
      </c>
      <c r="L3237" s="444">
        <f t="shared" ca="1" si="162"/>
        <v>-18633356516.03307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-18633356516.03307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-77638985.483471125</v>
      </c>
      <c r="L3238" s="444">
        <f t="shared" ca="1" si="162"/>
        <v>-18710995501.516541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-18710995501.516541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-77962481.256318912</v>
      </c>
      <c r="L3239" s="444">
        <f t="shared" ca="1" si="162"/>
        <v>-18788957982.772858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-18788957982.772858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-78287324.928220242</v>
      </c>
      <c r="L3240" s="444">
        <f t="shared" ca="1" si="162"/>
        <v>-18867245307.701077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-18867245307.701077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-78613522.115421146</v>
      </c>
      <c r="L3241" s="444">
        <f t="shared" ca="1" si="162"/>
        <v>-18945858829.816498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-18945858829.816498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-78941078.457568735</v>
      </c>
      <c r="L3242" s="444">
        <f t="shared" ca="1" si="162"/>
        <v>-19024799908.274067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-19024799908.274067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-79269999.61780861</v>
      </c>
      <c r="L3243" s="444">
        <f t="shared" ca="1" si="162"/>
        <v>-19104069907.891876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-19104069907.891876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-79600291.28288281</v>
      </c>
      <c r="L3244" s="444">
        <f t="shared" ca="1" si="162"/>
        <v>-19183670199.174759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-19183670199.174759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-79931959.163228154</v>
      </c>
      <c r="L3245" s="444">
        <f t="shared" ca="1" si="162"/>
        <v>-19263602158.337986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-19263602158.337986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-80265008.993074939</v>
      </c>
      <c r="L3246" s="444">
        <f t="shared" ca="1" si="162"/>
        <v>-19343867167.331062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-19343867167.331062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-80599446.530546099</v>
      </c>
      <c r="L3247" s="444">
        <f t="shared" ca="1" si="162"/>
        <v>-19424466613.861607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-19424466613.861607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-80935277.557756692</v>
      </c>
      <c r="L3248" s="444">
        <f t="shared" ca="1" si="162"/>
        <v>-19505401891.419365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-19505401891.419365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-81272507.880914018</v>
      </c>
      <c r="L3249" s="444">
        <f t="shared" ca="1" si="162"/>
        <v>-19586674399.300278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-19586674399.300278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-81611143.330417827</v>
      </c>
      <c r="L3250" s="444">
        <f t="shared" ca="1" si="162"/>
        <v>-19668285542.630695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-19668285542.630695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-81951189.760961235</v>
      </c>
      <c r="L3251" s="444">
        <f t="shared" ca="1" si="162"/>
        <v>-19750236732.391655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-19750236732.391655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-82292653.051631898</v>
      </c>
      <c r="L3252" s="444">
        <f t="shared" ca="1" si="162"/>
        <v>-19832529385.443287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-19832529385.443287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-82635539.1060137</v>
      </c>
      <c r="L3253" s="444">
        <f t="shared" ca="1" si="162"/>
        <v>-19915164924.549301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-19915164924.549301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-82979853.852288753</v>
      </c>
      <c r="L3254" s="444">
        <f t="shared" ca="1" si="162"/>
        <v>-19998144778.401588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-19998144778.401588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-83325603.243339956</v>
      </c>
      <c r="L3255" s="444">
        <f t="shared" ca="1" si="162"/>
        <v>-20081470381.644928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-20081470381.644928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-83672793.256853864</v>
      </c>
      <c r="L3256" s="444">
        <f t="shared" ca="1" si="162"/>
        <v>-20165143174.901783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-20165143174.901783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-84021429.895424098</v>
      </c>
      <c r="L3257" s="444">
        <f t="shared" ca="1" si="162"/>
        <v>-20249164604.797207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-20249164604.797207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-84371519.18665503</v>
      </c>
      <c r="L3258" s="444">
        <f t="shared" ca="1" si="162"/>
        <v>-20333536123.98386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-20333536123.98386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-84723067.183266088</v>
      </c>
      <c r="L3259" s="444">
        <f t="shared" ca="1" si="162"/>
        <v>-20418259191.167126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-20418259191.167126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-85076079.963196352</v>
      </c>
      <c r="L3260" s="444">
        <f t="shared" ca="1" si="162"/>
        <v>-20503335271.130322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-20503335271.130322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-85430563.629709676</v>
      </c>
      <c r="L3261" s="444">
        <f t="shared" ca="1" si="162"/>
        <v>-20588765834.760033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-20588765834.760033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-85786524.311500132</v>
      </c>
      <c r="L3262" s="444">
        <f t="shared" ca="1" si="162"/>
        <v>-20674552359.071533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-20674552359.071533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-86143968.162798047</v>
      </c>
      <c r="L3263" s="444">
        <f t="shared" ca="1" si="162"/>
        <v>-20760696327.234333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-20760696327.234333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-86502901.363476381</v>
      </c>
      <c r="L3264" s="444">
        <f t="shared" ca="1" si="162"/>
        <v>-20847199228.597809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-20847199228.597809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-86863330.119157538</v>
      </c>
      <c r="L3265" s="444">
        <f t="shared" ca="1" si="162"/>
        <v>-20934062558.716965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-20934062558.716965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-87225260.661320686</v>
      </c>
      <c r="L3266" s="444">
        <f t="shared" ca="1" si="162"/>
        <v>-21021287819.378284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-21021287819.378284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-87588699.247409523</v>
      </c>
      <c r="L3267" s="444">
        <f t="shared" ca="1" si="162"/>
        <v>-21108876518.625694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-21108876518.625694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-87953652.160940394</v>
      </c>
      <c r="L3268" s="444">
        <f t="shared" ca="1" si="162"/>
        <v>-21196830170.786636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-21196830170.786636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-88320125.711610988</v>
      </c>
      <c r="L3269" s="444">
        <f t="shared" ca="1" si="162"/>
        <v>-21285150296.498249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-21285150296.498249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-88688126.235409364</v>
      </c>
      <c r="L3270" s="444">
        <f t="shared" ca="1" si="162"/>
        <v>-21373838422.733658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-21373838422.733658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-89057660.094723567</v>
      </c>
      <c r="L3271" s="444">
        <f t="shared" ca="1" si="162"/>
        <v>-21462896082.828381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-21462896082.828381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-89428733.678451583</v>
      </c>
      <c r="L3272" s="444">
        <f t="shared" ca="1" si="162"/>
        <v>-21552324816.506832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-21552324816.506832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-89801353.402111799</v>
      </c>
      <c r="L3273" s="444">
        <f t="shared" ca="1" si="162"/>
        <v>-21642126169.908943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-21642126169.908943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-90175525.70795393</v>
      </c>
      <c r="L3274" s="444">
        <f t="shared" ca="1" si="162"/>
        <v>-21732301695.616898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-21732301695.616898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-90551257.065070406</v>
      </c>
      <c r="L3275" s="444">
        <f t="shared" ca="1" si="162"/>
        <v>-21822852952.681969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-21822852952.681969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-90928553.969508201</v>
      </c>
      <c r="L3276" s="444">
        <f t="shared" ca="1" si="162"/>
        <v>-21913781506.651478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-21913781506.651478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-91307422.944381163</v>
      </c>
      <c r="L3277" s="444">
        <f t="shared" ca="1" si="162"/>
        <v>-22005088929.59586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-22005088929.59586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-91687870.539982751</v>
      </c>
      <c r="L3278" s="444">
        <f t="shared" ca="1" si="162"/>
        <v>-22096776800.135841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-22096776800.135841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-92069903.333899334</v>
      </c>
      <c r="L3279" s="444">
        <f t="shared" ca="1" si="162"/>
        <v>-22188846703.469742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-22188846703.469742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-92453527.931123927</v>
      </c>
      <c r="L3280" s="444">
        <f t="shared" ca="1" si="162"/>
        <v>-22281300231.400867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-22281300231.400867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-92838750.964170277</v>
      </c>
      <c r="L3281" s="444">
        <f t="shared" ca="1" si="162"/>
        <v>-22374138982.365036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-22374138982.365036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-93225579.093187645</v>
      </c>
      <c r="L3282" s="444">
        <f t="shared" ca="1" si="162"/>
        <v>-22467364561.458225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-22467364561.458225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-93614019.006075934</v>
      </c>
      <c r="L3283" s="444">
        <f t="shared" ca="1" si="162"/>
        <v>-22560978580.464302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-22560978580.464302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-94004077.41860126</v>
      </c>
      <c r="L3284" s="444">
        <f t="shared" ca="1" si="162"/>
        <v>-22654982657.882904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-22654982657.882904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-94395761.074512094</v>
      </c>
      <c r="L3285" s="444">
        <f t="shared" ca="1" si="162"/>
        <v>-22749378418.957417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-22749378418.957417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-94789076.745655894</v>
      </c>
      <c r="L3286" s="444">
        <f t="shared" ca="1" si="162"/>
        <v>-22844167495.703072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-22844167495.703072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-95184031.232096136</v>
      </c>
      <c r="L3287" s="444">
        <f t="shared" ca="1" si="162"/>
        <v>-22939351526.935169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-22939351526.935169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-95580631.362229869</v>
      </c>
      <c r="L3288" s="444">
        <f t="shared" ca="1" si="162"/>
        <v>-23034932158.297398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-23034932158.297398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-95978883.992905825</v>
      </c>
      <c r="L3289" s="444">
        <f t="shared" ca="1" si="162"/>
        <v>-23130911042.290302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-23130911042.290302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-96378796.009542927</v>
      </c>
      <c r="L3290" s="444">
        <f t="shared" ca="1" si="162"/>
        <v>-23227289838.299847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-23227289838.299847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-96780374.326249361</v>
      </c>
      <c r="L3291" s="444">
        <f t="shared" ca="1" si="162"/>
        <v>-23324070212.626095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-23324070212.626095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-97183625.885942057</v>
      </c>
      <c r="L3292" s="444">
        <f t="shared" ca="1" si="162"/>
        <v>-23421253838.512035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-23421253838.512035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-97588557.66046682</v>
      </c>
      <c r="L3293" s="444">
        <f t="shared" ca="1" si="162"/>
        <v>-23518842396.172501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-23518842396.172501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-97995176.650718749</v>
      </c>
      <c r="L3294" s="444">
        <f t="shared" ca="1" si="162"/>
        <v>-23616837572.823219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-23616837572.823219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-98403489.886763409</v>
      </c>
      <c r="L3295" s="444">
        <f t="shared" ca="1" si="162"/>
        <v>-23715241062.709984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-23715241062.709984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-98813504.427958265</v>
      </c>
      <c r="L3296" s="444">
        <f t="shared" ca="1" si="162"/>
        <v>-23814054567.137943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-23814054567.137943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-99225227.363074765</v>
      </c>
      <c r="L3297" s="444">
        <f t="shared" ca="1" si="162"/>
        <v>-23913279794.501019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-23913279794.501019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-99638665.810420915</v>
      </c>
      <c r="L3298" s="444">
        <f t="shared" ca="1" si="162"/>
        <v>-24012918460.31144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-24012918460.31144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-100053826.91796432</v>
      </c>
      <c r="L3299" s="444">
        <f t="shared" ca="1" si="162"/>
        <v>-24112972287.229404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-24112972287.229404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-100470717.86345585</v>
      </c>
      <c r="L3300" s="444">
        <f t="shared" ca="1" si="162"/>
        <v>-24213443005.092861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-24213443005.092861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-100889345.85455358</v>
      </c>
      <c r="L3301" s="444">
        <f t="shared" ca="1" si="162"/>
        <v>-24314332350.947414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-24314332350.947414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-101309718.12894756</v>
      </c>
      <c r="L3302" s="444">
        <f t="shared" ca="1" si="162"/>
        <v>-24415642069.076363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-24415642069.076363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-101731841.95448485</v>
      </c>
      <c r="L3303" s="444">
        <f t="shared" ca="1" si="162"/>
        <v>-24517373911.030846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-24517373911.030846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-102155724.62929519</v>
      </c>
      <c r="L3304" s="444">
        <f t="shared" ca="1" si="162"/>
        <v>-24619529635.660141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-24619529635.660141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-102581373.48191725</v>
      </c>
      <c r="L3305" s="444">
        <f t="shared" ca="1" si="162"/>
        <v>-24722111009.142059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-24722111009.142059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-103008795.87142524</v>
      </c>
      <c r="L3306" s="444">
        <f t="shared" ca="1" si="162"/>
        <v>-24825119805.013485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-24825119805.013485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-103437999.18755619</v>
      </c>
      <c r="L3307" s="444">
        <f t="shared" ca="1" si="162"/>
        <v>-24928557804.201042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-24928557804.201042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-103868990.85083768</v>
      </c>
      <c r="L3308" s="444">
        <f t="shared" ca="1" si="162"/>
        <v>-25032426795.05188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-25032426795.05188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-104301778.31271617</v>
      </c>
      <c r="L3309" s="444">
        <f t="shared" ca="1" si="162"/>
        <v>-25136728573.364597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-25136728573.364597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-104736369.05568582</v>
      </c>
      <c r="L3310" s="444">
        <f t="shared" ca="1" si="162"/>
        <v>-25241464942.420284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-25241464942.420284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-105172770.59341785</v>
      </c>
      <c r="L3311" s="444">
        <f t="shared" ca="1" si="162"/>
        <v>-25346637713.013702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-25346637713.013702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-105610990.47089043</v>
      </c>
      <c r="L3312" s="444">
        <f t="shared" ca="1" si="162"/>
        <v>-25452248703.484592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-25452248703.484592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-106051036.26451914</v>
      </c>
      <c r="L3313" s="444">
        <f t="shared" ca="1" si="162"/>
        <v>-25558299739.749111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-25558299739.749111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-106492915.58228797</v>
      </c>
      <c r="L3314" s="444">
        <f t="shared" ca="1" si="162"/>
        <v>-25664792655.331398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-25664792655.331398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-106936636.06388083</v>
      </c>
      <c r="L3315" s="444">
        <f t="shared" ca="1" si="162"/>
        <v>-25771729291.395279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-25771729291.395279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-107382205.38081366</v>
      </c>
      <c r="L3316" s="444">
        <f t="shared" ca="1" si="162"/>
        <v>-25879111496.776093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-25879111496.776093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-107829631.23656705</v>
      </c>
      <c r="L3317" s="444">
        <f t="shared" ca="1" si="162"/>
        <v>-25986941128.012661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-25986941128.012661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-108278921.36671942</v>
      </c>
      <c r="L3318" s="444">
        <f t="shared" ca="1" si="162"/>
        <v>-26095220049.379379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-26095220049.379379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-108730083.53908074</v>
      </c>
      <c r="L3319" s="444">
        <f t="shared" ca="1" si="162"/>
        <v>-26203950132.918461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-26203950132.918461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-109183125.55382691</v>
      </c>
      <c r="L3320" s="444">
        <f t="shared" ca="1" si="162"/>
        <v>-26313133258.472286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-26313133258.472286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-109638055.24363452</v>
      </c>
      <c r="L3321" s="444">
        <f t="shared" ca="1" si="162"/>
        <v>-26422771313.715919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-26422771313.715919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-110094880.47381634</v>
      </c>
      <c r="L3322" s="444">
        <f t="shared" ca="1" si="162"/>
        <v>-26532866194.189735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-26532866194.189735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-110553609.14245723</v>
      </c>
      <c r="L3323" s="444">
        <f t="shared" ref="L3323:L3577" ca="1" si="167">I3323-J3323+K3323</f>
        <v>-26643419803.332191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-26643419803.332191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-111014249.1805508</v>
      </c>
      <c r="L3324" s="444">
        <f t="shared" ca="1" si="167"/>
        <v>-26754434052.512741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-26754434052.512741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-111476808.55213642</v>
      </c>
      <c r="L3325" s="444">
        <f t="shared" ca="1" si="167"/>
        <v>-26865910861.064877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-26865910861.064877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-111941295.25443697</v>
      </c>
      <c r="L3326" s="444">
        <f t="shared" ca="1" si="167"/>
        <v>-26977852156.319313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-26977852156.319313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-112407717.31799711</v>
      </c>
      <c r="L3327" s="444">
        <f t="shared" ca="1" si="167"/>
        <v>-27090259873.63731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-27090259873.63731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-112876082.80682211</v>
      </c>
      <c r="L3328" s="444">
        <f t="shared" ca="1" si="167"/>
        <v>-27203135956.444134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-27203135956.444134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-113346399.81851722</v>
      </c>
      <c r="L3329" s="444">
        <f t="shared" ca="1" si="167"/>
        <v>-27316482356.26265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-27316482356.26265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-113818676.48442771</v>
      </c>
      <c r="L3330" s="444">
        <f t="shared" ca="1" si="167"/>
        <v>-27430301032.747078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-27430301032.747078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-114292920.96977949</v>
      </c>
      <c r="L3331" s="444">
        <f t="shared" ca="1" si="167"/>
        <v>-27544593953.716858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-27544593953.716858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-114769141.47382024</v>
      </c>
      <c r="L3332" s="444">
        <f t="shared" ca="1" si="167"/>
        <v>-27659363095.190678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-27659363095.190678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-115247346.22996116</v>
      </c>
      <c r="L3333" s="444">
        <f t="shared" ca="1" si="167"/>
        <v>-27774610441.420639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-27774610441.420639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-115727543.50591932</v>
      </c>
      <c r="L3334" s="444">
        <f t="shared" ca="1" si="167"/>
        <v>-27890337984.926559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-27890337984.926559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-116209741.60386065</v>
      </c>
      <c r="L3335" s="444">
        <f t="shared" ca="1" si="167"/>
        <v>-28006547726.530418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-28006547726.530418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-116693948.86054341</v>
      </c>
      <c r="L3336" s="444">
        <f t="shared" ca="1" si="167"/>
        <v>-28123241675.390961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-28123241675.390961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-117180173.64746234</v>
      </c>
      <c r="L3337" s="444">
        <f t="shared" ca="1" si="167"/>
        <v>-28240421849.038422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-28240421849.038422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-117668424.37099342</v>
      </c>
      <c r="L3338" s="444">
        <f t="shared" ca="1" si="167"/>
        <v>-28358090273.409416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-28358090273.409416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-118158709.47253923</v>
      </c>
      <c r="L3339" s="444">
        <f t="shared" ca="1" si="167"/>
        <v>-28476248982.881954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-28476248982.881954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-118651037.4286748</v>
      </c>
      <c r="L3340" s="444">
        <f t="shared" ca="1" si="167"/>
        <v>-28594900020.310631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-28594900020.310631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-119145416.75129427</v>
      </c>
      <c r="L3341" s="444">
        <f t="shared" ca="1" si="167"/>
        <v>-28714045437.061924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-28714045437.061924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-119641855.98775801</v>
      </c>
      <c r="L3342" s="444">
        <f t="shared" ca="1" si="167"/>
        <v>-28833687293.049683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-28833687293.049683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-120140363.72104035</v>
      </c>
      <c r="L3343" s="444">
        <f t="shared" ca="1" si="167"/>
        <v>-28953827656.770721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-28953827656.770721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-120640948.56987798</v>
      </c>
      <c r="L3344" s="444">
        <f t="shared" ca="1" si="167"/>
        <v>-29074468605.340599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-29074468605.340599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-121143619.18891916</v>
      </c>
      <c r="L3345" s="444">
        <f t="shared" ca="1" si="167"/>
        <v>-29195612224.529518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-29195612224.529518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-121648384.26887299</v>
      </c>
      <c r="L3346" s="444">
        <f t="shared" ca="1" si="167"/>
        <v>-29317260608.798389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-29317260608.798389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-122155252.53665996</v>
      </c>
      <c r="L3347" s="444">
        <f t="shared" ca="1" si="167"/>
        <v>-29439415861.335049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-29439415861.335049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-122664232.75556271</v>
      </c>
      <c r="L3348" s="444">
        <f t="shared" ca="1" si="167"/>
        <v>-29562080094.090611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-29562080094.090611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-123175333.72537756</v>
      </c>
      <c r="L3349" s="444">
        <f t="shared" ca="1" si="167"/>
        <v>-29685255427.815987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-29685255427.815987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-123688564.28256659</v>
      </c>
      <c r="L3350" s="444">
        <f t="shared" ca="1" si="167"/>
        <v>-29808943992.098553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-29808943992.098553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-124203933.30041064</v>
      </c>
      <c r="L3351" s="444">
        <f t="shared" ca="1" si="167"/>
        <v>-29933147925.398964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-29933147925.398964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-124721449.68916236</v>
      </c>
      <c r="L3352" s="444">
        <f t="shared" ca="1" si="167"/>
        <v>-30057869375.088127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-30057869375.088127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-125241122.39620052</v>
      </c>
      <c r="L3353" s="444">
        <f t="shared" ca="1" si="167"/>
        <v>-30183110497.484329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-30183110497.484329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-125762960.4061847</v>
      </c>
      <c r="L3354" s="444">
        <f t="shared" ca="1" si="167"/>
        <v>-30308873457.890514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-30308873457.890514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-126286972.74121048</v>
      </c>
      <c r="L3355" s="444">
        <f t="shared" ca="1" si="167"/>
        <v>-30435160430.631725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-30435160430.631725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-126813168.46096551</v>
      </c>
      <c r="L3356" s="444">
        <f t="shared" ca="1" si="167"/>
        <v>-30561973599.09269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-30561973599.09269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-127341556.66288622</v>
      </c>
      <c r="L3357" s="444">
        <f t="shared" ca="1" si="167"/>
        <v>-30689315155.755577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-30689315155.755577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-127872146.4823149</v>
      </c>
      <c r="L3358" s="444">
        <f t="shared" ca="1" si="167"/>
        <v>-30817187302.237892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-30817187302.237892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-128404947.09265788</v>
      </c>
      <c r="L3359" s="444">
        <f t="shared" ca="1" si="167"/>
        <v>-30945592249.330551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-30945592249.330551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-128939967.70554395</v>
      </c>
      <c r="L3360" s="444">
        <f t="shared" ca="1" si="167"/>
        <v>-31074532217.036095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-31074532217.036095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-129477217.57098372</v>
      </c>
      <c r="L3361" s="444">
        <f t="shared" ca="1" si="167"/>
        <v>-31204009434.607079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-31204009434.607079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-130016705.97752948</v>
      </c>
      <c r="L3362" s="444">
        <f t="shared" ca="1" si="167"/>
        <v>-31334026140.584606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-31334026140.584606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-130558442.25243586</v>
      </c>
      <c r="L3363" s="444">
        <f t="shared" ca="1" si="167"/>
        <v>-31464584582.837044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-31464584582.837044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-131102435.761821</v>
      </c>
      <c r="L3364" s="444">
        <f t="shared" ca="1" si="167"/>
        <v>-31595687018.598866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-31595687018.598866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-131648695.91082861</v>
      </c>
      <c r="L3365" s="444">
        <f t="shared" ca="1" si="167"/>
        <v>-31727335714.509693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-31727335714.509693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-132197232.14379038</v>
      </c>
      <c r="L3366" s="444">
        <f t="shared" ca="1" si="167"/>
        <v>-31859532946.653484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-31859532946.653484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-132748053.94438952</v>
      </c>
      <c r="L3367" s="444">
        <f t="shared" ca="1" si="167"/>
        <v>-31992281000.597874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-31992281000.597874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-133301170.83582447</v>
      </c>
      <c r="L3368" s="444">
        <f t="shared" ca="1" si="167"/>
        <v>-32125582171.433697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-32125582171.433697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-133856592.38097374</v>
      </c>
      <c r="L3369" s="444">
        <f t="shared" ca="1" si="167"/>
        <v>-32259438763.814671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-32259438763.814671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-134414328.18256113</v>
      </c>
      <c r="L3370" s="444">
        <f t="shared" ca="1" si="167"/>
        <v>-32393853091.997231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-32393853091.997231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-134974387.88332179</v>
      </c>
      <c r="L3371" s="444">
        <f t="shared" ca="1" si="167"/>
        <v>-32528827479.880554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-32528827479.880554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-135536781.16616899</v>
      </c>
      <c r="L3372" s="444">
        <f t="shared" ca="1" si="167"/>
        <v>-32664364261.046722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-32664364261.046722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-136101517.75436133</v>
      </c>
      <c r="L3373" s="444">
        <f t="shared" ca="1" si="167"/>
        <v>-32800465778.801083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-32800465778.801083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-136668607.41167119</v>
      </c>
      <c r="L3374" s="444">
        <f t="shared" ca="1" si="167"/>
        <v>-32937134386.212753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-32937134386.212753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-137238059.94255313</v>
      </c>
      <c r="L3375" s="444">
        <f t="shared" ca="1" si="167"/>
        <v>-33074372446.155308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-33074372446.155308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-137809885.19231379</v>
      </c>
      <c r="L3376" s="444">
        <f t="shared" ca="1" si="167"/>
        <v>-33212182331.347622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-33212182331.347622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-138384093.04728174</v>
      </c>
      <c r="L3377" s="444">
        <f t="shared" ca="1" si="167"/>
        <v>-33350566424.394905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-33350566424.394905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-138960693.43497878</v>
      </c>
      <c r="L3378" s="444">
        <f t="shared" ca="1" si="167"/>
        <v>-33489527117.829884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-33489527117.829884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-139539696.32429117</v>
      </c>
      <c r="L3379" s="444">
        <f t="shared" ca="1" si="167"/>
        <v>-33629066814.154175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-33629066814.154175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-140121111.72564238</v>
      </c>
      <c r="L3380" s="444">
        <f t="shared" ca="1" si="167"/>
        <v>-33769187925.879818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-33769187925.879818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-140704949.69116592</v>
      </c>
      <c r="L3381" s="444">
        <f t="shared" ca="1" si="167"/>
        <v>-33909892875.570984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-33909892875.570984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-141291220.31487909</v>
      </c>
      <c r="L3382" s="444">
        <f t="shared" ca="1" si="167"/>
        <v>-34051184095.885864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-34051184095.885864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-141879933.73285779</v>
      </c>
      <c r="L3383" s="444">
        <f t="shared" ca="1" si="167"/>
        <v>-34193064029.618721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-34193064029.618721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-142471100.12341133</v>
      </c>
      <c r="L3384" s="444">
        <f t="shared" ca="1" si="167"/>
        <v>-34335535129.742134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-34335535129.742134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-143064729.70725891</v>
      </c>
      <c r="L3385" s="444">
        <f t="shared" ca="1" si="167"/>
        <v>-34478599859.449394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-34478599859.449394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-143660832.74770582</v>
      </c>
      <c r="L3386" s="444">
        <f t="shared" ca="1" si="167"/>
        <v>-34622260692.197098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-34622260692.197098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-144259419.55082124</v>
      </c>
      <c r="L3387" s="444">
        <f t="shared" ca="1" si="167"/>
        <v>-34766520111.747917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-34766520111.747917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-144860500.46561632</v>
      </c>
      <c r="L3388" s="444">
        <f t="shared" ca="1" si="167"/>
        <v>-34911380612.213531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-34911380612.213531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-145464085.88422304</v>
      </c>
      <c r="L3389" s="444">
        <f t="shared" ca="1" si="167"/>
        <v>-35056844698.097755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-35056844698.097755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-146070186.24207398</v>
      </c>
      <c r="L3390" s="444">
        <f t="shared" ca="1" si="167"/>
        <v>-35202914884.339828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-35202914884.339828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-146678812.01808262</v>
      </c>
      <c r="L3391" s="444">
        <f t="shared" ca="1" si="167"/>
        <v>-35349593696.35791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-35349593696.35791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-147289973.73482463</v>
      </c>
      <c r="L3392" s="444">
        <f t="shared" ca="1" si="167"/>
        <v>-35496883670.092735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-35496883670.092735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-147903681.95871973</v>
      </c>
      <c r="L3393" s="444">
        <f t="shared" ca="1" si="167"/>
        <v>-35644787352.051453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-35644787352.051453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-148519947.30021438</v>
      </c>
      <c r="L3394" s="444">
        <f t="shared" ca="1" si="167"/>
        <v>-35793307299.351669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-35793307299.351669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-149138780.41396528</v>
      </c>
      <c r="L3395" s="444">
        <f t="shared" ca="1" si="167"/>
        <v>-35942446079.765633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-35942446079.765633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-149760191.99902347</v>
      </c>
      <c r="L3396" s="444">
        <f t="shared" ca="1" si="167"/>
        <v>-36092206271.764656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-36092206271.764656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-150384192.7990194</v>
      </c>
      <c r="L3397" s="444">
        <f t="shared" ca="1" si="167"/>
        <v>-36242590464.563675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-36242590464.563675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-151010793.60234866</v>
      </c>
      <c r="L3398" s="444">
        <f t="shared" ca="1" si="167"/>
        <v>-36393601258.166023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-36393601258.166023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-151640005.24235842</v>
      </c>
      <c r="L3399" s="444">
        <f t="shared" ca="1" si="167"/>
        <v>-36545241263.408379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-36545241263.408379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-152271838.59753489</v>
      </c>
      <c r="L3400" s="444">
        <f t="shared" ca="1" si="167"/>
        <v>-36697513102.005913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-36697513102.005913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-152906304.59169132</v>
      </c>
      <c r="L3401" s="444">
        <f t="shared" ca="1" si="167"/>
        <v>-36850419406.597603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-36850419406.597603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-153543414.19415668</v>
      </c>
      <c r="L3402" s="444">
        <f t="shared" ca="1" si="167"/>
        <v>-37003962820.791763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-37003962820.791763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-154183178.41996568</v>
      </c>
      <c r="L3403" s="444">
        <f t="shared" ca="1" si="167"/>
        <v>-37158145999.211731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-37158145999.211731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-154825608.33004889</v>
      </c>
      <c r="L3404" s="444">
        <f t="shared" ca="1" si="167"/>
        <v>-37312971607.541779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-37312971607.541779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-155470715.03142408</v>
      </c>
      <c r="L3405" s="444">
        <f t="shared" ca="1" si="167"/>
        <v>-37468442322.573204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-37468442322.573204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-156118509.67738834</v>
      </c>
      <c r="L3406" s="444">
        <f t="shared" ca="1" si="167"/>
        <v>-37624560832.250595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-37624560832.250595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-156769003.46771082</v>
      </c>
      <c r="L3407" s="444">
        <f t="shared" ca="1" si="167"/>
        <v>-37781329835.718307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-37781329835.718307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-157422207.64882627</v>
      </c>
      <c r="L3408" s="444">
        <f t="shared" ca="1" si="167"/>
        <v>-37938752043.367134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-37938752043.367134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-158078133.51402971</v>
      </c>
      <c r="L3409" s="444">
        <f t="shared" ca="1" si="167"/>
        <v>-38096830176.881165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-38096830176.881165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-158736792.4036715</v>
      </c>
      <c r="L3410" s="444">
        <f t="shared" ca="1" si="167"/>
        <v>-38255566969.284836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-38255566969.284836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-159398195.70535347</v>
      </c>
      <c r="L3411" s="444">
        <f t="shared" ca="1" si="167"/>
        <v>-38414965164.990189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-38414965164.990189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-160062354.8541258</v>
      </c>
      <c r="L3412" s="444">
        <f t="shared" ca="1" si="167"/>
        <v>-38575027519.844315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-38575027519.844315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-160729281.33268464</v>
      </c>
      <c r="L3413" s="444">
        <f t="shared" ca="1" si="167"/>
        <v>-38735756801.177002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-38735756801.177002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-161398986.67157084</v>
      </c>
      <c r="L3414" s="444">
        <f t="shared" ca="1" si="167"/>
        <v>-38897155787.848572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-38897155787.848572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-162071482.44936904</v>
      </c>
      <c r="L3415" s="444">
        <f t="shared" ca="1" si="167"/>
        <v>-39059227270.297943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-39059227270.297943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-162746780.2929081</v>
      </c>
      <c r="L3416" s="444">
        <f t="shared" ca="1" si="167"/>
        <v>-39221974050.590851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-39221974050.590851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-163424891.87746188</v>
      </c>
      <c r="L3417" s="444">
        <f t="shared" ca="1" si="167"/>
        <v>-39385398942.468315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-39385398942.468315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-164105828.92695132</v>
      </c>
      <c r="L3418" s="444">
        <f t="shared" ca="1" si="167"/>
        <v>-39549504771.395264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-39549504771.395264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-164789603.21414694</v>
      </c>
      <c r="L3419" s="444">
        <f t="shared" ca="1" si="167"/>
        <v>-39714294374.609413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-39714294374.609413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-165476226.56087255</v>
      </c>
      <c r="L3420" s="444">
        <f t="shared" ca="1" si="167"/>
        <v>-39879770601.170288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-39879770601.170288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-166165710.83820954</v>
      </c>
      <c r="L3421" s="444">
        <f t="shared" ca="1" si="167"/>
        <v>-40045936312.008499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-40045936312.008499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-166858067.96670207</v>
      </c>
      <c r="L3422" s="444">
        <f t="shared" ca="1" si="167"/>
        <v>-40212794379.975204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-40212794379.975204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-167553309.91656336</v>
      </c>
      <c r="L3423" s="444">
        <f t="shared" ca="1" si="167"/>
        <v>-40380347689.891769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-40380347689.891769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-168251448.70788237</v>
      </c>
      <c r="L3424" s="444">
        <f t="shared" ca="1" si="167"/>
        <v>-40548599138.599655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-40548599138.599655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-168952496.4108319</v>
      </c>
      <c r="L3425" s="444">
        <f t="shared" ca="1" si="167"/>
        <v>-40717551635.01049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-40717551635.01049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-169656465.14587703</v>
      </c>
      <c r="L3426" s="444">
        <f t="shared" ca="1" si="167"/>
        <v>-40887208100.156364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-40887208100.156364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-170363367.08398485</v>
      </c>
      <c r="L3427" s="444">
        <f t="shared" ca="1" si="167"/>
        <v>-41057571467.240349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-41057571467.240349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-171073214.44683477</v>
      </c>
      <c r="L3428" s="444">
        <f t="shared" ca="1" si="167"/>
        <v>-41228644681.687187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-41228644681.687187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-171786019.50702995</v>
      </c>
      <c r="L3429" s="444">
        <f t="shared" ca="1" si="167"/>
        <v>-41400430701.194214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-41400430701.194214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-172501794.58830923</v>
      </c>
      <c r="L3430" s="444">
        <f t="shared" ca="1" si="167"/>
        <v>-41572932495.782524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-41572932495.782524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-173220552.06576052</v>
      </c>
      <c r="L3431" s="444">
        <f t="shared" ca="1" si="167"/>
        <v>-41746153047.848282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-41746153047.848282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-173942304.36603451</v>
      </c>
      <c r="L3432" s="444">
        <f t="shared" ca="1" si="167"/>
        <v>-41920095352.214317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-41920095352.214317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-174667063.96755967</v>
      </c>
      <c r="L3433" s="444">
        <f t="shared" ca="1" si="167"/>
        <v>-42094762416.181877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-42094762416.181877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-175394843.40075782</v>
      </c>
      <c r="L3434" s="444">
        <f t="shared" ca="1" si="167"/>
        <v>-42270157259.582634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-42270157259.582634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-176125655.24826097</v>
      </c>
      <c r="L3435" s="444">
        <f t="shared" ca="1" si="167"/>
        <v>-42446282914.830894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-42446282914.830894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-176859512.14512873</v>
      </c>
      <c r="L3436" s="444">
        <f t="shared" ca="1" si="167"/>
        <v>-42623142426.976021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-42623142426.976021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-177596426.77906674</v>
      </c>
      <c r="L3437" s="444">
        <f t="shared" ca="1" si="167"/>
        <v>-42800738853.755089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-42800738853.755089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-178336411.89064619</v>
      </c>
      <c r="L3438" s="444">
        <f t="shared" ca="1" si="167"/>
        <v>-42979075265.645737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-42979075265.645737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-179079480.2735239</v>
      </c>
      <c r="L3439" s="444">
        <f t="shared" ca="1" si="167"/>
        <v>-43158154745.919258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-43158154745.919258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-179825644.77466357</v>
      </c>
      <c r="L3440" s="444">
        <f t="shared" ca="1" si="167"/>
        <v>-43337980390.693924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-43337980390.693924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-180574918.29455802</v>
      </c>
      <c r="L3441" s="444">
        <f t="shared" ca="1" si="167"/>
        <v>-43518555308.98848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-43518555308.98848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-181327313.78745198</v>
      </c>
      <c r="L3442" s="444">
        <f t="shared" ca="1" si="167"/>
        <v>-43699882622.775932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-43699882622.775932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-182082844.26156637</v>
      </c>
      <c r="L3443" s="444">
        <f t="shared" ca="1" si="167"/>
        <v>-43881965467.037498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-43881965467.037498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-182841522.77932292</v>
      </c>
      <c r="L3444" s="444">
        <f t="shared" ca="1" si="167"/>
        <v>-44064806989.816818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-44064806989.816818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-183603362.45757008</v>
      </c>
      <c r="L3445" s="444">
        <f t="shared" ca="1" si="167"/>
        <v>-44248410352.274391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-44248410352.274391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-184368376.46780998</v>
      </c>
      <c r="L3446" s="444">
        <f t="shared" ca="1" si="167"/>
        <v>-44432778728.742203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-44432778728.742203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-185136578.03642583</v>
      </c>
      <c r="L3447" s="444">
        <f t="shared" ca="1" si="167"/>
        <v>-44617915306.778625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-44617915306.778625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-185907980.44491094</v>
      </c>
      <c r="L3448" s="444">
        <f t="shared" ca="1" si="167"/>
        <v>-44803823287.223534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-44803823287.223534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-186682597.03009805</v>
      </c>
      <c r="L3449" s="444">
        <f t="shared" ca="1" si="167"/>
        <v>-44990505884.253632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-44990505884.253632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-187460441.18439013</v>
      </c>
      <c r="L3450" s="444">
        <f t="shared" ca="1" si="167"/>
        <v>-45177966325.438019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-45177966325.438019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-188241526.35599175</v>
      </c>
      <c r="L3451" s="444">
        <f t="shared" ca="1" si="167"/>
        <v>-45366207851.794014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-45366207851.794014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-189025866.04914173</v>
      </c>
      <c r="L3452" s="444">
        <f t="shared" ca="1" si="167"/>
        <v>-45555233717.843155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-45555233717.843155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-189813473.82434648</v>
      </c>
      <c r="L3453" s="444">
        <f t="shared" ca="1" si="167"/>
        <v>-45745047191.667503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-45745047191.667503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-190604363.29861459</v>
      </c>
      <c r="L3454" s="444">
        <f t="shared" ca="1" si="167"/>
        <v>-45935651554.966118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-45935651554.966118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-191398548.14569217</v>
      </c>
      <c r="L3455" s="444">
        <f t="shared" ca="1" si="167"/>
        <v>-46127050103.111809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-46127050103.111809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-192196042.0962992</v>
      </c>
      <c r="L3456" s="444">
        <f t="shared" ca="1" si="167"/>
        <v>-46319246145.208107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-46319246145.208107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-192996858.9383671</v>
      </c>
      <c r="L3457" s="444">
        <f t="shared" ca="1" si="167"/>
        <v>-46512243004.146477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-46512243004.146477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-193801012.51727697</v>
      </c>
      <c r="L3458" s="444">
        <f t="shared" ca="1" si="167"/>
        <v>-46706044016.663757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-46706044016.663757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-194608516.73609897</v>
      </c>
      <c r="L3459" s="444">
        <f t="shared" ca="1" si="167"/>
        <v>-46900652533.399857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-46900652533.399857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-195419385.55583274</v>
      </c>
      <c r="L3460" s="444">
        <f t="shared" ca="1" si="167"/>
        <v>-47096071918.955688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-47096071918.955688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-196233632.99564871</v>
      </c>
      <c r="L3461" s="444">
        <f t="shared" ca="1" si="167"/>
        <v>-47292305551.95134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-47292305551.95134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-197051273.13313058</v>
      </c>
      <c r="L3462" s="444">
        <f t="shared" ca="1" si="167"/>
        <v>-47489356825.084473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-47489356825.084473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-197872320.10451862</v>
      </c>
      <c r="L3463" s="444">
        <f t="shared" ca="1" si="167"/>
        <v>-47687229145.188988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-47687229145.188988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-198696788.10495412</v>
      </c>
      <c r="L3464" s="444">
        <f t="shared" ca="1" si="167"/>
        <v>-47885925933.293945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-47885925933.293945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-199524691.38872477</v>
      </c>
      <c r="L3465" s="444">
        <f t="shared" ca="1" si="167"/>
        <v>-48085450624.682671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-48085450624.682671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-200356044.26951113</v>
      </c>
      <c r="L3466" s="444">
        <f t="shared" ca="1" si="167"/>
        <v>-48285806668.952179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-48285806668.952179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-201190861.12063408</v>
      </c>
      <c r="L3467" s="444">
        <f t="shared" ca="1" si="167"/>
        <v>-48486997530.072815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-48486997530.072815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-202029156.37530339</v>
      </c>
      <c r="L3468" s="444">
        <f t="shared" ca="1" si="167"/>
        <v>-48689026686.44812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-48689026686.44812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-202870944.52686715</v>
      </c>
      <c r="L3469" s="444">
        <f t="shared" ca="1" si="167"/>
        <v>-48891897630.974991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-48891897630.974991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-203716240.12906247</v>
      </c>
      <c r="L3470" s="444">
        <f t="shared" ca="1" si="167"/>
        <v>-49095613871.10405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-49095613871.10405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-204565057.79626688</v>
      </c>
      <c r="L3471" s="444">
        <f t="shared" ca="1" si="167"/>
        <v>-49300178928.900314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-49300178928.900314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-205417412.2037513</v>
      </c>
      <c r="L3472" s="444">
        <f t="shared" ca="1" si="167"/>
        <v>-49505596341.104065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-49505596341.104065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-206273318.0879336</v>
      </c>
      <c r="L3473" s="444">
        <f t="shared" ca="1" si="167"/>
        <v>-49711869659.192001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-49711869659.192001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-207132790.24663335</v>
      </c>
      <c r="L3474" s="444">
        <f t="shared" ca="1" si="167"/>
        <v>-49919002449.438637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-49919002449.438637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-207995843.53932765</v>
      </c>
      <c r="L3475" s="444">
        <f t="shared" ca="1" si="167"/>
        <v>-50126998292.977966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-50126998292.977966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-208862492.8874082</v>
      </c>
      <c r="L3476" s="444">
        <f t="shared" ca="1" si="167"/>
        <v>-50335860785.865372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-50335860785.865372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-209732753.27443904</v>
      </c>
      <c r="L3477" s="444">
        <f t="shared" ca="1" si="167"/>
        <v>-50545593539.139809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-50545593539.139809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-210606639.74641585</v>
      </c>
      <c r="L3478" s="444">
        <f t="shared" ca="1" si="167"/>
        <v>-50756200178.886223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-50756200178.886223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-211484167.41202593</v>
      </c>
      <c r="L3479" s="444">
        <f t="shared" ca="1" si="167"/>
        <v>-50967684346.298248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-50967684346.298248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-212365351.44290936</v>
      </c>
      <c r="L3480" s="444">
        <f t="shared" ca="1" si="167"/>
        <v>-51180049697.741158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-51180049697.741158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-213250207.0739215</v>
      </c>
      <c r="L3481" s="444">
        <f t="shared" ca="1" si="167"/>
        <v>-51393299904.815079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-51393299904.815079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-214138749.60339615</v>
      </c>
      <c r="L3482" s="444">
        <f t="shared" ca="1" si="167"/>
        <v>-51607438654.418472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-51607438654.418472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-215030994.3934103</v>
      </c>
      <c r="L3483" s="444">
        <f t="shared" ca="1" si="167"/>
        <v>-51822469648.811882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-51822469648.811882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-215926956.87004951</v>
      </c>
      <c r="L3484" s="444">
        <f t="shared" ca="1" si="167"/>
        <v>-52038396605.681931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-52038396605.681931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-216826652.5236747</v>
      </c>
      <c r="L3485" s="444">
        <f t="shared" ca="1" si="167"/>
        <v>-52255223258.205605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-52255223258.205605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-217730096.90919003</v>
      </c>
      <c r="L3486" s="444">
        <f t="shared" ca="1" si="167"/>
        <v>-52472953355.114792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-52472953355.114792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-218637305.64631164</v>
      </c>
      <c r="L3487" s="444">
        <f t="shared" ca="1" si="167"/>
        <v>-52691590660.761101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-52691590660.761101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-219548294.41983792</v>
      </c>
      <c r="L3488" s="444">
        <f t="shared" ca="1" si="167"/>
        <v>-52911138955.180939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-52911138955.180939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-220463078.97992057</v>
      </c>
      <c r="L3489" s="444">
        <f t="shared" ca="1" si="167"/>
        <v>-53131602034.160858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-53131602034.160858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-221381675.14233691</v>
      </c>
      <c r="L3490" s="444">
        <f t="shared" ca="1" si="167"/>
        <v>-53352983709.303192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-53352983709.303192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-222304098.78876328</v>
      </c>
      <c r="L3491" s="444">
        <f t="shared" ca="1" si="167"/>
        <v>-53575287808.091957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-53575287808.091957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-223230365.86704981</v>
      </c>
      <c r="L3492" s="444">
        <f t="shared" ca="1" si="167"/>
        <v>-53798518173.959007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-53798518173.959007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-224160492.39149582</v>
      </c>
      <c r="L3493" s="444">
        <f t="shared" ca="1" si="167"/>
        <v>-54022678666.350502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-54022678666.350502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-225094494.4431271</v>
      </c>
      <c r="L3494" s="444">
        <f t="shared" ca="1" si="167"/>
        <v>-54247773160.793633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-54247773160.793633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-226032388.16997346</v>
      </c>
      <c r="L3495" s="444">
        <f t="shared" ca="1" si="167"/>
        <v>-54473805548.963608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-54473805548.963608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-226974189.78734836</v>
      </c>
      <c r="L3496" s="444">
        <f t="shared" ca="1" si="167"/>
        <v>-54700779738.750954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-54700779738.750954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-227919915.57812896</v>
      </c>
      <c r="L3497" s="444">
        <f t="shared" ca="1" si="167"/>
        <v>-54928699654.329086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-54928699654.329086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-228869581.89303786</v>
      </c>
      <c r="L3498" s="444">
        <f t="shared" ca="1" si="167"/>
        <v>-55157569236.222122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-55157569236.222122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-229823205.15092555</v>
      </c>
      <c r="L3499" s="444">
        <f t="shared" ca="1" si="167"/>
        <v>-55387392441.373047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-55387392441.373047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-230780801.83905438</v>
      </c>
      <c r="L3500" s="444">
        <f t="shared" ca="1" si="167"/>
        <v>-55618173243.212105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-55618173243.212105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-231742388.51338381</v>
      </c>
      <c r="L3501" s="444">
        <f t="shared" ca="1" si="167"/>
        <v>-55849915631.725487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-55849915631.725487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-232707981.7988562</v>
      </c>
      <c r="L3502" s="444">
        <f t="shared" ca="1" si="167"/>
        <v>-56082623613.524345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-56082623613.524345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-233677598.3896848</v>
      </c>
      <c r="L3503" s="444">
        <f t="shared" ca="1" si="167"/>
        <v>-56316301211.914032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-56316301211.914032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-234651255.04964182</v>
      </c>
      <c r="L3504" s="444">
        <f t="shared" ca="1" si="167"/>
        <v>-56550952466.963676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-56550952466.963676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-235628968.61234868</v>
      </c>
      <c r="L3505" s="444">
        <f t="shared" ca="1" si="167"/>
        <v>-56786581435.576027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-56786581435.576027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-236610755.98156679</v>
      </c>
      <c r="L3506" s="444">
        <f t="shared" ca="1" si="167"/>
        <v>-57023192191.557594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-57023192191.557594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-237596634.13148999</v>
      </c>
      <c r="L3507" s="444">
        <f t="shared" ca="1" si="167"/>
        <v>-57260788825.689087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-57260788825.689087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-238586620.1070379</v>
      </c>
      <c r="L3508" s="444">
        <f t="shared" ca="1" si="167"/>
        <v>-57499375445.796127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-57499375445.796127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-239580731.02415052</v>
      </c>
      <c r="L3509" s="444">
        <f t="shared" ca="1" si="167"/>
        <v>-57738956176.820274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-57738956176.820274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-240578984.07008448</v>
      </c>
      <c r="L3510" s="444">
        <f t="shared" ca="1" si="167"/>
        <v>-57979535160.890358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-57979535160.890358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-241581396.50370979</v>
      </c>
      <c r="L3511" s="444">
        <f t="shared" ca="1" si="167"/>
        <v>-58221116557.394066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-58221116557.394066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-242587985.65580863</v>
      </c>
      <c r="L3512" s="444">
        <f t="shared" ca="1" si="167"/>
        <v>-58463704543.049873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-58463704543.049873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-243598768.92937443</v>
      </c>
      <c r="L3513" s="444">
        <f t="shared" ca="1" si="167"/>
        <v>-58707303311.979248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-58707303311.979248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-244613763.79991353</v>
      </c>
      <c r="L3514" s="444">
        <f t="shared" ca="1" si="167"/>
        <v>-58951917075.77916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-58951917075.77916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-245632987.81574646</v>
      </c>
      <c r="L3515" s="444">
        <f t="shared" ca="1" si="167"/>
        <v>-59197550063.59491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-59197550063.59491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-246656458.59831211</v>
      </c>
      <c r="L3516" s="444">
        <f t="shared" ca="1" si="167"/>
        <v>-59444206522.193222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-59444206522.193222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-247684193.84247175</v>
      </c>
      <c r="L3517" s="444">
        <f t="shared" ca="1" si="167"/>
        <v>-59691890716.03569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-59691890716.03569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-248716211.31681538</v>
      </c>
      <c r="L3518" s="444">
        <f t="shared" ca="1" si="167"/>
        <v>-59940606927.352509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-59940606927.352509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-249752528.86396882</v>
      </c>
      <c r="L3519" s="444">
        <f t="shared" ca="1" si="167"/>
        <v>-60190359456.216476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-60190359456.216476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-250793164.40090197</v>
      </c>
      <c r="L3520" s="444">
        <f t="shared" ca="1" si="167"/>
        <v>-60441152620.617378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-60441152620.617378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-251838135.91923904</v>
      </c>
      <c r="L3521" s="444">
        <f t="shared" ca="1" si="167"/>
        <v>-60692990756.536621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-60692990756.536621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-252887461.48556924</v>
      </c>
      <c r="L3522" s="444">
        <f t="shared" ca="1" si="167"/>
        <v>-60945878218.022194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-60945878218.022194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-253941159.24175915</v>
      </c>
      <c r="L3523" s="444">
        <f t="shared" ca="1" si="167"/>
        <v>-61199819377.263954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-61199819377.263954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-254999247.40526643</v>
      </c>
      <c r="L3524" s="444">
        <f t="shared" ca="1" si="167"/>
        <v>-61454818624.66922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-61454818624.66922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-256061744.26945508</v>
      </c>
      <c r="L3525" s="444">
        <f t="shared" ca="1" si="167"/>
        <v>-61710880368.938675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-61710880368.938675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-257128668.2039111</v>
      </c>
      <c r="L3526" s="444">
        <f t="shared" ca="1" si="167"/>
        <v>-61968009037.142586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-61968009037.142586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-258200037.65476078</v>
      </c>
      <c r="L3527" s="444">
        <f t="shared" ca="1" si="167"/>
        <v>-62226209074.797348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-62226209074.797348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-259275871.14498892</v>
      </c>
      <c r="L3528" s="444">
        <f t="shared" ca="1" si="167"/>
        <v>-62485484945.942337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-62485484945.942337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-260356187.27475974</v>
      </c>
      <c r="L3529" s="444">
        <f t="shared" ca="1" si="167"/>
        <v>-62745841133.217094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-62745841133.217094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-261441004.72173789</v>
      </c>
      <c r="L3530" s="444">
        <f t="shared" ca="1" si="167"/>
        <v>-63007282137.938835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-63007282137.938835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-262530342.24141181</v>
      </c>
      <c r="L3531" s="444">
        <f t="shared" ca="1" si="167"/>
        <v>-63269812480.180244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-63269812480.180244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-263624218.66741768</v>
      </c>
      <c r="L3532" s="444">
        <f t="shared" ca="1" si="167"/>
        <v>-63533436698.847664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-63533436698.847664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-264722652.91186526</v>
      </c>
      <c r="L3533" s="444">
        <f t="shared" ca="1" si="167"/>
        <v>-63798159351.759529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-63798159351.759529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-265825663.96566465</v>
      </c>
      <c r="L3534" s="444">
        <f t="shared" ca="1" si="167"/>
        <v>-64063985015.725197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-64063985015.725197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-266933270.898855</v>
      </c>
      <c r="L3535" s="444">
        <f t="shared" ca="1" si="167"/>
        <v>-64330918286.624054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-64330918286.624054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-268045492.86093354</v>
      </c>
      <c r="L3536" s="444">
        <f t="shared" ca="1" si="167"/>
        <v>-64598963779.484985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-64598963779.484985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-269162349.08118743</v>
      </c>
      <c r="L3537" s="444">
        <f t="shared" ca="1" si="167"/>
        <v>-64868126128.56617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-64868126128.56617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-270283858.86902571</v>
      </c>
      <c r="L3538" s="444">
        <f t="shared" ca="1" si="167"/>
        <v>-65138409987.435196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-65138409987.435196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-271410041.6143133</v>
      </c>
      <c r="L3539" s="444">
        <f t="shared" ca="1" si="167"/>
        <v>-65409820029.049507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-65409820029.049507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-272540916.78770626</v>
      </c>
      <c r="L3540" s="444">
        <f t="shared" ca="1" si="167"/>
        <v>-65682360945.837212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-65682360945.837212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-273676503.94098842</v>
      </c>
      <c r="L3541" s="444">
        <f t="shared" ca="1" si="167"/>
        <v>-65956037449.778198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-65956037449.778198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-274816822.70740914</v>
      </c>
      <c r="L3542" s="444">
        <f t="shared" ca="1" si="167"/>
        <v>-66230854272.485611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-66230854272.485611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-275961892.80202341</v>
      </c>
      <c r="L3543" s="444">
        <f t="shared" ca="1" si="167"/>
        <v>-66506816165.287636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-66506816165.287636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-277111734.02203178</v>
      </c>
      <c r="L3544" s="444">
        <f t="shared" ca="1" si="167"/>
        <v>-66783927899.309669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-66783927899.309669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-278266366.2471236</v>
      </c>
      <c r="L3545" s="444">
        <f t="shared" ca="1" si="167"/>
        <v>-67062194265.556793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-67062194265.556793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-279425809.43981999</v>
      </c>
      <c r="L3546" s="444">
        <f t="shared" ca="1" si="167"/>
        <v>-67341620074.996613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-67341620074.996613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-280590083.64581925</v>
      </c>
      <c r="L3547" s="444">
        <f t="shared" ca="1" si="167"/>
        <v>-67622210158.642433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-67622210158.642433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-281759208.99434346</v>
      </c>
      <c r="L3548" s="444">
        <f t="shared" ca="1" si="167"/>
        <v>-67903969367.63678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-67903969367.63678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-282933205.69848663</v>
      </c>
      <c r="L3549" s="444">
        <f t="shared" ca="1" si="167"/>
        <v>-68186902573.335266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-68186902573.335266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-284112094.05556363</v>
      </c>
      <c r="L3550" s="444">
        <f t="shared" ca="1" si="167"/>
        <v>-68471014667.390831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-68471014667.390831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-285295894.44746178</v>
      </c>
      <c r="L3551" s="444">
        <f t="shared" ca="1" si="167"/>
        <v>-68756310561.838287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-68756310561.838287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-286484627.34099287</v>
      </c>
      <c r="L3552" s="444">
        <f t="shared" ca="1" si="167"/>
        <v>-69042795189.179276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-69042795189.179276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-287678313.28824699</v>
      </c>
      <c r="L3553" s="444">
        <f t="shared" ca="1" si="167"/>
        <v>-69330473502.467529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-69330473502.467529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-288876972.92694801</v>
      </c>
      <c r="L3554" s="444">
        <f t="shared" ca="1" si="167"/>
        <v>-69619350475.39447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-69619350475.39447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-290080626.98081028</v>
      </c>
      <c r="L3555" s="444">
        <f t="shared" ca="1" si="167"/>
        <v>-69909431102.375275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-69909431102.375275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-291289296.25989699</v>
      </c>
      <c r="L3556" s="444">
        <f t="shared" ca="1" si="167"/>
        <v>-70200720398.635178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-70200720398.635178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-292503001.66097993</v>
      </c>
      <c r="L3557" s="444">
        <f t="shared" ca="1" si="167"/>
        <v>-70493223400.296158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-70493223400.296158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-293721764.16790068</v>
      </c>
      <c r="L3558" s="444">
        <f t="shared" ca="1" si="167"/>
        <v>-70786945164.464066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-70786945164.464066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-294945604.8519336</v>
      </c>
      <c r="L3559" s="444">
        <f t="shared" ca="1" si="167"/>
        <v>-71081890769.315994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-71081890769.315994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-296174544.87214994</v>
      </c>
      <c r="L3560" s="444">
        <f t="shared" ca="1" si="167"/>
        <v>-71378065314.188141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-71378065314.188141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-297408605.47578394</v>
      </c>
      <c r="L3561" s="444">
        <f t="shared" ca="1" si="167"/>
        <v>-71675473919.663925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-71675473919.663925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-298647807.99859971</v>
      </c>
      <c r="L3562" s="444">
        <f t="shared" ca="1" si="167"/>
        <v>-71974121727.662521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-71974121727.662521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-299892173.86526048</v>
      </c>
      <c r="L3563" s="444">
        <f t="shared" ca="1" si="167"/>
        <v>-72274013901.527786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-72274013901.527786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-301141724.58969909</v>
      </c>
      <c r="L3564" s="444">
        <f t="shared" ca="1" si="167"/>
        <v>-72575155626.117493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-72575155626.117493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-302396481.77548957</v>
      </c>
      <c r="L3565" s="444">
        <f t="shared" ca="1" si="167"/>
        <v>-72877552107.892975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-72877552107.892975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-303656467.11622071</v>
      </c>
      <c r="L3566" s="444">
        <f t="shared" ca="1" si="167"/>
        <v>-73181208575.009201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-73181208575.009201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-304921702.39587164</v>
      </c>
      <c r="L3567" s="444">
        <f t="shared" ca="1" si="167"/>
        <v>-73486130277.405075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-73486130277.405075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-306192209.48918784</v>
      </c>
      <c r="L3568" s="444">
        <f t="shared" ca="1" si="167"/>
        <v>-73792322486.894257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-73792322486.894257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-307468010.36205941</v>
      </c>
      <c r="L3569" s="444">
        <f t="shared" ca="1" si="167"/>
        <v>-74099790497.256317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-74099790497.256317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-308749127.07190132</v>
      </c>
      <c r="L3570" s="444">
        <f t="shared" ca="1" si="167"/>
        <v>-74408539624.328217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-74408539624.328217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-310035581.76803422</v>
      </c>
      <c r="L3571" s="444">
        <f t="shared" ca="1" si="167"/>
        <v>-74718575206.096252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-74718575206.096252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-311327396.69206774</v>
      </c>
      <c r="L3572" s="444">
        <f t="shared" ca="1" si="167"/>
        <v>-75029902602.788315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-75029902602.788315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-312624594.17828465</v>
      </c>
      <c r="L3573" s="444">
        <f t="shared" ca="1" si="167"/>
        <v>-75342527196.966599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-75342527196.966599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-313927196.65402746</v>
      </c>
      <c r="L3574" s="444">
        <f t="shared" ca="1" si="167"/>
        <v>-75656454393.620621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-75656454393.620621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-315235226.64008594</v>
      </c>
      <c r="L3575" s="444">
        <f t="shared" ca="1" si="167"/>
        <v>-75971689620.260712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-75971689620.260712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-316548706.75108629</v>
      </c>
      <c r="L3576" s="444">
        <f t="shared" ca="1" si="167"/>
        <v>-76288238327.011795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-76288238327.011795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-317867659.6958825</v>
      </c>
      <c r="L3577" s="444">
        <f t="shared" ca="1" si="167"/>
        <v>-76606105986.707672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-76606105986.707672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-319192108.27794862</v>
      </c>
      <c r="L3578" s="444">
        <f t="shared" ref="L3578:L3832" ca="1" si="172">I3578-J3578+K3578</f>
        <v>-76925298094.985626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-76925298094.985626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-320522075.39577341</v>
      </c>
      <c r="L3579" s="444">
        <f t="shared" ca="1" si="172"/>
        <v>-77245820170.381393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-77245820170.381393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-321857584.04325581</v>
      </c>
      <c r="L3580" s="444">
        <f t="shared" ca="1" si="172"/>
        <v>-77567677754.424652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-77567677754.424652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-323198657.3101027</v>
      </c>
      <c r="L3581" s="444">
        <f t="shared" ca="1" si="172"/>
        <v>-77890876411.734756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-77890876411.734756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-324545318.38222814</v>
      </c>
      <c r="L3582" s="444">
        <f t="shared" ca="1" si="172"/>
        <v>-78215421730.116989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-78215421730.116989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-325897590.54215413</v>
      </c>
      <c r="L3583" s="444">
        <f t="shared" ca="1" si="172"/>
        <v>-78541319320.659149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-78541319320.659149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-327255497.16941309</v>
      </c>
      <c r="L3584" s="444">
        <f t="shared" ca="1" si="172"/>
        <v>-78868574817.828568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-78868574817.828568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-328619061.74095237</v>
      </c>
      <c r="L3585" s="444">
        <f t="shared" ca="1" si="172"/>
        <v>-79197193879.569519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-79197193879.569519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-329988307.83153963</v>
      </c>
      <c r="L3586" s="444">
        <f t="shared" ca="1" si="172"/>
        <v>-79527182187.401062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-79527182187.401062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-331363259.11417109</v>
      </c>
      <c r="L3587" s="444">
        <f t="shared" ca="1" si="172"/>
        <v>-79858545446.515228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-79858545446.515228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-332743939.36048013</v>
      </c>
      <c r="L3588" s="444">
        <f t="shared" ca="1" si="172"/>
        <v>-80191289385.875702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-80191289385.875702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-334130372.44114876</v>
      </c>
      <c r="L3589" s="444">
        <f t="shared" ca="1" si="172"/>
        <v>-80525419758.316849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-80525419758.316849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-335522582.32632017</v>
      </c>
      <c r="L3590" s="444">
        <f t="shared" ca="1" si="172"/>
        <v>-80860942340.643173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-80860942340.643173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-336920593.0860132</v>
      </c>
      <c r="L3591" s="444">
        <f t="shared" ca="1" si="172"/>
        <v>-81197862933.729187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-81197862933.729187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-338324428.89053828</v>
      </c>
      <c r="L3592" s="444">
        <f t="shared" ca="1" si="172"/>
        <v>-81536187362.61972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-81536187362.61972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-339734114.01091552</v>
      </c>
      <c r="L3593" s="444">
        <f t="shared" ca="1" si="172"/>
        <v>-81875921476.63063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-81875921476.63063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-341149672.81929427</v>
      </c>
      <c r="L3594" s="444">
        <f t="shared" ca="1" si="172"/>
        <v>-82217071149.449921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-82217071149.449921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-342571129.78937465</v>
      </c>
      <c r="L3595" s="444">
        <f t="shared" ca="1" si="172"/>
        <v>-82559642279.239288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-82559642279.239288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-343998509.49683034</v>
      </c>
      <c r="L3596" s="444">
        <f t="shared" ca="1" si="172"/>
        <v>-82903640788.736115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-82903640788.736115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-345431836.61973381</v>
      </c>
      <c r="L3597" s="444">
        <f t="shared" ca="1" si="172"/>
        <v>-83249072625.35585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-83249072625.35585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-346871135.93898273</v>
      </c>
      <c r="L3598" s="444">
        <f t="shared" ca="1" si="172"/>
        <v>-83595943761.29483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-83595943761.29483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-348316432.33872843</v>
      </c>
      <c r="L3599" s="444">
        <f t="shared" ca="1" si="172"/>
        <v>-83944260193.63356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-83944260193.63356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-349767750.8068065</v>
      </c>
      <c r="L3600" s="444">
        <f t="shared" ca="1" si="172"/>
        <v>-84294027944.440369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-84294027944.440369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-351225116.43516821</v>
      </c>
      <c r="L3601" s="444">
        <f t="shared" ca="1" si="172"/>
        <v>-84645253060.875534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-84645253060.875534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-352688554.42031473</v>
      </c>
      <c r="L3602" s="444">
        <f t="shared" ca="1" si="172"/>
        <v>-84997941615.295853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-84997941615.295853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-354158090.06373274</v>
      </c>
      <c r="L3603" s="444">
        <f t="shared" ca="1" si="172"/>
        <v>-85352099705.359589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-85352099705.359589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-355633748.7723316</v>
      </c>
      <c r="L3604" s="444">
        <f t="shared" ca="1" si="172"/>
        <v>-85707733454.131927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-85707733454.131927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-357115556.05888301</v>
      </c>
      <c r="L3605" s="444">
        <f t="shared" ca="1" si="172"/>
        <v>-86064849010.190811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-86064849010.190811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-358603537.54246169</v>
      </c>
      <c r="L3606" s="444">
        <f t="shared" ca="1" si="172"/>
        <v>-86423452547.733276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-86423452547.733276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-360097718.94888866</v>
      </c>
      <c r="L3607" s="444">
        <f t="shared" ca="1" si="172"/>
        <v>-86783550266.682159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-86783550266.682159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-361598126.11117566</v>
      </c>
      <c r="L3608" s="444">
        <f t="shared" ca="1" si="172"/>
        <v>-87145148392.793335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-87145148392.793335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-363104784.96997225</v>
      </c>
      <c r="L3609" s="444">
        <f t="shared" ca="1" si="172"/>
        <v>-87508253177.763306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-87508253177.763306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-364617721.57401377</v>
      </c>
      <c r="L3610" s="444">
        <f t="shared" ca="1" si="172"/>
        <v>-87872870899.337326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-87872870899.337326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-366136962.08057219</v>
      </c>
      <c r="L3611" s="444">
        <f t="shared" ca="1" si="172"/>
        <v>-88239007861.417892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-88239007861.417892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-367662532.75590789</v>
      </c>
      <c r="L3612" s="444">
        <f t="shared" ca="1" si="172"/>
        <v>-88606670394.173798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-88606670394.173798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-369194459.97572416</v>
      </c>
      <c r="L3613" s="444">
        <f t="shared" ca="1" si="172"/>
        <v>-88975864854.149521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-88975864854.149521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-370732770.22562301</v>
      </c>
      <c r="L3614" s="444">
        <f t="shared" ca="1" si="172"/>
        <v>-89346597624.375137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-89346597624.375137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-372277490.1015631</v>
      </c>
      <c r="L3615" s="444">
        <f t="shared" ca="1" si="172"/>
        <v>-89718875114.4767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-89718875114.4767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-373828646.3103196</v>
      </c>
      <c r="L3616" s="444">
        <f t="shared" ca="1" si="172"/>
        <v>-90092703760.787018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-90092703760.787018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-375386265.6699459</v>
      </c>
      <c r="L3617" s="444">
        <f t="shared" ca="1" si="172"/>
        <v>-90468090026.45697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-90468090026.45697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-376950375.11023736</v>
      </c>
      <c r="L3618" s="444">
        <f t="shared" ca="1" si="172"/>
        <v>-90845040401.567215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-90845040401.567215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-378521001.67319673</v>
      </c>
      <c r="L3619" s="444">
        <f t="shared" ca="1" si="172"/>
        <v>-91223561403.240417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-91223561403.240417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-380098172.51350176</v>
      </c>
      <c r="L3620" s="444">
        <f t="shared" ca="1" si="172"/>
        <v>-91603659575.753922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-91603659575.753922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-381681914.89897466</v>
      </c>
      <c r="L3621" s="444">
        <f t="shared" ca="1" si="172"/>
        <v>-91985341490.652893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-91985341490.652893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-383272256.21105373</v>
      </c>
      <c r="L3622" s="444">
        <f t="shared" ca="1" si="172"/>
        <v>-92368613746.863953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-92368613746.863953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-384869223.94526649</v>
      </c>
      <c r="L3623" s="444">
        <f t="shared" ca="1" si="172"/>
        <v>-92753482970.809219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-92753482970.809219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-386472845.71170509</v>
      </c>
      <c r="L3624" s="444">
        <f t="shared" ca="1" si="172"/>
        <v>-93139955816.52092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-93139955816.52092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-388083149.23550385</v>
      </c>
      <c r="L3625" s="444">
        <f t="shared" ca="1" si="172"/>
        <v>-93528038965.756424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-93528038965.756424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-389700162.3573184</v>
      </c>
      <c r="L3626" s="444">
        <f t="shared" ca="1" si="172"/>
        <v>-93917739128.113739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-93917739128.113739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-391323913.03380722</v>
      </c>
      <c r="L3627" s="444">
        <f t="shared" ca="1" si="172"/>
        <v>-94309063041.147552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-94309063041.147552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-392954429.3381148</v>
      </c>
      <c r="L3628" s="444">
        <f t="shared" ca="1" si="172"/>
        <v>-94702017470.485672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-94702017470.485672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-394591739.46035695</v>
      </c>
      <c r="L3629" s="444">
        <f t="shared" ca="1" si="172"/>
        <v>-95096609209.94603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-95096609209.94603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-396235871.70810843</v>
      </c>
      <c r="L3630" s="444">
        <f t="shared" ca="1" si="172"/>
        <v>-95492845081.654144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-95492845081.654144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-397886854.50689226</v>
      </c>
      <c r="L3631" s="444">
        <f t="shared" ca="1" si="172"/>
        <v>-95890731936.161041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-95890731936.161041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-399544716.40067101</v>
      </c>
      <c r="L3632" s="444">
        <f t="shared" ca="1" si="172"/>
        <v>-96290276652.561707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-96290276652.561707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-401209486.05234045</v>
      </c>
      <c r="L3633" s="444">
        <f t="shared" ca="1" si="172"/>
        <v>-96691486138.614044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-96691486138.614044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-402881192.2442252</v>
      </c>
      <c r="L3634" s="444">
        <f t="shared" ca="1" si="172"/>
        <v>-97094367330.858276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-97094367330.858276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-404559863.87857616</v>
      </c>
      <c r="L3635" s="444">
        <f t="shared" ca="1" si="172"/>
        <v>-97498927194.736847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-97498927194.736847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-406245529.9780702</v>
      </c>
      <c r="L3636" s="444">
        <f t="shared" ca="1" si="172"/>
        <v>-97905172724.71492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-97905172724.71492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-407938219.68631214</v>
      </c>
      <c r="L3637" s="444">
        <f t="shared" ca="1" si="172"/>
        <v>-98313110944.40123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-98313110944.40123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-409637962.26833844</v>
      </c>
      <c r="L3638" s="444">
        <f t="shared" ca="1" si="172"/>
        <v>-98722748906.669571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-98722748906.669571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-411344787.1111232</v>
      </c>
      <c r="L3639" s="444">
        <f t="shared" ca="1" si="172"/>
        <v>-99134093693.780701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-99134093693.780701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-413058723.72408623</v>
      </c>
      <c r="L3640" s="444">
        <f t="shared" ca="1" si="172"/>
        <v>-99547152417.504791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-99547152417.504791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-414779801.73960328</v>
      </c>
      <c r="L3641" s="444">
        <f t="shared" ca="1" si="172"/>
        <v>-99961932219.2444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-99961932219.2444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-416508050.91351831</v>
      </c>
      <c r="L3642" s="444">
        <f t="shared" ca="1" si="172"/>
        <v>-100378440270.15791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-100378440270.15791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-418243501.12565798</v>
      </c>
      <c r="L3643" s="444">
        <f t="shared" ca="1" si="172"/>
        <v>-100796683771.28357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-100796683771.28357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-419986182.38034821</v>
      </c>
      <c r="L3644" s="444">
        <f t="shared" ca="1" si="172"/>
        <v>-101216669953.66391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-101216669953.66391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-421736124.80693293</v>
      </c>
      <c r="L3645" s="444">
        <f t="shared" ca="1" si="172"/>
        <v>-101638406078.47084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-101638406078.47084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-423493358.66029519</v>
      </c>
      <c r="L3646" s="444">
        <f t="shared" ca="1" si="172"/>
        <v>-102061899437.13113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-102061899437.13113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-425257914.32137972</v>
      </c>
      <c r="L3647" s="444">
        <f t="shared" ca="1" si="172"/>
        <v>-102487157351.45251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-102487157351.45251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-427029822.29771882</v>
      </c>
      <c r="L3648" s="444">
        <f t="shared" ca="1" si="172"/>
        <v>-102914187173.75023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-102914187173.75023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-428809113.22395927</v>
      </c>
      <c r="L3649" s="444">
        <f t="shared" ca="1" si="172"/>
        <v>-103342996286.97418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-103342996286.97418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-430595817.86239243</v>
      </c>
      <c r="L3650" s="444">
        <f t="shared" ca="1" si="172"/>
        <v>-103773592104.83658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-103773592104.83658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-432389967.10348576</v>
      </c>
      <c r="L3651" s="444">
        <f t="shared" ca="1" si="172"/>
        <v>-104205982071.94006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-104205982071.94006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-434191591.9664169</v>
      </c>
      <c r="L3652" s="444">
        <f t="shared" ca="1" si="172"/>
        <v>-104640173663.90648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-104640173663.90648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-436000723.59961033</v>
      </c>
      <c r="L3653" s="444">
        <f t="shared" ca="1" si="172"/>
        <v>-105076174387.50609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-105076174387.50609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-437817393.28127533</v>
      </c>
      <c r="L3654" s="444">
        <f t="shared" ca="1" si="172"/>
        <v>-105513991780.78737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-105513991780.78737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-439641632.41994739</v>
      </c>
      <c r="L3655" s="444">
        <f t="shared" ca="1" si="172"/>
        <v>-105953633413.20732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-105953633413.20732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-441473472.55503052</v>
      </c>
      <c r="L3656" s="444">
        <f t="shared" ca="1" si="172"/>
        <v>-106395106885.76234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-106395106885.76234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-443312945.35734308</v>
      </c>
      <c r="L3657" s="444">
        <f t="shared" ca="1" si="172"/>
        <v>-106838419831.11969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-106838419831.11969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-445160082.62966537</v>
      </c>
      <c r="L3658" s="444">
        <f t="shared" ca="1" si="172"/>
        <v>-107283579913.74936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-107283579913.74936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-447014916.30728906</v>
      </c>
      <c r="L3659" s="444">
        <f t="shared" ca="1" si="172"/>
        <v>-107730594830.05664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-107730594830.05664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-448877478.45856935</v>
      </c>
      <c r="L3660" s="444">
        <f t="shared" ca="1" si="172"/>
        <v>-108179472308.51521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-108179472308.51521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-450747801.28548008</v>
      </c>
      <c r="L3661" s="444">
        <f t="shared" ca="1" si="172"/>
        <v>-108630220109.80069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-108630220109.80069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-452625917.12416953</v>
      </c>
      <c r="L3662" s="444">
        <f t="shared" ca="1" si="172"/>
        <v>-109082846026.92487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-109082846026.92487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-454511858.44552028</v>
      </c>
      <c r="L3663" s="444">
        <f t="shared" ca="1" si="172"/>
        <v>-109537357885.37039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-109537357885.37039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-456405657.85570997</v>
      </c>
      <c r="L3664" s="444">
        <f t="shared" ca="1" si="172"/>
        <v>-109993763543.2261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-109993763543.2261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-458307348.09677541</v>
      </c>
      <c r="L3665" s="444">
        <f t="shared" ca="1" si="172"/>
        <v>-110452070891.32288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-110452070891.32288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-460216962.04717857</v>
      </c>
      <c r="L3666" s="444">
        <f t="shared" ca="1" si="172"/>
        <v>-110912287853.37006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-110912287853.37006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-462134532.72237521</v>
      </c>
      <c r="L3667" s="444">
        <f t="shared" ca="1" si="172"/>
        <v>-111374422386.09244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-111374422386.09244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-464060093.2753852</v>
      </c>
      <c r="L3668" s="444">
        <f t="shared" ca="1" si="172"/>
        <v>-111838482479.36783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-111838482479.36783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-465993676.99736589</v>
      </c>
      <c r="L3669" s="444">
        <f t="shared" ca="1" si="172"/>
        <v>-112304476156.36519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-112304476156.36519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-467935317.31818837</v>
      </c>
      <c r="L3670" s="444">
        <f t="shared" ca="1" si="172"/>
        <v>-112772411473.68338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-112772411473.68338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-469885047.80701405</v>
      </c>
      <c r="L3671" s="444">
        <f t="shared" ca="1" si="172"/>
        <v>-113242296521.49039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-113242296521.49039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-471842902.1728766</v>
      </c>
      <c r="L3672" s="444">
        <f t="shared" ca="1" si="172"/>
        <v>-113714139423.66327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-113714139423.66327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-473808914.26526362</v>
      </c>
      <c r="L3673" s="444">
        <f t="shared" ca="1" si="172"/>
        <v>-114187948337.92853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-114187948337.92853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-475783118.0747022</v>
      </c>
      <c r="L3674" s="444">
        <f t="shared" ca="1" si="172"/>
        <v>-114663731456.00323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-114663731456.00323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-477765547.73334682</v>
      </c>
      <c r="L3675" s="444">
        <f t="shared" ca="1" si="172"/>
        <v>-115141497003.73659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-115141497003.73659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-479756237.51556909</v>
      </c>
      <c r="L3676" s="444">
        <f t="shared" ca="1" si="172"/>
        <v>-115621253241.25215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-115621253241.25215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-481755221.83855063</v>
      </c>
      <c r="L3677" s="444">
        <f t="shared" ca="1" si="172"/>
        <v>-116103008463.0907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-116103008463.0907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-483762535.26287782</v>
      </c>
      <c r="L3678" s="444">
        <f t="shared" ca="1" si="172"/>
        <v>-116586770998.35358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-116586770998.35358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-485778212.49313992</v>
      </c>
      <c r="L3679" s="444">
        <f t="shared" ca="1" si="172"/>
        <v>-117072549210.84671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-117072549210.84671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-487802288.37852788</v>
      </c>
      <c r="L3680" s="444">
        <f t="shared" ca="1" si="172"/>
        <v>-117560351499.22523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-117560351499.22523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-489834797.9134385</v>
      </c>
      <c r="L3681" s="444">
        <f t="shared" ca="1" si="172"/>
        <v>-118050186297.13867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-118050186297.13867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-491875776.23807782</v>
      </c>
      <c r="L3682" s="444">
        <f t="shared" ca="1" si="172"/>
        <v>-118542062073.37675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-118542062073.37675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-493925258.6390698</v>
      </c>
      <c r="L3683" s="444">
        <f t="shared" ca="1" si="172"/>
        <v>-119035987332.01582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-119035987332.01582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-495983280.55006588</v>
      </c>
      <c r="L3684" s="444">
        <f t="shared" ca="1" si="172"/>
        <v>-119531970612.56589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-119531970612.56589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-498049877.55235785</v>
      </c>
      <c r="L3685" s="444">
        <f t="shared" ca="1" si="172"/>
        <v>-120030020490.11824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-120030020490.11824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-500125085.37549263</v>
      </c>
      <c r="L3686" s="444">
        <f t="shared" ca="1" si="172"/>
        <v>-120530145575.49373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-120530145575.49373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-502208939.89789051</v>
      </c>
      <c r="L3687" s="444">
        <f t="shared" ca="1" si="172"/>
        <v>-121032354515.39162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-121032354515.39162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-504301477.14746505</v>
      </c>
      <c r="L3688" s="444">
        <f t="shared" ca="1" si="172"/>
        <v>-121536655992.53908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-121536655992.53908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-506402733.30224615</v>
      </c>
      <c r="L3689" s="444">
        <f t="shared" ca="1" si="172"/>
        <v>-122043058725.84132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-122043058725.84132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-508512744.69100547</v>
      </c>
      <c r="L3690" s="444">
        <f t="shared" ca="1" si="172"/>
        <v>-122551571470.53233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-122551571470.53233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-510631547.79388469</v>
      </c>
      <c r="L3691" s="444">
        <f t="shared" ca="1" si="172"/>
        <v>-123062203018.32622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-123062203018.32622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-512759179.2430259</v>
      </c>
      <c r="L3692" s="444">
        <f t="shared" ca="1" si="172"/>
        <v>-123574962197.56924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-123574962197.56924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-514895675.82320511</v>
      </c>
      <c r="L3693" s="444">
        <f t="shared" ca="1" si="172"/>
        <v>-124089857873.39246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-124089857873.39246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-517041074.47246855</v>
      </c>
      <c r="L3694" s="444">
        <f t="shared" ca="1" si="172"/>
        <v>-124606898947.86493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-124606898947.86493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-519195412.28277051</v>
      </c>
      <c r="L3695" s="444">
        <f t="shared" ca="1" si="172"/>
        <v>-125126094360.14771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-125126094360.14771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-521358726.50061542</v>
      </c>
      <c r="L3696" s="444">
        <f t="shared" ca="1" si="172"/>
        <v>-125647453086.64832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-125647453086.64832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-523531054.52770132</v>
      </c>
      <c r="L3697" s="444">
        <f t="shared" ca="1" si="172"/>
        <v>-126170984141.17601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-126170984141.17601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-525712433.92156672</v>
      </c>
      <c r="L3698" s="444">
        <f t="shared" ca="1" si="172"/>
        <v>-126696696575.09758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-126696696575.09758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-527902902.39623982</v>
      </c>
      <c r="L3699" s="444">
        <f t="shared" ca="1" si="172"/>
        <v>-127224599477.49382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-127224599477.49382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-530102497.82289094</v>
      </c>
      <c r="L3700" s="444">
        <f t="shared" ca="1" si="172"/>
        <v>-127754701975.31671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-127754701975.31671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-532311258.23048627</v>
      </c>
      <c r="L3701" s="444">
        <f t="shared" ca="1" si="172"/>
        <v>-128287013233.5472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-128287013233.5472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-534529221.80644673</v>
      </c>
      <c r="L3702" s="444">
        <f t="shared" ca="1" si="172"/>
        <v>-128821542455.35364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-128821542455.35364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-536756426.8973068</v>
      </c>
      <c r="L3703" s="444">
        <f t="shared" ca="1" si="172"/>
        <v>-129358298882.25095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-129358298882.25095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-538992912.00937891</v>
      </c>
      <c r="L3704" s="444">
        <f t="shared" ca="1" si="172"/>
        <v>-129897291794.26033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-129897291794.26033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-541238715.80941808</v>
      </c>
      <c r="L3705" s="444">
        <f t="shared" ca="1" si="172"/>
        <v>-130438530510.06975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-130438530510.06975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-543493877.12529063</v>
      </c>
      <c r="L3706" s="444">
        <f t="shared" ca="1" si="172"/>
        <v>-130982024387.19504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-130982024387.19504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-545758434.94664609</v>
      </c>
      <c r="L3707" s="444">
        <f t="shared" ca="1" si="172"/>
        <v>-131527782822.14168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-131527782822.14168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-548032428.4255904</v>
      </c>
      <c r="L3708" s="444">
        <f t="shared" ca="1" si="172"/>
        <v>-132075815250.56726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-132075815250.56726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-550315896.87736356</v>
      </c>
      <c r="L3709" s="444">
        <f t="shared" ca="1" si="172"/>
        <v>-132626131147.44463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-132626131147.44463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-552608879.78101921</v>
      </c>
      <c r="L3710" s="444">
        <f t="shared" ca="1" si="172"/>
        <v>-133178740027.22565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-133178740027.22565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-554911416.7801069</v>
      </c>
      <c r="L3711" s="444">
        <f t="shared" ca="1" si="172"/>
        <v>-133733651444.00575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-133733651444.00575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-557223547.68335724</v>
      </c>
      <c r="L3712" s="444">
        <f t="shared" ca="1" si="172"/>
        <v>-134290874991.68912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-134290874991.68912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-559545312.46537137</v>
      </c>
      <c r="L3713" s="444">
        <f t="shared" ca="1" si="172"/>
        <v>-134850420304.1545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-134850420304.1545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-561876751.26731038</v>
      </c>
      <c r="L3714" s="444">
        <f t="shared" ca="1" si="172"/>
        <v>-135412297055.4218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-135412297055.4218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-564217904.39759088</v>
      </c>
      <c r="L3715" s="444">
        <f t="shared" ca="1" si="172"/>
        <v>-135976514959.8194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-135976514959.8194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-566568812.33258092</v>
      </c>
      <c r="L3716" s="444">
        <f t="shared" ca="1" si="172"/>
        <v>-136543083772.15198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-136543083772.15198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-568929515.71729982</v>
      </c>
      <c r="L3717" s="444">
        <f t="shared" ca="1" si="172"/>
        <v>-137112013287.86928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-137112013287.86928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-571300055.36612201</v>
      </c>
      <c r="L3718" s="444">
        <f t="shared" ca="1" si="172"/>
        <v>-137683313343.23541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-137683313343.23541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-573680472.2634809</v>
      </c>
      <c r="L3719" s="444">
        <f t="shared" ca="1" si="172"/>
        <v>-138256993815.4989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-138256993815.4989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-576070807.56457877</v>
      </c>
      <c r="L3720" s="444">
        <f t="shared" ca="1" si="172"/>
        <v>-138833064623.06348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-138833064623.06348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-578471102.59609783</v>
      </c>
      <c r="L3721" s="444">
        <f t="shared" ca="1" si="172"/>
        <v>-139411535725.65958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-139411535725.65958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-580881398.85691488</v>
      </c>
      <c r="L3722" s="444">
        <f t="shared" ca="1" si="172"/>
        <v>-139992417124.51648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-139992417124.51648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-583301738.01881862</v>
      </c>
      <c r="L3723" s="444">
        <f t="shared" ca="1" si="172"/>
        <v>-140575718862.53531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-140575718862.53531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-585732161.92723048</v>
      </c>
      <c r="L3724" s="444">
        <f t="shared" ca="1" si="172"/>
        <v>-141161451024.46252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-141161451024.46252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-588172712.60192716</v>
      </c>
      <c r="L3725" s="444">
        <f t="shared" ca="1" si="172"/>
        <v>-141749623737.06445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-141749623737.06445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-590623432.23776853</v>
      </c>
      <c r="L3726" s="444">
        <f t="shared" ca="1" si="172"/>
        <v>-142340247169.30222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-142340247169.30222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-593084363.20542586</v>
      </c>
      <c r="L3727" s="444">
        <f t="shared" ca="1" si="172"/>
        <v>-142933331532.50763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-142933331532.50763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-595555548.05211508</v>
      </c>
      <c r="L3728" s="444">
        <f t="shared" ca="1" si="172"/>
        <v>-143528887080.55975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-143528887080.55975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-598037029.50233233</v>
      </c>
      <c r="L3729" s="444">
        <f t="shared" ca="1" si="172"/>
        <v>-144126924110.06207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-144126924110.06207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-600528850.45859194</v>
      </c>
      <c r="L3730" s="444">
        <f t="shared" ca="1" si="172"/>
        <v>-144727452960.52066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-144727452960.52066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-603031054.00216937</v>
      </c>
      <c r="L3731" s="444">
        <f t="shared" ca="1" si="172"/>
        <v>-145330484014.52283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-145330484014.52283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-605543683.39384508</v>
      </c>
      <c r="L3732" s="444">
        <f t="shared" ca="1" si="172"/>
        <v>-145936027697.91669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-145936027697.91669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-608066782.07465291</v>
      </c>
      <c r="L3733" s="444">
        <f t="shared" ca="1" si="172"/>
        <v>-146544094479.99133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-146544094479.99133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-610600393.66663051</v>
      </c>
      <c r="L3734" s="444">
        <f t="shared" ca="1" si="172"/>
        <v>-147154694873.65796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-147154694873.65796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-613144561.97357488</v>
      </c>
      <c r="L3735" s="444">
        <f t="shared" ca="1" si="172"/>
        <v>-147767839435.63153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-147767839435.63153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-615699330.98179805</v>
      </c>
      <c r="L3736" s="444">
        <f t="shared" ca="1" si="172"/>
        <v>-148383538766.61334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-148383538766.61334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-618264744.86088896</v>
      </c>
      <c r="L3737" s="444">
        <f t="shared" ca="1" si="172"/>
        <v>-149001803511.47424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-149001803511.47424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-620840847.96447599</v>
      </c>
      <c r="L3738" s="444">
        <f t="shared" ca="1" si="172"/>
        <v>-149622644359.43872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-149622644359.43872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-623427684.83099461</v>
      </c>
      <c r="L3739" s="444">
        <f t="shared" ca="1" si="172"/>
        <v>-150246072044.26971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-150246072044.26971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-626025300.18445718</v>
      </c>
      <c r="L3740" s="444">
        <f t="shared" ca="1" si="172"/>
        <v>-150872097344.45416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-150872097344.45416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-628633738.93522573</v>
      </c>
      <c r="L3741" s="444">
        <f t="shared" ca="1" si="172"/>
        <v>-151500731083.38937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-151500731083.38937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-631253046.18078899</v>
      </c>
      <c r="L3742" s="444">
        <f t="shared" ca="1" si="172"/>
        <v>-152131984129.57016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-152131984129.57016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-633883267.20654237</v>
      </c>
      <c r="L3743" s="444">
        <f t="shared" ca="1" si="172"/>
        <v>-152765867396.7767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-152765867396.7767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-636524447.48656964</v>
      </c>
      <c r="L3744" s="444">
        <f t="shared" ca="1" si="172"/>
        <v>-153402391844.26328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-153402391844.26328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-639176632.68443036</v>
      </c>
      <c r="L3745" s="444">
        <f t="shared" ca="1" si="172"/>
        <v>-154041568476.94769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-154041568476.94769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-641839868.65394866</v>
      </c>
      <c r="L3746" s="444">
        <f t="shared" ca="1" si="172"/>
        <v>-154683408345.60165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-154683408345.60165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-644514201.44000685</v>
      </c>
      <c r="L3747" s="444">
        <f t="shared" ca="1" si="172"/>
        <v>-155327922547.04166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-155327922547.04166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-647199677.27934027</v>
      </c>
      <c r="L3748" s="444">
        <f t="shared" ca="1" si="172"/>
        <v>-155975122224.32098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-155975122224.32098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-649896342.60133743</v>
      </c>
      <c r="L3749" s="444">
        <f t="shared" ca="1" si="172"/>
        <v>-156625018566.92233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-156625018566.92233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-652604244.02884305</v>
      </c>
      <c r="L3750" s="444">
        <f t="shared" ca="1" si="172"/>
        <v>-157277622810.95117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-157277622810.95117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-655323428.37896323</v>
      </c>
      <c r="L3751" s="444">
        <f t="shared" ca="1" si="172"/>
        <v>-157932946239.33014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-157932946239.33014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-658053942.66387558</v>
      </c>
      <c r="L3752" s="444">
        <f t="shared" ca="1" si="172"/>
        <v>-158591000181.99402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-158591000181.99402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-660795834.09164178</v>
      </c>
      <c r="L3753" s="444">
        <f t="shared" ca="1" si="172"/>
        <v>-159251796016.08566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-159251796016.08566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-663549150.06702363</v>
      </c>
      <c r="L3754" s="444">
        <f t="shared" ca="1" si="172"/>
        <v>-159915345166.15268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-159915345166.15268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-666313938.19230282</v>
      </c>
      <c r="L3755" s="444">
        <f t="shared" ca="1" si="172"/>
        <v>-160581659104.34497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-160581659104.34497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-669090246.26810408</v>
      </c>
      <c r="L3756" s="444">
        <f t="shared" ca="1" si="172"/>
        <v>-161250749350.61307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-161250749350.61307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-671878122.29422116</v>
      </c>
      <c r="L3757" s="444">
        <f t="shared" ca="1" si="172"/>
        <v>-161922627472.90729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-161922627472.90729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-674677614.47044706</v>
      </c>
      <c r="L3758" s="444">
        <f t="shared" ca="1" si="172"/>
        <v>-162597305087.37775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-162597305087.37775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-677488771.19740725</v>
      </c>
      <c r="L3759" s="444">
        <f t="shared" ca="1" si="172"/>
        <v>-163274793858.57516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-163274793858.57516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-680311641.07739651</v>
      </c>
      <c r="L3760" s="444">
        <f t="shared" ca="1" si="172"/>
        <v>-163955105499.65256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-163955105499.65256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-683146272.91521895</v>
      </c>
      <c r="L3761" s="444">
        <f t="shared" ca="1" si="172"/>
        <v>-164638251772.56778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-164638251772.56778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-685992715.71903241</v>
      </c>
      <c r="L3762" s="444">
        <f t="shared" ca="1" si="172"/>
        <v>-165324244488.2868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-165324244488.2868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-688851018.701195</v>
      </c>
      <c r="L3763" s="444">
        <f t="shared" ca="1" si="172"/>
        <v>-166013095506.98801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-166013095506.98801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-691721231.27911663</v>
      </c>
      <c r="L3764" s="444">
        <f t="shared" ca="1" si="172"/>
        <v>-166704816738.26712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-166704816738.26712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-694603403.07611299</v>
      </c>
      <c r="L3765" s="444">
        <f t="shared" ca="1" si="172"/>
        <v>-167399420141.34323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-167399420141.34323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-697497583.9222635</v>
      </c>
      <c r="L3766" s="444">
        <f t="shared" ca="1" si="172"/>
        <v>-168096917725.2655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-168096917725.2655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-700403823.85527289</v>
      </c>
      <c r="L3767" s="444">
        <f t="shared" ca="1" si="172"/>
        <v>-168797321549.12079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-168797321549.12079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-703322173.12133658</v>
      </c>
      <c r="L3768" s="444">
        <f t="shared" ca="1" si="172"/>
        <v>-169500643722.24213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-169500643722.24213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-706252682.17600882</v>
      </c>
      <c r="L3769" s="444">
        <f t="shared" ca="1" si="172"/>
        <v>-170206896404.41812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-170206896404.41812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-709195401.68507552</v>
      </c>
      <c r="L3770" s="444">
        <f t="shared" ca="1" si="172"/>
        <v>-170916091806.10321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-170916091806.10321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-712150382.52543008</v>
      </c>
      <c r="L3771" s="444">
        <f t="shared" ca="1" si="172"/>
        <v>-171628242188.62863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-171628242188.62863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-715117675.78595257</v>
      </c>
      <c r="L3772" s="444">
        <f t="shared" ca="1" si="172"/>
        <v>-172343359864.41458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-172343359864.41458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-718097332.76839411</v>
      </c>
      <c r="L3773" s="444">
        <f t="shared" ca="1" si="172"/>
        <v>-173061457197.18298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-173061457197.18298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-721089404.98826241</v>
      </c>
      <c r="L3774" s="444">
        <f t="shared" ca="1" si="172"/>
        <v>-173782546602.17123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-173782546602.17123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-724093944.17571342</v>
      </c>
      <c r="L3775" s="444">
        <f t="shared" ca="1" si="172"/>
        <v>-174506640546.34695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-174506640546.34695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-727111002.27644563</v>
      </c>
      <c r="L3776" s="444">
        <f t="shared" ca="1" si="172"/>
        <v>-175233751548.62341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-175233751548.62341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-730140631.4525975</v>
      </c>
      <c r="L3777" s="444">
        <f t="shared" ca="1" si="172"/>
        <v>-175963892180.07602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-175963892180.07602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-733182884.08365011</v>
      </c>
      <c r="L3778" s="444">
        <f t="shared" ca="1" si="172"/>
        <v>-176697075064.15967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-176697075064.15967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-736237812.76733196</v>
      </c>
      <c r="L3779" s="444">
        <f t="shared" ca="1" si="172"/>
        <v>-177433312876.927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-177433312876.927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-739305470.32052922</v>
      </c>
      <c r="L3780" s="444">
        <f t="shared" ca="1" si="172"/>
        <v>-178172618347.24753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-178172618347.24753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-742385909.78019798</v>
      </c>
      <c r="L3781" s="444">
        <f t="shared" ca="1" si="172"/>
        <v>-178915004257.02774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-178915004257.02774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-745479184.40428221</v>
      </c>
      <c r="L3782" s="444">
        <f t="shared" ca="1" si="172"/>
        <v>-179660483441.43204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-179660483441.43204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-748585347.67263353</v>
      </c>
      <c r="L3783" s="444">
        <f t="shared" ca="1" si="172"/>
        <v>-180409068789.10468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-180409068789.10468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-751704453.28793609</v>
      </c>
      <c r="L3784" s="444">
        <f t="shared" ca="1" si="172"/>
        <v>-181160773242.39261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-181160773242.39261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-754836555.17663586</v>
      </c>
      <c r="L3785" s="444">
        <f t="shared" ca="1" si="172"/>
        <v>-181915609797.56924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-181915609797.56924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-757981707.48987186</v>
      </c>
      <c r="L3786" s="444">
        <f t="shared" ca="1" si="172"/>
        <v>-182673591505.05911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-182673591505.05911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-761139964.60441291</v>
      </c>
      <c r="L3787" s="444">
        <f t="shared" ca="1" si="172"/>
        <v>-183434731469.66351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-183434731469.66351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-764311381.12359798</v>
      </c>
      <c r="L3788" s="444">
        <f t="shared" ca="1" si="172"/>
        <v>-184199042850.78711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-184199042850.78711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-767496011.87827957</v>
      </c>
      <c r="L3789" s="444">
        <f t="shared" ca="1" si="172"/>
        <v>-184966538862.66537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-184966538862.66537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-770693911.9277724</v>
      </c>
      <c r="L3790" s="444">
        <f t="shared" ca="1" si="172"/>
        <v>-185737232774.59314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-185737232774.59314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-773905136.56080472</v>
      </c>
      <c r="L3791" s="444">
        <f t="shared" ca="1" si="172"/>
        <v>-186511137911.15393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-186511137911.15393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-777129741.2964747</v>
      </c>
      <c r="L3792" s="444">
        <f t="shared" ca="1" si="172"/>
        <v>-187288267652.45041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-187288267652.45041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-780367781.88521004</v>
      </c>
      <c r="L3793" s="444">
        <f t="shared" ca="1" si="172"/>
        <v>-188068635434.33563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-188068635434.33563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-783619314.30973184</v>
      </c>
      <c r="L3794" s="444">
        <f t="shared" ca="1" si="172"/>
        <v>-188852254748.64536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-188852254748.64536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-786884394.78602231</v>
      </c>
      <c r="L3795" s="444">
        <f t="shared" ca="1" si="172"/>
        <v>-189639139143.43137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-189639139143.43137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-790163079.76429737</v>
      </c>
      <c r="L3796" s="444">
        <f t="shared" ca="1" si="172"/>
        <v>-190429302223.19565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-190429302223.19565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-793455425.92998183</v>
      </c>
      <c r="L3797" s="444">
        <f t="shared" ca="1" si="172"/>
        <v>-191222757649.12564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-191222757649.12564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-796761490.20469022</v>
      </c>
      <c r="L3798" s="444">
        <f t="shared" ca="1" si="172"/>
        <v>-192019519139.33032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-192019519139.33032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-800081329.74720967</v>
      </c>
      <c r="L3799" s="444">
        <f t="shared" ca="1" si="172"/>
        <v>-192819600469.07755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-192819600469.07755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-803415001.95448971</v>
      </c>
      <c r="L3800" s="444">
        <f t="shared" ca="1" si="172"/>
        <v>-193623015471.03204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-193623015471.03204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-806762564.46263349</v>
      </c>
      <c r="L3801" s="444">
        <f t="shared" ca="1" si="172"/>
        <v>-194429778035.49469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-194429778035.49469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-810124075.1478945</v>
      </c>
      <c r="L3802" s="444">
        <f t="shared" ca="1" si="172"/>
        <v>-195239902110.64258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-195239902110.64258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-813499592.12767744</v>
      </c>
      <c r="L3803" s="444">
        <f t="shared" ca="1" si="172"/>
        <v>-196053401702.77026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-196053401702.77026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-816889173.7615428</v>
      </c>
      <c r="L3804" s="444">
        <f t="shared" ca="1" si="172"/>
        <v>-196870290876.5318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-196870290876.5318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-820292878.65221584</v>
      </c>
      <c r="L3805" s="444">
        <f t="shared" ca="1" si="172"/>
        <v>-197690583755.18402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-197690583755.18402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-823710765.64660013</v>
      </c>
      <c r="L3806" s="444">
        <f t="shared" ca="1" si="172"/>
        <v>-198514294520.83063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-198514294520.83063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-827142893.83679426</v>
      </c>
      <c r="L3807" s="444">
        <f t="shared" ca="1" si="172"/>
        <v>-199341437414.66742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-199341437414.66742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-830589322.56111419</v>
      </c>
      <c r="L3808" s="444">
        <f t="shared" ca="1" si="172"/>
        <v>-200172026737.22855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-200172026737.22855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-834050111.40511894</v>
      </c>
      <c r="L3809" s="444">
        <f t="shared" ca="1" si="172"/>
        <v>-201006076848.63367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-201006076848.63367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-837525320.2026403</v>
      </c>
      <c r="L3810" s="444">
        <f t="shared" ca="1" si="172"/>
        <v>-201843602168.8363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-201843602168.8363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-841015009.03681791</v>
      </c>
      <c r="L3811" s="444">
        <f t="shared" ca="1" si="172"/>
        <v>-202684617177.87311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-202684617177.87311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-844519238.24113798</v>
      </c>
      <c r="L3812" s="444">
        <f t="shared" ca="1" si="172"/>
        <v>-203529136416.11426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-203529136416.11426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-848038068.4004761</v>
      </c>
      <c r="L3813" s="444">
        <f t="shared" ca="1" si="172"/>
        <v>-204377174484.51474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-204377174484.51474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-851571560.35214472</v>
      </c>
      <c r="L3814" s="444">
        <f t="shared" ca="1" si="172"/>
        <v>-205228746044.86688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-205228746044.86688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-855119775.18694532</v>
      </c>
      <c r="L3815" s="444">
        <f t="shared" ca="1" si="172"/>
        <v>-206083865820.05383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-206083865820.05383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-858682774.25022435</v>
      </c>
      <c r="L3816" s="444">
        <f t="shared" ca="1" si="172"/>
        <v>-206942548594.30405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-206942548594.30405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-862260619.14293349</v>
      </c>
      <c r="L3817" s="444">
        <f t="shared" ca="1" si="172"/>
        <v>-207804809213.44699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-207804809213.44699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-865853371.72269583</v>
      </c>
      <c r="L3818" s="444">
        <f t="shared" ca="1" si="172"/>
        <v>-208670662585.16968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-208670662585.16968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-869461094.10487366</v>
      </c>
      <c r="L3819" s="444">
        <f t="shared" ca="1" si="172"/>
        <v>-209540123679.27454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-209540123679.27454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-873083848.66364384</v>
      </c>
      <c r="L3820" s="444">
        <f t="shared" ca="1" si="172"/>
        <v>-210413207527.93817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-210413207527.93817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-876721698.03307569</v>
      </c>
      <c r="L3821" s="444">
        <f t="shared" ca="1" si="172"/>
        <v>-211289929225.97125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-211289929225.97125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-880374705.10821354</v>
      </c>
      <c r="L3822" s="444">
        <f t="shared" ca="1" si="172"/>
        <v>-212170303931.07947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-212170303931.07947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-884042933.04616439</v>
      </c>
      <c r="L3823" s="444">
        <f t="shared" ca="1" si="172"/>
        <v>-213054346864.12564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-213054346864.12564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-887726445.2671901</v>
      </c>
      <c r="L3824" s="444">
        <f t="shared" ca="1" si="172"/>
        <v>-213942073309.39282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-213942073309.39282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-891425305.45580339</v>
      </c>
      <c r="L3825" s="444">
        <f t="shared" ca="1" si="172"/>
        <v>-214833498614.84863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-214833498614.84863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-895139577.56186926</v>
      </c>
      <c r="L3826" s="444">
        <f t="shared" ca="1" si="172"/>
        <v>-215728638192.41049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-215728638192.41049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-898869325.80171037</v>
      </c>
      <c r="L3827" s="444">
        <f t="shared" ca="1" si="172"/>
        <v>-216627507518.21219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-216627507518.21219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-902614614.65921736</v>
      </c>
      <c r="L3828" s="444">
        <f t="shared" ca="1" si="172"/>
        <v>-217530122132.8714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-217530122132.8714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-906375508.88696432</v>
      </c>
      <c r="L3829" s="444">
        <f t="shared" ca="1" si="172"/>
        <v>-218436497641.75836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-218436497641.75836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-910152073.50732648</v>
      </c>
      <c r="L3830" s="444">
        <f t="shared" ca="1" si="172"/>
        <v>-219346649715.26569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-219346649715.26569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-913944373.81360698</v>
      </c>
      <c r="L3831" s="444">
        <f t="shared" ca="1" si="172"/>
        <v>-220260594089.07928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-220260594089.07928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-917752475.37116373</v>
      </c>
      <c r="L3832" s="444">
        <f t="shared" ca="1" si="172"/>
        <v>-221178346564.45044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-221178346564.45044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-921576444.01854348</v>
      </c>
      <c r="L3833" s="444">
        <f t="shared" ref="L3833:L4087" ca="1" si="177">I3833-J3833+K3833</f>
        <v>-222099923008.46899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-222099923008.46899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-925416345.86862075</v>
      </c>
      <c r="L3834" s="444">
        <f t="shared" ca="1" si="177"/>
        <v>-223025339354.33762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-223025339354.33762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-929272247.30974007</v>
      </c>
      <c r="L3835" s="444">
        <f t="shared" ca="1" si="177"/>
        <v>-223954611601.64737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-223954611601.64737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-933144215.00686419</v>
      </c>
      <c r="L3836" s="444">
        <f t="shared" ca="1" si="177"/>
        <v>-224887755816.65424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-224887755816.65424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-937032315.90272593</v>
      </c>
      <c r="L3837" s="444">
        <f t="shared" ca="1" si="177"/>
        <v>-225824788132.55698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-225824788132.55698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-940936617.21898723</v>
      </c>
      <c r="L3838" s="444">
        <f t="shared" ca="1" si="177"/>
        <v>-226765724749.77597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-226765724749.77597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-944857186.45739973</v>
      </c>
      <c r="L3839" s="444">
        <f t="shared" ca="1" si="177"/>
        <v>-227710581936.23337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-227710581936.23337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-948794091.40097237</v>
      </c>
      <c r="L3840" s="444">
        <f t="shared" ca="1" si="177"/>
        <v>-228659376027.63434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-228659376027.63434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-952747400.11514318</v>
      </c>
      <c r="L3841" s="444">
        <f t="shared" ca="1" si="177"/>
        <v>-229612123427.74948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-229612123427.74948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-956717180.94895613</v>
      </c>
      <c r="L3842" s="444">
        <f t="shared" ca="1" si="177"/>
        <v>-230568840608.69843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-230568840608.69843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-960703502.53624344</v>
      </c>
      <c r="L3843" s="444">
        <f t="shared" ca="1" si="177"/>
        <v>-231529544111.23468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-231529544111.23468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-964706433.7968111</v>
      </c>
      <c r="L3844" s="444">
        <f t="shared" ca="1" si="177"/>
        <v>-232494250545.03149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-232494250545.03149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-968726043.93763125</v>
      </c>
      <c r="L3845" s="444">
        <f t="shared" ca="1" si="177"/>
        <v>-233462976588.96912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-233462976588.96912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-972762402.45403802</v>
      </c>
      <c r="L3846" s="444">
        <f t="shared" ca="1" si="177"/>
        <v>-234435738991.42316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-234435738991.42316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-976815579.13092995</v>
      </c>
      <c r="L3847" s="444">
        <f t="shared" ca="1" si="177"/>
        <v>-235412554570.55408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-235412554570.55408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-980885644.04397535</v>
      </c>
      <c r="L3848" s="444">
        <f t="shared" ca="1" si="177"/>
        <v>-236393440214.59805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-236393440214.59805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-984972667.56082535</v>
      </c>
      <c r="L3849" s="444">
        <f t="shared" ca="1" si="177"/>
        <v>-237378412882.15887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-237378412882.15887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-989076720.34232867</v>
      </c>
      <c r="L3850" s="444">
        <f t="shared" ca="1" si="177"/>
        <v>-238367489602.50119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-238367489602.50119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-993197873.34375489</v>
      </c>
      <c r="L3851" s="444">
        <f t="shared" ca="1" si="177"/>
        <v>-239360687475.84494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-239360687475.84494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-997336197.81602061</v>
      </c>
      <c r="L3852" s="444">
        <f t="shared" ca="1" si="177"/>
        <v>-240358023673.66095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-240358023673.66095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-1001491765.3069208</v>
      </c>
      <c r="L3853" s="444">
        <f t="shared" ca="1" si="177"/>
        <v>-241359515438.96786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-241359515438.96786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-1005664647.662366</v>
      </c>
      <c r="L3854" s="444">
        <f t="shared" ca="1" si="177"/>
        <v>-242365180086.63022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-242365180086.63022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-1009854917.0276259</v>
      </c>
      <c r="L3855" s="444">
        <f t="shared" ca="1" si="177"/>
        <v>-243375035003.65784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-243375035003.65784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-1014062645.8485743</v>
      </c>
      <c r="L3856" s="444">
        <f t="shared" ca="1" si="177"/>
        <v>-244389097649.50641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-244389097649.50641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-1018287906.8729433</v>
      </c>
      <c r="L3857" s="444">
        <f t="shared" ca="1" si="177"/>
        <v>-245407385556.37936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-245407385556.37936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-1022530773.1515808</v>
      </c>
      <c r="L3858" s="444">
        <f t="shared" ca="1" si="177"/>
        <v>-246429916329.53094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-246429916329.53094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-1026791318.0397123</v>
      </c>
      <c r="L3859" s="444">
        <f t="shared" ca="1" si="177"/>
        <v>-247456707647.57065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-247456707647.57065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-1031069615.1982108</v>
      </c>
      <c r="L3860" s="444">
        <f t="shared" ca="1" si="177"/>
        <v>-248487777262.76886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-248487777262.76886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-1035365738.5948702</v>
      </c>
      <c r="L3861" s="444">
        <f t="shared" ca="1" si="177"/>
        <v>-249523143001.36374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-249523143001.36374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-1039679762.5056821</v>
      </c>
      <c r="L3862" s="444">
        <f t="shared" ca="1" si="177"/>
        <v>-250562822763.86942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-250562822763.86942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-1044011761.5161227</v>
      </c>
      <c r="L3863" s="444">
        <f t="shared" ca="1" si="177"/>
        <v>-251606834525.38553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-251606834525.38553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-1048361810.5224397</v>
      </c>
      <c r="L3864" s="444">
        <f t="shared" ca="1" si="177"/>
        <v>-252655196335.90796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-252655196335.90796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-1052729984.73295</v>
      </c>
      <c r="L3865" s="444">
        <f t="shared" ca="1" si="177"/>
        <v>-253707926320.6409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-253707926320.6409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-1057116359.669337</v>
      </c>
      <c r="L3866" s="444">
        <f t="shared" ca="1" si="177"/>
        <v>-254765042680.31024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-254765042680.31024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-1061521011.1679592</v>
      </c>
      <c r="L3867" s="444">
        <f t="shared" ca="1" si="177"/>
        <v>-255826563691.47821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-255826563691.47821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-1065944015.3811593</v>
      </c>
      <c r="L3868" s="444">
        <f t="shared" ca="1" si="177"/>
        <v>-256892507706.85938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-256892507706.85938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-1070385448.7785805</v>
      </c>
      <c r="L3869" s="444">
        <f t="shared" ca="1" si="177"/>
        <v>-257962893155.63797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-257962893155.63797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-1074845388.1484916</v>
      </c>
      <c r="L3870" s="444">
        <f t="shared" ca="1" si="177"/>
        <v>-259037738543.78647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-259037738543.78647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-1079323910.5991104</v>
      </c>
      <c r="L3871" s="444">
        <f t="shared" ca="1" si="177"/>
        <v>-260117062454.38559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-260117062454.38559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-1083821093.5599399</v>
      </c>
      <c r="L3872" s="444">
        <f t="shared" ca="1" si="177"/>
        <v>-261200883547.94553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-261200883547.94553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-1088337014.7831063</v>
      </c>
      <c r="L3873" s="444">
        <f t="shared" ca="1" si="177"/>
        <v>-262289220562.72864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-262289220562.72864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-1092871752.3447027</v>
      </c>
      <c r="L3874" s="444">
        <f t="shared" ca="1" si="177"/>
        <v>-263382092315.07333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-263382092315.07333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-1097425384.6461389</v>
      </c>
      <c r="L3875" s="444">
        <f t="shared" ca="1" si="177"/>
        <v>-264479517699.71948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-264479517699.71948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-1101997990.4154978</v>
      </c>
      <c r="L3876" s="444">
        <f t="shared" ca="1" si="177"/>
        <v>-265581515690.13498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-265581515690.13498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-1106589648.7088957</v>
      </c>
      <c r="L3877" s="444">
        <f t="shared" ca="1" si="177"/>
        <v>-266688105338.84387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-266688105338.84387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-1111200438.9118495</v>
      </c>
      <c r="L3878" s="444">
        <f t="shared" ca="1" si="177"/>
        <v>-267799305777.75571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-267799305777.75571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-1115830440.7406487</v>
      </c>
      <c r="L3879" s="444">
        <f t="shared" ca="1" si="177"/>
        <v>-268915136218.49637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-268915136218.49637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-1120479734.2437351</v>
      </c>
      <c r="L3880" s="444">
        <f t="shared" ca="1" si="177"/>
        <v>-270035615952.74011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-270035615952.74011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-1125148399.8030839</v>
      </c>
      <c r="L3881" s="444">
        <f t="shared" ca="1" si="177"/>
        <v>-271160764352.54318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-271160764352.54318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-1129836518.1355965</v>
      </c>
      <c r="L3882" s="444">
        <f t="shared" ca="1" si="177"/>
        <v>-272290600870.67877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-272290600870.67877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-1134544170.2944949</v>
      </c>
      <c r="L3883" s="444">
        <f t="shared" ca="1" si="177"/>
        <v>-273425145040.97327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-273425145040.97327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-1139271437.670722</v>
      </c>
      <c r="L3884" s="444">
        <f t="shared" ca="1" si="177"/>
        <v>-274564416478.64398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-274564416478.64398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-1144018401.99435</v>
      </c>
      <c r="L3885" s="444">
        <f t="shared" ca="1" si="177"/>
        <v>-275708434880.63831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-275708434880.63831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-1148785145.3359928</v>
      </c>
      <c r="L3886" s="444">
        <f t="shared" ca="1" si="177"/>
        <v>-276857220025.9743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-276857220025.9743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-1153571750.1082263</v>
      </c>
      <c r="L3887" s="444">
        <f t="shared" ca="1" si="177"/>
        <v>-278010791776.08252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-278010791776.08252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-1158378299.0670104</v>
      </c>
      <c r="L3888" s="444">
        <f t="shared" ca="1" si="177"/>
        <v>-279169170075.14954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-279169170075.14954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-1163204875.313123</v>
      </c>
      <c r="L3889" s="444">
        <f t="shared" ca="1" si="177"/>
        <v>-280332374950.46265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-280332374950.46265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-1168051562.2935944</v>
      </c>
      <c r="L3890" s="444">
        <f t="shared" ca="1" si="177"/>
        <v>-281500426512.75623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-281500426512.75623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-1172918443.8031509</v>
      </c>
      <c r="L3891" s="444">
        <f t="shared" ca="1" si="177"/>
        <v>-282673344956.55939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-282673344956.55939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-1177805603.9856641</v>
      </c>
      <c r="L3892" s="444">
        <f t="shared" ca="1" si="177"/>
        <v>-283851150560.54504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-283851150560.54504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-1182713127.3356044</v>
      </c>
      <c r="L3893" s="444">
        <f t="shared" ca="1" si="177"/>
        <v>-285033863687.88068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-285033863687.88068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-1187641098.6995027</v>
      </c>
      <c r="L3894" s="444">
        <f t="shared" ca="1" si="177"/>
        <v>-286221504786.5802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-286221504786.5802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-1192589603.2774174</v>
      </c>
      <c r="L3895" s="444">
        <f t="shared" ca="1" si="177"/>
        <v>-287414094389.8576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-287414094389.8576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-1197558726.6244066</v>
      </c>
      <c r="L3896" s="444">
        <f t="shared" ca="1" si="177"/>
        <v>-288611653116.48199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-288611653116.48199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-1202548554.6520083</v>
      </c>
      <c r="L3897" s="444">
        <f t="shared" ca="1" si="177"/>
        <v>-289814201671.13403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-289814201671.13403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-1207559173.6297252</v>
      </c>
      <c r="L3898" s="444">
        <f t="shared" ca="1" si="177"/>
        <v>-291021760844.76373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-291021760844.76373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-1212590670.1865156</v>
      </c>
      <c r="L3899" s="444">
        <f t="shared" ca="1" si="177"/>
        <v>-292234351514.95026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-292234351514.95026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-1217643131.3122928</v>
      </c>
      <c r="L3900" s="444">
        <f t="shared" ca="1" si="177"/>
        <v>-293451994646.26257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-293451994646.26257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-1222716644.3594275</v>
      </c>
      <c r="L3901" s="444">
        <f t="shared" ca="1" si="177"/>
        <v>-294674711290.62201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-294674711290.62201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-1227811297.0442584</v>
      </c>
      <c r="L3902" s="444">
        <f t="shared" ca="1" si="177"/>
        <v>-295902522587.66626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-295902522587.66626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-1232927177.4486094</v>
      </c>
      <c r="L3903" s="444">
        <f t="shared" ca="1" si="177"/>
        <v>-297135449765.11487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-297135449765.11487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-1238064374.021312</v>
      </c>
      <c r="L3904" s="444">
        <f t="shared" ca="1" si="177"/>
        <v>-298373514139.13617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-298373514139.13617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-1243222975.5797341</v>
      </c>
      <c r="L3905" s="444">
        <f t="shared" ca="1" si="177"/>
        <v>-299616737114.71588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-299616737114.71588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-1248403071.3113163</v>
      </c>
      <c r="L3906" s="444">
        <f t="shared" ca="1" si="177"/>
        <v>-300865140186.02722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-300865140186.02722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-1253604750.7751133</v>
      </c>
      <c r="L3907" s="444">
        <f t="shared" ca="1" si="177"/>
        <v>-302118744936.80231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-302118744936.80231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-1258828103.903343</v>
      </c>
      <c r="L3908" s="444">
        <f t="shared" ca="1" si="177"/>
        <v>-303377573040.70563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-303377573040.70563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-1264073221.0029402</v>
      </c>
      <c r="L3909" s="444">
        <f t="shared" ca="1" si="177"/>
        <v>-304641646261.70856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-304641646261.70856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-1269340192.7571189</v>
      </c>
      <c r="L3910" s="444">
        <f t="shared" ca="1" si="177"/>
        <v>-305910986454.4657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-305910986454.4657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-1274629110.2269404</v>
      </c>
      <c r="L3911" s="444">
        <f t="shared" ca="1" si="177"/>
        <v>-307185615564.69263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-307185615564.69263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-1279940064.852886</v>
      </c>
      <c r="L3912" s="444">
        <f t="shared" ca="1" si="177"/>
        <v>-308465555629.54553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-308465555629.54553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-1285273148.4564397</v>
      </c>
      <c r="L3913" s="444">
        <f t="shared" ca="1" si="177"/>
        <v>-309750828778.00195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-309750828778.00195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-1290628453.2416749</v>
      </c>
      <c r="L3914" s="444">
        <f t="shared" ca="1" si="177"/>
        <v>-311041457231.24365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-311041457231.24365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-1296006071.7968485</v>
      </c>
      <c r="L3915" s="444">
        <f t="shared" ca="1" si="177"/>
        <v>-312337463303.04053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-312337463303.04053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-1301406097.0960021</v>
      </c>
      <c r="L3916" s="444">
        <f t="shared" ca="1" si="177"/>
        <v>-313638869400.13654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-313638869400.13654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-1306828622.5005689</v>
      </c>
      <c r="L3917" s="444">
        <f t="shared" ca="1" si="177"/>
        <v>-314945698022.63708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-314945698022.63708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-1312273741.7609878</v>
      </c>
      <c r="L3918" s="444">
        <f t="shared" ca="1" si="177"/>
        <v>-316257971764.39807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-316257971764.39807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-1317741549.0183253</v>
      </c>
      <c r="L3919" s="444">
        <f t="shared" ca="1" si="177"/>
        <v>-317575713313.41638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-317575713313.41638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-1323232138.8059015</v>
      </c>
      <c r="L3920" s="444">
        <f t="shared" ca="1" si="177"/>
        <v>-318898945452.22229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-318898945452.22229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-1328745606.0509262</v>
      </c>
      <c r="L3921" s="444">
        <f t="shared" ca="1" si="177"/>
        <v>-320227691058.27319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-320227691058.27319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-1334282046.0761383</v>
      </c>
      <c r="L3922" s="444">
        <f t="shared" ca="1" si="177"/>
        <v>-321561973104.3493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-321561973104.3493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-1339841554.6014555</v>
      </c>
      <c r="L3923" s="444">
        <f t="shared" ca="1" si="177"/>
        <v>-322901814658.95074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-322901814658.95074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-1345424227.7456281</v>
      </c>
      <c r="L3924" s="444">
        <f t="shared" ca="1" si="177"/>
        <v>-324247238886.69635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-324247238886.69635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-1351030162.0279014</v>
      </c>
      <c r="L3925" s="444">
        <f t="shared" ca="1" si="177"/>
        <v>-325598269048.72424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-325598269048.72424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-1356659454.3696842</v>
      </c>
      <c r="L3926" s="444">
        <f t="shared" ca="1" si="177"/>
        <v>-326954928503.09393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-326954928503.09393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-1362312202.0962248</v>
      </c>
      <c r="L3927" s="444">
        <f t="shared" ca="1" si="177"/>
        <v>-328317240705.19019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-328317240705.19019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-1367988502.9382925</v>
      </c>
      <c r="L3928" s="444">
        <f t="shared" ca="1" si="177"/>
        <v>-329685229208.12848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-329685229208.12848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-1373688455.0338686</v>
      </c>
      <c r="L3929" s="444">
        <f t="shared" ca="1" si="177"/>
        <v>-331058917663.16235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-331058917663.16235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-1379412156.9298432</v>
      </c>
      <c r="L3930" s="444">
        <f t="shared" ca="1" si="177"/>
        <v>-332438329820.09222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-332438329820.09222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-1385159707.5837176</v>
      </c>
      <c r="L3931" s="444">
        <f t="shared" ca="1" si="177"/>
        <v>-333823489527.67596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-333823489527.67596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-1390931206.3653164</v>
      </c>
      <c r="L3932" s="444">
        <f t="shared" ca="1" si="177"/>
        <v>-335214420734.04126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-335214420734.04126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-1396726753.0585053</v>
      </c>
      <c r="L3933" s="444">
        <f t="shared" ca="1" si="177"/>
        <v>-336611147487.09979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-336611147487.09979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-1402546447.8629158</v>
      </c>
      <c r="L3934" s="444">
        <f t="shared" ca="1" si="177"/>
        <v>-338013693934.96271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-338013693934.96271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-1408390391.395678</v>
      </c>
      <c r="L3935" s="444">
        <f t="shared" ca="1" si="177"/>
        <v>-339422084326.3584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-339422084326.3584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-1414258684.6931601</v>
      </c>
      <c r="L3936" s="444">
        <f t="shared" ca="1" si="177"/>
        <v>-340836343011.05157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-340836343011.05157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-1420151429.2127149</v>
      </c>
      <c r="L3937" s="444">
        <f t="shared" ca="1" si="177"/>
        <v>-342256494440.26428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-342256494440.26428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-1426068726.8344345</v>
      </c>
      <c r="L3938" s="444">
        <f t="shared" ca="1" si="177"/>
        <v>-343682563167.09869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-343682563167.09869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-1432010679.8629112</v>
      </c>
      <c r="L3939" s="444">
        <f t="shared" ca="1" si="177"/>
        <v>-345114573846.96161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-345114573846.96161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-1437977391.0290067</v>
      </c>
      <c r="L3940" s="444">
        <f t="shared" ca="1" si="177"/>
        <v>-346552551237.9906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-346552551237.9906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-1443968963.4916275</v>
      </c>
      <c r="L3941" s="444">
        <f t="shared" ca="1" si="177"/>
        <v>-347996520201.48224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-347996520201.48224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-1449985500.8395092</v>
      </c>
      <c r="L3942" s="444">
        <f t="shared" ca="1" si="177"/>
        <v>-349446505702.32178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-349446505702.32178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-1456027107.0930073</v>
      </c>
      <c r="L3943" s="444">
        <f t="shared" ca="1" si="177"/>
        <v>-350902532809.41479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-350902532809.41479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-1462093886.7058949</v>
      </c>
      <c r="L3944" s="444">
        <f t="shared" ca="1" si="177"/>
        <v>-352364626696.12067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-352364626696.12067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-1468185944.5671694</v>
      </c>
      <c r="L3945" s="444">
        <f t="shared" ca="1" si="177"/>
        <v>-353832812640.68787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-353832812640.68787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-1474303386.002866</v>
      </c>
      <c r="L3946" s="444">
        <f t="shared" ca="1" si="177"/>
        <v>-355307116026.69073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-355307116026.69073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-1480446316.777878</v>
      </c>
      <c r="L3947" s="444">
        <f t="shared" ca="1" si="177"/>
        <v>-356787562343.46863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-356787562343.46863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-1486614843.0977859</v>
      </c>
      <c r="L3948" s="444">
        <f t="shared" ca="1" si="177"/>
        <v>-358274177186.56641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-358274177186.56641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-1492809071.6106935</v>
      </c>
      <c r="L3949" s="444">
        <f t="shared" ca="1" si="177"/>
        <v>-359766986258.17712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-359766986258.17712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-1499029109.4090714</v>
      </c>
      <c r="L3950" s="444">
        <f t="shared" ca="1" si="177"/>
        <v>-361266015367.58618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-361266015367.58618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-1505275064.0316091</v>
      </c>
      <c r="L3951" s="444">
        <f t="shared" ca="1" si="177"/>
        <v>-362771290431.6178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-362771290431.6178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-1511547043.4650741</v>
      </c>
      <c r="L3952" s="444">
        <f t="shared" ca="1" si="177"/>
        <v>-364282837475.08289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-364282837475.08289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-1517845156.1461787</v>
      </c>
      <c r="L3953" s="444">
        <f t="shared" ca="1" si="177"/>
        <v>-365800682631.22906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-365800682631.22906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-1524169510.9634545</v>
      </c>
      <c r="L3954" s="444">
        <f t="shared" ca="1" si="177"/>
        <v>-367324852142.1925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-367324852142.1925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-1530520217.2591355</v>
      </c>
      <c r="L3955" s="444">
        <f t="shared" ca="1" si="177"/>
        <v>-368855372359.45166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-368855372359.45166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-1536897384.8310485</v>
      </c>
      <c r="L3956" s="444">
        <f t="shared" ca="1" si="177"/>
        <v>-370392269744.28271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-370392269744.28271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-1543301123.9345112</v>
      </c>
      <c r="L3957" s="444">
        <f t="shared" ca="1" si="177"/>
        <v>-371935570868.21722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-371935570868.21722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-1549731545.2842383</v>
      </c>
      <c r="L3958" s="444">
        <f t="shared" ca="1" si="177"/>
        <v>-373485302413.50146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-373485302413.50146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-1556188760.0562561</v>
      </c>
      <c r="L3959" s="444">
        <f t="shared" ca="1" si="177"/>
        <v>-375041491173.55774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-375041491173.55774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-1562672879.8898239</v>
      </c>
      <c r="L3960" s="444">
        <f t="shared" ca="1" si="177"/>
        <v>-376604164053.44757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-376604164053.44757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-1569184016.889365</v>
      </c>
      <c r="L3961" s="444">
        <f t="shared" ca="1" si="177"/>
        <v>-378173348070.33691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-378173348070.33691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-1575722283.6264038</v>
      </c>
      <c r="L3962" s="444">
        <f t="shared" ca="1" si="177"/>
        <v>-379749070353.96332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-379749070353.96332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-1582287793.1415138</v>
      </c>
      <c r="L3963" s="444">
        <f t="shared" ca="1" si="177"/>
        <v>-381331358147.10486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-381331358147.10486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-1588880658.9462702</v>
      </c>
      <c r="L3964" s="444">
        <f t="shared" ca="1" si="177"/>
        <v>-382920238806.05115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-382920238806.05115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-1595500995.025213</v>
      </c>
      <c r="L3965" s="444">
        <f t="shared" ca="1" si="177"/>
        <v>-384515739801.07635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-384515739801.07635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-1602148915.8378181</v>
      </c>
      <c r="L3966" s="444">
        <f t="shared" ca="1" si="177"/>
        <v>-386117888716.91418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-386117888716.91418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-1608824536.3204758</v>
      </c>
      <c r="L3967" s="444">
        <f t="shared" ca="1" si="177"/>
        <v>-387726713253.23468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-387726713253.23468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-1615527971.8884778</v>
      </c>
      <c r="L3968" s="444">
        <f t="shared" ca="1" si="177"/>
        <v>-389342241225.12317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-389342241225.12317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-1622259338.4380131</v>
      </c>
      <c r="L3969" s="444">
        <f t="shared" ca="1" si="177"/>
        <v>-390964500563.56116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-390964500563.56116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-1629018752.3481715</v>
      </c>
      <c r="L3970" s="444">
        <f t="shared" ca="1" si="177"/>
        <v>-392593519315.9093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-392593519315.9093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-1635806330.4829555</v>
      </c>
      <c r="L3971" s="444">
        <f t="shared" ca="1" si="177"/>
        <v>-394229325646.39227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-394229325646.39227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-1642622190.1933012</v>
      </c>
      <c r="L3972" s="444">
        <f t="shared" ca="1" si="177"/>
        <v>-395871947836.58557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-395871947836.58557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-1649466449.3191066</v>
      </c>
      <c r="L3973" s="444">
        <f t="shared" ca="1" si="177"/>
        <v>-397521414285.90466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-397521414285.90466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-1656339226.1912694</v>
      </c>
      <c r="L3974" s="444">
        <f t="shared" ca="1" si="177"/>
        <v>-399177753512.09595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-399177753512.09595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-1663240639.633733</v>
      </c>
      <c r="L3975" s="444">
        <f t="shared" ca="1" si="177"/>
        <v>-400840994151.72968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-400840994151.72968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-1670170808.9655404</v>
      </c>
      <c r="L3976" s="444">
        <f t="shared" ca="1" si="177"/>
        <v>-402511164960.69519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-402511164960.69519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-1677129854.0028965</v>
      </c>
      <c r="L3977" s="444">
        <f t="shared" ca="1" si="177"/>
        <v>-404188294814.69806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-404188294814.69806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-1684117895.0612419</v>
      </c>
      <c r="L3978" s="444">
        <f t="shared" ca="1" si="177"/>
        <v>-405872412709.75928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-405872412709.75928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-1691135052.9573302</v>
      </c>
      <c r="L3979" s="444">
        <f t="shared" ca="1" si="177"/>
        <v>-407563547762.71661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-407563547762.71661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-1698181449.0113192</v>
      </c>
      <c r="L3980" s="444">
        <f t="shared" ca="1" si="177"/>
        <v>-409261729211.72791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-409261729211.72791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-1705257205.0488663</v>
      </c>
      <c r="L3981" s="444">
        <f t="shared" ca="1" si="177"/>
        <v>-410966986416.77679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-410966986416.77679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-1712362443.4032366</v>
      </c>
      <c r="L3982" s="444">
        <f t="shared" ca="1" si="177"/>
        <v>-412679348860.18005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-412679348860.18005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-1719497286.9174168</v>
      </c>
      <c r="L3983" s="444">
        <f t="shared" ca="1" si="177"/>
        <v>-414398846147.09747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-414398846147.09747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-1726661858.9462395</v>
      </c>
      <c r="L3984" s="444">
        <f t="shared" ca="1" si="177"/>
        <v>-416125508006.0437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-416125508006.0437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-1733856283.3585155</v>
      </c>
      <c r="L3985" s="444">
        <f t="shared" ca="1" si="177"/>
        <v>-417859364289.40222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-417859364289.40222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-1741080684.539176</v>
      </c>
      <c r="L3986" s="444">
        <f t="shared" ca="1" si="177"/>
        <v>-419600444973.94141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-419600444973.94141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-1748335187.3914225</v>
      </c>
      <c r="L3987" s="444">
        <f t="shared" ca="1" si="177"/>
        <v>-421348780161.33282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-421348780161.33282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-1755619917.3388867</v>
      </c>
      <c r="L3988" s="444">
        <f t="shared" ca="1" si="177"/>
        <v>-423104400078.67169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-423104400078.67169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-1762935000.3277986</v>
      </c>
      <c r="L3989" s="444">
        <f t="shared" ca="1" si="177"/>
        <v>-424867335078.99951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-424867335078.99951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-1770280562.8291645</v>
      </c>
      <c r="L3990" s="444">
        <f t="shared" ca="1" si="177"/>
        <v>-426637615641.82867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-426637615641.82867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-1777656731.8409529</v>
      </c>
      <c r="L3991" s="444">
        <f t="shared" ca="1" si="177"/>
        <v>-428415272373.66962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-428415272373.66962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-1785063634.8902903</v>
      </c>
      <c r="L3992" s="444">
        <f t="shared" ca="1" si="177"/>
        <v>-430200336008.55994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-430200336008.55994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-1792501400.0356662</v>
      </c>
      <c r="L3993" s="444">
        <f t="shared" ca="1" si="177"/>
        <v>-431992837408.59558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-431992837408.59558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-1799970155.8691483</v>
      </c>
      <c r="L3994" s="444">
        <f t="shared" ca="1" si="177"/>
        <v>-433792807564.46472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-433792807564.46472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-1807470031.5186026</v>
      </c>
      <c r="L3995" s="444">
        <f t="shared" ca="1" si="177"/>
        <v>-435600277595.98334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-435600277595.98334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-1815001156.6499307</v>
      </c>
      <c r="L3996" s="444">
        <f t="shared" ca="1" si="177"/>
        <v>-437415278752.63324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-437415278752.63324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-1822563661.469305</v>
      </c>
      <c r="L3997" s="444">
        <f t="shared" ca="1" si="177"/>
        <v>-439237842414.10254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-439237842414.10254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-1830157676.7254269</v>
      </c>
      <c r="L3998" s="444">
        <f t="shared" ca="1" si="177"/>
        <v>-441068000090.82794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-441068000090.82794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-1837783333.7117832</v>
      </c>
      <c r="L3999" s="444">
        <f t="shared" ca="1" si="177"/>
        <v>-442905783424.53973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-442905783424.53973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-1845440764.2689159</v>
      </c>
      <c r="L4000" s="444">
        <f t="shared" ca="1" si="177"/>
        <v>-444751224188.80865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-444751224188.80865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-1853130100.7867024</v>
      </c>
      <c r="L4001" s="444">
        <f t="shared" ca="1" si="177"/>
        <v>-446604354289.59534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-446604354289.59534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-1860851476.2066472</v>
      </c>
      <c r="L4002" s="444">
        <f t="shared" ca="1" si="177"/>
        <v>-448465205765.802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-448465205765.802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-1868605024.0241747</v>
      </c>
      <c r="L4003" s="444">
        <f t="shared" ca="1" si="177"/>
        <v>-450333810789.82617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-450333810789.82617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-1876390878.2909424</v>
      </c>
      <c r="L4004" s="444">
        <f t="shared" ca="1" si="177"/>
        <v>-452210201668.11713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-452210201668.11713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-1884209173.6171546</v>
      </c>
      <c r="L4005" s="444">
        <f t="shared" ca="1" si="177"/>
        <v>-454094410841.73425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-454094410841.73425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-1892060045.1738927</v>
      </c>
      <c r="L4006" s="444">
        <f t="shared" ca="1" si="177"/>
        <v>-455986470886.90814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-455986470886.90814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-1899943628.6954505</v>
      </c>
      <c r="L4007" s="444">
        <f t="shared" ca="1" si="177"/>
        <v>-457886414515.60358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-457886414515.60358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-1907860060.4816816</v>
      </c>
      <c r="L4008" s="444">
        <f t="shared" ca="1" si="177"/>
        <v>-459794274576.08527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-459794274576.08527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-1915809477.4003553</v>
      </c>
      <c r="L4009" s="444">
        <f t="shared" ca="1" si="177"/>
        <v>-461710084053.4856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-461710084053.4856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-1923792016.889523</v>
      </c>
      <c r="L4010" s="444">
        <f t="shared" ca="1" si="177"/>
        <v>-463633876070.37512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-463633876070.37512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-1931807816.9598966</v>
      </c>
      <c r="L4011" s="444">
        <f t="shared" ca="1" si="177"/>
        <v>-465565683887.33502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-465565683887.33502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-1939857016.1972291</v>
      </c>
      <c r="L4012" s="444">
        <f t="shared" ca="1" si="177"/>
        <v>-467505540903.53223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-467505540903.53223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-1947939753.7647176</v>
      </c>
      <c r="L4013" s="444">
        <f t="shared" ca="1" si="177"/>
        <v>-469453480657.29694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-469453480657.29694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-1956056169.4054039</v>
      </c>
      <c r="L4014" s="444">
        <f t="shared" ca="1" si="177"/>
        <v>-471409536826.70233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-471409536826.70233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-1964206403.444593</v>
      </c>
      <c r="L4015" s="444">
        <f t="shared" ca="1" si="177"/>
        <v>-473373743230.14691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-473373743230.14691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-1972390596.7922785</v>
      </c>
      <c r="L4016" s="444">
        <f t="shared" ca="1" si="177"/>
        <v>-475346133826.93921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-475346133826.93921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-1980608890.94558</v>
      </c>
      <c r="L4017" s="444">
        <f t="shared" ca="1" si="177"/>
        <v>-477326742717.88477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-477326742717.88477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-1988861427.9911864</v>
      </c>
      <c r="L4018" s="444">
        <f t="shared" ca="1" si="177"/>
        <v>-479315604145.87598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-479315604145.87598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-1997148350.6078165</v>
      </c>
      <c r="L4019" s="444">
        <f t="shared" ca="1" si="177"/>
        <v>-481312752496.48376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-481312752496.48376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-2005469802.0686824</v>
      </c>
      <c r="L4020" s="444">
        <f t="shared" ca="1" si="177"/>
        <v>-483318222298.55243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-483318222298.55243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-2013825926.2439685</v>
      </c>
      <c r="L4021" s="444">
        <f t="shared" ca="1" si="177"/>
        <v>-485332048224.79639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-485332048224.79639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-2022216867.603318</v>
      </c>
      <c r="L4022" s="444">
        <f t="shared" ca="1" si="177"/>
        <v>-487354265092.39972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-487354265092.39972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-2030642771.2183323</v>
      </c>
      <c r="L4023" s="444">
        <f t="shared" ca="1" si="177"/>
        <v>-489384907863.61804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-489384907863.61804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-2039103782.7650752</v>
      </c>
      <c r="L4024" s="444">
        <f t="shared" ca="1" si="177"/>
        <v>-491424011646.38312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-491424011646.38312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-2047600048.5265963</v>
      </c>
      <c r="L4025" s="444">
        <f t="shared" ca="1" si="177"/>
        <v>-493471611694.90973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-493471611694.90973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-2056131715.3954573</v>
      </c>
      <c r="L4026" s="444">
        <f t="shared" ca="1" si="177"/>
        <v>-495527743410.30518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-495527743410.30518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-2064698930.8762715</v>
      </c>
      <c r="L4027" s="444">
        <f t="shared" ca="1" si="177"/>
        <v>-497592442341.18146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-497592442341.18146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-2073301843.0882561</v>
      </c>
      <c r="L4028" s="444">
        <f t="shared" ca="1" si="177"/>
        <v>-499665744184.26971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-499665744184.26971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-2081940600.7677908</v>
      </c>
      <c r="L4029" s="444">
        <f t="shared" ca="1" si="177"/>
        <v>-501747684785.03748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-501747684785.03748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-2090615353.2709894</v>
      </c>
      <c r="L4030" s="444">
        <f t="shared" ca="1" si="177"/>
        <v>-503838300138.30847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-503838300138.30847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-2099326250.5762854</v>
      </c>
      <c r="L4031" s="444">
        <f t="shared" ca="1" si="177"/>
        <v>-505937626388.88477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-505937626388.88477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-2108073443.28702</v>
      </c>
      <c r="L4032" s="444">
        <f t="shared" ca="1" si="177"/>
        <v>-508045699832.17181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-508045699832.17181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-2116857082.6340489</v>
      </c>
      <c r="L4033" s="444">
        <f t="shared" ca="1" si="177"/>
        <v>-510162556914.80585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-510162556914.80585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-2125677320.4783576</v>
      </c>
      <c r="L4034" s="444">
        <f t="shared" ca="1" si="177"/>
        <v>-512288234235.28418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-512288234235.28418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-2134534309.313684</v>
      </c>
      <c r="L4035" s="444">
        <f t="shared" ca="1" si="177"/>
        <v>-514422768544.59784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-514422768544.59784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-2143428202.2691576</v>
      </c>
      <c r="L4036" s="444">
        <f t="shared" ca="1" si="177"/>
        <v>-516566196746.867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-516566196746.867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-2152359153.1119456</v>
      </c>
      <c r="L4037" s="444">
        <f t="shared" ca="1" si="177"/>
        <v>-518718555899.97894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-518718555899.97894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-2161327316.2499118</v>
      </c>
      <c r="L4038" s="444">
        <f t="shared" ca="1" si="177"/>
        <v>-520879883216.22888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-520879883216.22888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-2170332846.7342868</v>
      </c>
      <c r="L4039" s="444">
        <f t="shared" ca="1" si="177"/>
        <v>-523050216062.9632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-523050216062.9632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-2179375900.2623463</v>
      </c>
      <c r="L4040" s="444">
        <f t="shared" ca="1" si="177"/>
        <v>-525229591963.22552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-525229591963.22552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-2188456633.1801062</v>
      </c>
      <c r="L4041" s="444">
        <f t="shared" ca="1" si="177"/>
        <v>-527418048596.40564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-527418048596.40564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-2197575202.4850235</v>
      </c>
      <c r="L4042" s="444">
        <f t="shared" ca="1" si="177"/>
        <v>-529615623798.89069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-529615623798.89069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-2206731765.8287115</v>
      </c>
      <c r="L4043" s="444">
        <f t="shared" ca="1" si="177"/>
        <v>-531822355564.71942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-531822355564.71942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-2215926481.5196638</v>
      </c>
      <c r="L4044" s="444">
        <f t="shared" ca="1" si="177"/>
        <v>-534038282046.23907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-534038282046.23907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-2225159508.5259962</v>
      </c>
      <c r="L4045" s="444">
        <f t="shared" ca="1" si="177"/>
        <v>-536263441554.76508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-536263441554.76508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-2234431006.4781876</v>
      </c>
      <c r="L4046" s="444">
        <f t="shared" ca="1" si="177"/>
        <v>-538497872561.24329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-538497872561.24329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-2243741135.6718469</v>
      </c>
      <c r="L4047" s="444">
        <f t="shared" ca="1" si="177"/>
        <v>-540741613696.91516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-540741613696.91516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-2253090057.0704799</v>
      </c>
      <c r="L4048" s="444">
        <f t="shared" ca="1" si="177"/>
        <v>-542994703753.98566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-542994703753.98566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-2262477932.3082738</v>
      </c>
      <c r="L4049" s="444">
        <f t="shared" ca="1" si="177"/>
        <v>-545257181686.29395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-545257181686.29395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-2271904923.6928916</v>
      </c>
      <c r="L4050" s="444">
        <f t="shared" ca="1" si="177"/>
        <v>-547529086609.98682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-547529086609.98682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-2281371194.2082787</v>
      </c>
      <c r="L4051" s="444">
        <f t="shared" ca="1" si="177"/>
        <v>-549810457804.19507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-549810457804.19507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-2290876907.5174794</v>
      </c>
      <c r="L4052" s="444">
        <f t="shared" ca="1" si="177"/>
        <v>-552101334711.71252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-552101334711.71252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-2300422227.9654689</v>
      </c>
      <c r="L4053" s="444">
        <f t="shared" ca="1" si="177"/>
        <v>-554401756939.67798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-554401756939.67798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-2310007320.5819917</v>
      </c>
      <c r="L4054" s="444">
        <f t="shared" ca="1" si="177"/>
        <v>-556711764260.26001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-556711764260.26001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-2319632351.0844169</v>
      </c>
      <c r="L4055" s="444">
        <f t="shared" ca="1" si="177"/>
        <v>-559031396611.34448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-559031396611.34448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-2329297485.8806019</v>
      </c>
      <c r="L4056" s="444">
        <f t="shared" ca="1" si="177"/>
        <v>-561360694097.2251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-561360694097.2251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-2339002892.0717711</v>
      </c>
      <c r="L4057" s="444">
        <f t="shared" ca="1" si="177"/>
        <v>-563699696989.29688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-563699696989.29688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-2348748737.4554038</v>
      </c>
      <c r="L4058" s="444">
        <f t="shared" ca="1" si="177"/>
        <v>-566048445726.75232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-566048445726.75232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-2358535190.5281348</v>
      </c>
      <c r="L4059" s="444">
        <f t="shared" ca="1" si="177"/>
        <v>-568406980917.2804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-568406980917.2804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-2368362420.4886684</v>
      </c>
      <c r="L4060" s="444">
        <f t="shared" ca="1" si="177"/>
        <v>-570775343337.76904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-570775343337.76904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-2378230597.2407045</v>
      </c>
      <c r="L4061" s="444">
        <f t="shared" ca="1" si="177"/>
        <v>-573153573935.00977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-573153573935.00977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-2388139891.395874</v>
      </c>
      <c r="L4062" s="444">
        <f t="shared" ca="1" si="177"/>
        <v>-575541713826.40564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-575541713826.40564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-2398090474.27669</v>
      </c>
      <c r="L4063" s="444">
        <f t="shared" ca="1" si="177"/>
        <v>-577939804300.68237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-577939804300.68237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-2408082517.9195099</v>
      </c>
      <c r="L4064" s="444">
        <f t="shared" ca="1" si="177"/>
        <v>-580347886818.60193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-580347886818.60193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-2418116195.077508</v>
      </c>
      <c r="L4065" s="444">
        <f t="shared" ca="1" si="177"/>
        <v>-582766003013.67944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-582766003013.67944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-2428191679.2236643</v>
      </c>
      <c r="L4066" s="444">
        <f t="shared" ca="1" si="177"/>
        <v>-585194194692.90308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-585194194692.90308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-2438309144.5537629</v>
      </c>
      <c r="L4067" s="444">
        <f t="shared" ca="1" si="177"/>
        <v>-587632503837.45679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-587632503837.45679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-2448468765.9894032</v>
      </c>
      <c r="L4068" s="444">
        <f t="shared" ca="1" si="177"/>
        <v>-590080972603.44617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-590080972603.44617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-2458670719.1810255</v>
      </c>
      <c r="L4069" s="444">
        <f t="shared" ca="1" si="177"/>
        <v>-592539643322.6272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-592539643322.6272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-2468915180.5109468</v>
      </c>
      <c r="L4070" s="444">
        <f t="shared" ca="1" si="177"/>
        <v>-595008558503.13818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-595008558503.13818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-2479202327.0964088</v>
      </c>
      <c r="L4071" s="444">
        <f t="shared" ca="1" si="177"/>
        <v>-597487760830.23462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-597487760830.23462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-2489532336.792644</v>
      </c>
      <c r="L4072" s="444">
        <f t="shared" ca="1" si="177"/>
        <v>-599977293167.02722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-599977293167.02722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-2499905388.1959467</v>
      </c>
      <c r="L4073" s="444">
        <f t="shared" ca="1" si="177"/>
        <v>-602477198555.22314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-602477198555.22314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-2510321660.6467628</v>
      </c>
      <c r="L4074" s="444">
        <f t="shared" ca="1" si="177"/>
        <v>-604987520215.86987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-604987520215.86987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-2520781334.2327909</v>
      </c>
      <c r="L4075" s="444">
        <f t="shared" ca="1" si="177"/>
        <v>-607508301550.10266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-607508301550.10266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-2531284589.7920942</v>
      </c>
      <c r="L4076" s="444">
        <f t="shared" ca="1" si="177"/>
        <v>-610039586139.89478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-610039586139.89478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-2541831608.9162283</v>
      </c>
      <c r="L4077" s="444">
        <f t="shared" ca="1" si="177"/>
        <v>-612581417748.81104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-612581417748.81104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-2552422573.9533792</v>
      </c>
      <c r="L4078" s="444">
        <f t="shared" ca="1" si="177"/>
        <v>-615133840322.7644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-615133840322.7644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-2563057668.0115185</v>
      </c>
      <c r="L4079" s="444">
        <f t="shared" ca="1" si="177"/>
        <v>-617696897990.77588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-617696897990.77588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-2573737074.961566</v>
      </c>
      <c r="L4080" s="444">
        <f t="shared" ca="1" si="177"/>
        <v>-620270635065.73743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-620270635065.73743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-2584460979.4405727</v>
      </c>
      <c r="L4081" s="444">
        <f t="shared" ca="1" si="177"/>
        <v>-622855096045.17798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-622855096045.17798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-2595229566.854908</v>
      </c>
      <c r="L4082" s="444">
        <f t="shared" ca="1" si="177"/>
        <v>-625450325612.03284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-625450325612.03284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-2606043023.3834701</v>
      </c>
      <c r="L4083" s="444">
        <f t="shared" ca="1" si="177"/>
        <v>-628056368635.41626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-628056368635.41626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-2616901535.9809012</v>
      </c>
      <c r="L4084" s="444">
        <f t="shared" ca="1" si="177"/>
        <v>-630673270171.39722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-630673270171.39722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-2627805292.3808217</v>
      </c>
      <c r="L4085" s="444">
        <f t="shared" ca="1" si="177"/>
        <v>-633301075463.77808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-633301075463.77808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-2638754481.0990753</v>
      </c>
      <c r="L4086" s="444">
        <f t="shared" ca="1" si="177"/>
        <v>-635939829944.8772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-635939829944.8772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-2649749291.4369884</v>
      </c>
      <c r="L4087" s="444">
        <f t="shared" ca="1" si="177"/>
        <v>-638589579236.31421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-638589579236.31421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-2660789913.4846425</v>
      </c>
      <c r="L4088" s="444">
        <f t="shared" ref="L4088:L4342" ca="1" si="182">I4088-J4088+K4088</f>
        <v>-641250369149.79883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-641250369149.79883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-2671876538.1241617</v>
      </c>
      <c r="L4089" s="444">
        <f t="shared" ca="1" si="182"/>
        <v>-643922245687.92297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-643922245687.92297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-2683009357.0330124</v>
      </c>
      <c r="L4090" s="444">
        <f t="shared" ca="1" si="182"/>
        <v>-646605255044.95593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-646605255044.95593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-2694188562.6873164</v>
      </c>
      <c r="L4091" s="444">
        <f t="shared" ca="1" si="182"/>
        <v>-649299443607.64319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-649299443607.64319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-2705414348.36518</v>
      </c>
      <c r="L4092" s="444">
        <f t="shared" ca="1" si="182"/>
        <v>-652004857956.00842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-652004857956.00842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-2716686908.1500349</v>
      </c>
      <c r="L4093" s="444">
        <f t="shared" ca="1" si="182"/>
        <v>-654721544864.15845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-654721544864.15845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-2728006436.9339933</v>
      </c>
      <c r="L4094" s="444">
        <f t="shared" ca="1" si="182"/>
        <v>-657449551301.09241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-657449551301.09241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-2739373130.4212184</v>
      </c>
      <c r="L4095" s="444">
        <f t="shared" ca="1" si="182"/>
        <v>-660188924431.51367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-660188924431.51367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-2750787185.1313071</v>
      </c>
      <c r="L4096" s="444">
        <f t="shared" ca="1" si="182"/>
        <v>-662939711616.64502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-662939711616.64502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-2762248798.4026875</v>
      </c>
      <c r="L4097" s="444">
        <f t="shared" ca="1" si="182"/>
        <v>-665701960415.04773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-665701960415.04773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-2773758168.3960323</v>
      </c>
      <c r="L4098" s="444">
        <f t="shared" ca="1" si="182"/>
        <v>-668475718583.44373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-668475718583.44373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-2785315494.097682</v>
      </c>
      <c r="L4099" s="444">
        <f t="shared" ca="1" si="182"/>
        <v>-671261034077.54138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-671261034077.54138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-2796920975.3230891</v>
      </c>
      <c r="L4100" s="444">
        <f t="shared" ca="1" si="182"/>
        <v>-674057955052.8645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-674057955052.8645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-2808574812.7202687</v>
      </c>
      <c r="L4101" s="444">
        <f t="shared" ca="1" si="182"/>
        <v>-676866529865.58472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-676866529865.58472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-2820277207.7732697</v>
      </c>
      <c r="L4102" s="444">
        <f t="shared" ca="1" si="182"/>
        <v>-679686807073.35803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-679686807073.35803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-2832028362.8056583</v>
      </c>
      <c r="L4103" s="444">
        <f t="shared" ca="1" si="182"/>
        <v>-682518835436.1637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-682518835436.1637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-2843828480.9840155</v>
      </c>
      <c r="L4104" s="444">
        <f t="shared" ca="1" si="182"/>
        <v>-685362663917.14771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-685362663917.14771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-2855677766.3214488</v>
      </c>
      <c r="L4105" s="444">
        <f t="shared" ca="1" si="182"/>
        <v>-688218341683.46912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-688218341683.46912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-2867576423.6811213</v>
      </c>
      <c r="L4106" s="444">
        <f t="shared" ca="1" si="182"/>
        <v>-691085918107.15027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-691085918107.15027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-2879524658.7797928</v>
      </c>
      <c r="L4107" s="444">
        <f t="shared" ca="1" si="182"/>
        <v>-693965442765.93005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-693965442765.93005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-2891522678.1913753</v>
      </c>
      <c r="L4108" s="444">
        <f t="shared" ca="1" si="182"/>
        <v>-696856965444.12146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-696856965444.12146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-2903570689.3505058</v>
      </c>
      <c r="L4109" s="444">
        <f t="shared" ca="1" si="182"/>
        <v>-699760536133.47192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-699760536133.47192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-2915668900.5561328</v>
      </c>
      <c r="L4110" s="444">
        <f t="shared" ca="1" si="182"/>
        <v>-702676205034.02808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-702676205034.02808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-2927817520.9751167</v>
      </c>
      <c r="L4111" s="444">
        <f t="shared" ca="1" si="182"/>
        <v>-705604022555.00317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-705604022555.00317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-2940016760.6458464</v>
      </c>
      <c r="L4112" s="444">
        <f t="shared" ca="1" si="182"/>
        <v>-708544039315.64905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-708544039315.64905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-2952266830.4818711</v>
      </c>
      <c r="L4113" s="444">
        <f t="shared" ca="1" si="182"/>
        <v>-711496306146.13086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-711496306146.13086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-2964567942.2755451</v>
      </c>
      <c r="L4114" s="444">
        <f t="shared" ca="1" si="182"/>
        <v>-714460874088.40637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-714460874088.40637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-2976920308.7016931</v>
      </c>
      <c r="L4115" s="444">
        <f t="shared" ca="1" si="182"/>
        <v>-717437794397.10803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-717437794397.10803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-2989324143.3212833</v>
      </c>
      <c r="L4116" s="444">
        <f t="shared" ca="1" si="182"/>
        <v>-720427118540.42932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-720427118540.42932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-3001779660.5851221</v>
      </c>
      <c r="L4117" s="444">
        <f t="shared" ca="1" si="182"/>
        <v>-723428898201.0144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-723428898201.0144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-3014287075.8375602</v>
      </c>
      <c r="L4118" s="444">
        <f t="shared" ca="1" si="182"/>
        <v>-726443185276.85193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-726443185276.85193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-3026846605.3202162</v>
      </c>
      <c r="L4119" s="444">
        <f t="shared" ca="1" si="182"/>
        <v>-729470031882.17212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-729470031882.17212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-3039458466.1757174</v>
      </c>
      <c r="L4120" s="444">
        <f t="shared" ca="1" si="182"/>
        <v>-732509490348.34778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-732509490348.34778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-3052122876.4514489</v>
      </c>
      <c r="L4121" s="444">
        <f t="shared" ca="1" si="182"/>
        <v>-735561613224.79919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-735561613224.79919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-3064840055.1033301</v>
      </c>
      <c r="L4122" s="444">
        <f t="shared" ca="1" si="182"/>
        <v>-738626453279.90247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-738626453279.90247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-3077610221.9995937</v>
      </c>
      <c r="L4123" s="444">
        <f t="shared" ca="1" si="182"/>
        <v>-741704063501.9021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-741704063501.9021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-3090433597.924592</v>
      </c>
      <c r="L4124" s="444">
        <f t="shared" ca="1" si="182"/>
        <v>-744794497099.82666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-744794497099.82666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-3103310404.5826111</v>
      </c>
      <c r="L4125" s="444">
        <f t="shared" ca="1" si="182"/>
        <v>-747897807504.4093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-747897807504.4093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-3116240864.6017056</v>
      </c>
      <c r="L4126" s="444">
        <f t="shared" ca="1" si="182"/>
        <v>-751014048369.01099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-751014048369.01099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-3129225201.5375457</v>
      </c>
      <c r="L4127" s="444">
        <f t="shared" ca="1" si="182"/>
        <v>-754143273570.54858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-754143273570.54858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-3142263639.877286</v>
      </c>
      <c r="L4128" s="444">
        <f t="shared" ca="1" si="182"/>
        <v>-757285537210.4259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-757285537210.4259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-3155356405.0434413</v>
      </c>
      <c r="L4129" s="444">
        <f t="shared" ca="1" si="182"/>
        <v>-760440893615.46936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-760440893615.46936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-3168503723.397789</v>
      </c>
      <c r="L4130" s="444">
        <f t="shared" ca="1" si="182"/>
        <v>-763609397338.86719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-763609397338.86719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-3181705822.2452798</v>
      </c>
      <c r="L4131" s="444">
        <f t="shared" ca="1" si="182"/>
        <v>-766791103161.11243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-766791103161.11243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-3194962929.8379683</v>
      </c>
      <c r="L4132" s="444">
        <f t="shared" ca="1" si="182"/>
        <v>-769986066090.95044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-769986066090.95044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-3208275275.3789601</v>
      </c>
      <c r="L4133" s="444">
        <f t="shared" ca="1" si="182"/>
        <v>-773194341366.32935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-773194341366.32935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-3221643089.0263724</v>
      </c>
      <c r="L4134" s="444">
        <f t="shared" ca="1" si="182"/>
        <v>-776415984455.35571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-776415984455.35571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-3235066601.8973155</v>
      </c>
      <c r="L4135" s="444">
        <f t="shared" ca="1" si="182"/>
        <v>-779651051057.25305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-779651051057.25305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-3248546046.0718875</v>
      </c>
      <c r="L4136" s="444">
        <f t="shared" ca="1" si="182"/>
        <v>-782899597103.32495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-782899597103.32495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-3262081654.597187</v>
      </c>
      <c r="L4137" s="444">
        <f t="shared" ca="1" si="182"/>
        <v>-786161678757.92212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-786161678757.92212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-3275673661.4913421</v>
      </c>
      <c r="L4138" s="444">
        <f t="shared" ca="1" si="182"/>
        <v>-789437352419.41345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-789437352419.41345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-3289322301.7475562</v>
      </c>
      <c r="L4139" s="444">
        <f t="shared" ca="1" si="182"/>
        <v>-792726674721.16101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-792726674721.16101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-3303027811.338171</v>
      </c>
      <c r="L4140" s="444">
        <f t="shared" ca="1" si="182"/>
        <v>-796029702532.49915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-796029702532.49915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-3316790427.2187462</v>
      </c>
      <c r="L4141" s="444">
        <f t="shared" ca="1" si="182"/>
        <v>-799346492959.7179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-799346492959.7179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-3330610387.3321581</v>
      </c>
      <c r="L4142" s="444">
        <f t="shared" ca="1" si="182"/>
        <v>-802677103347.05005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-802677103347.05005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-3344487930.6127086</v>
      </c>
      <c r="L4143" s="444">
        <f t="shared" ca="1" si="182"/>
        <v>-806021591277.66272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-806021591277.66272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-3358423296.9902611</v>
      </c>
      <c r="L4144" s="444">
        <f t="shared" ca="1" si="182"/>
        <v>-809380014574.65295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-809380014574.65295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-3372416727.3943872</v>
      </c>
      <c r="L4145" s="444">
        <f t="shared" ca="1" si="182"/>
        <v>-812752431302.04736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-812752431302.04736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-3386468463.7585306</v>
      </c>
      <c r="L4146" s="444">
        <f t="shared" ca="1" si="182"/>
        <v>-816138899765.80591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-816138899765.80591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-3400578749.0241914</v>
      </c>
      <c r="L4147" s="444">
        <f t="shared" ca="1" si="182"/>
        <v>-819539478514.83008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-819539478514.83008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-3414747827.1451254</v>
      </c>
      <c r="L4148" s="444">
        <f t="shared" ca="1" si="182"/>
        <v>-822954226341.97522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-822954226341.97522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-3428975943.0915632</v>
      </c>
      <c r="L4149" s="444">
        <f t="shared" ca="1" si="182"/>
        <v>-826383202285.06677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-826383202285.06677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-3443263342.854445</v>
      </c>
      <c r="L4150" s="444">
        <f t="shared" ca="1" si="182"/>
        <v>-829826465627.92126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-829826465627.92126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-3457610273.4496717</v>
      </c>
      <c r="L4151" s="444">
        <f t="shared" ca="1" si="182"/>
        <v>-833284075901.37097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-833284075901.37097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-3472016982.922379</v>
      </c>
      <c r="L4152" s="444">
        <f t="shared" ca="1" si="182"/>
        <v>-836756092884.29333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-836756092884.29333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-3486483720.351222</v>
      </c>
      <c r="L4153" s="444">
        <f t="shared" ca="1" si="182"/>
        <v>-840242576604.64453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-840242576604.64453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-3501010735.8526855</v>
      </c>
      <c r="L4154" s="444">
        <f t="shared" ca="1" si="182"/>
        <v>-843743587340.49719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-843743587340.49719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-3515598280.5854049</v>
      </c>
      <c r="L4155" s="444">
        <f t="shared" ca="1" si="182"/>
        <v>-847259185621.08264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-847259185621.08264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-3530246606.7545109</v>
      </c>
      <c r="L4156" s="444">
        <f t="shared" ca="1" si="182"/>
        <v>-850789432227.83716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-850789432227.83716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-3544955967.6159883</v>
      </c>
      <c r="L4157" s="444">
        <f t="shared" ca="1" si="182"/>
        <v>-854334388195.45313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-854334388195.45313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-3559726617.4810548</v>
      </c>
      <c r="L4158" s="444">
        <f t="shared" ca="1" si="182"/>
        <v>-857894114812.9342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-857894114812.9342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-3574558811.7205591</v>
      </c>
      <c r="L4159" s="444">
        <f t="shared" ca="1" si="182"/>
        <v>-861468673624.65479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-861468673624.65479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-3589452806.7693949</v>
      </c>
      <c r="L4160" s="444">
        <f t="shared" ca="1" si="182"/>
        <v>-865058126431.42419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-865058126431.42419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-3604408860.1309338</v>
      </c>
      <c r="L4161" s="444">
        <f t="shared" ca="1" si="182"/>
        <v>-868662535291.55518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-868662535291.55518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-3619427230.3814797</v>
      </c>
      <c r="L4162" s="444">
        <f t="shared" ca="1" si="182"/>
        <v>-872281962521.93665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-872281962521.93665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-3634508177.174736</v>
      </c>
      <c r="L4163" s="444">
        <f t="shared" ca="1" si="182"/>
        <v>-875916470699.11133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-875916470699.11133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-3649651961.2462974</v>
      </c>
      <c r="L4164" s="444">
        <f t="shared" ca="1" si="182"/>
        <v>-879566122660.35767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-879566122660.35767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-3664858844.4181571</v>
      </c>
      <c r="L4165" s="444">
        <f t="shared" ca="1" si="182"/>
        <v>-883230981504.77588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-883230981504.77588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-3680129089.6032329</v>
      </c>
      <c r="L4166" s="444">
        <f t="shared" ca="1" si="182"/>
        <v>-886911110594.37915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-886911110594.37915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-3695462960.8099136</v>
      </c>
      <c r="L4167" s="444">
        <f t="shared" ca="1" si="182"/>
        <v>-890606573555.18909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-890606573555.18909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-3710860723.1466212</v>
      </c>
      <c r="L4168" s="444">
        <f t="shared" ca="1" si="182"/>
        <v>-894317434278.33569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-894317434278.33569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-3726322642.8263988</v>
      </c>
      <c r="L4169" s="444">
        <f t="shared" ca="1" si="182"/>
        <v>-898043756921.16211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-898043756921.16211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-3741848987.1715088</v>
      </c>
      <c r="L4170" s="444">
        <f t="shared" ca="1" si="182"/>
        <v>-901785605908.33362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-901785605908.33362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-3757440024.6180568</v>
      </c>
      <c r="L4171" s="444">
        <f t="shared" ca="1" si="182"/>
        <v>-905543045932.95166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-905543045932.95166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-3773096024.7206311</v>
      </c>
      <c r="L4172" s="444">
        <f t="shared" ca="1" si="182"/>
        <v>-909316141957.67224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-909316141957.67224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-3788817258.1569676</v>
      </c>
      <c r="L4173" s="444">
        <f t="shared" ca="1" si="182"/>
        <v>-913104959215.82922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-913104959215.82922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-3804603996.7326217</v>
      </c>
      <c r="L4174" s="444">
        <f t="shared" ca="1" si="182"/>
        <v>-916909563212.56189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-916909563212.56189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-3820456513.3856745</v>
      </c>
      <c r="L4175" s="444">
        <f t="shared" ca="1" si="182"/>
        <v>-920730019725.94751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-920730019725.94751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-3836375082.1914477</v>
      </c>
      <c r="L4176" s="444">
        <f t="shared" ca="1" si="182"/>
        <v>-924566394808.13892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-924566394808.13892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-3852359978.3672447</v>
      </c>
      <c r="L4177" s="444">
        <f t="shared" ca="1" si="182"/>
        <v>-928418754786.5061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-928418754786.5061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-3868411478.2771082</v>
      </c>
      <c r="L4178" s="444">
        <f t="shared" ca="1" si="182"/>
        <v>-932287166264.7832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-932287166264.7832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-3884529859.4365959</v>
      </c>
      <c r="L4179" s="444">
        <f t="shared" ca="1" si="182"/>
        <v>-936171696124.21985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-936171696124.21985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-3900715400.5175824</v>
      </c>
      <c r="L4180" s="444">
        <f t="shared" ca="1" si="182"/>
        <v>-940072411524.73743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-940072411524.73743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-3916968381.3530726</v>
      </c>
      <c r="L4181" s="444">
        <f t="shared" ca="1" si="182"/>
        <v>-943989379906.09045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-943989379906.09045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-3933289082.9420438</v>
      </c>
      <c r="L4182" s="444">
        <f t="shared" ca="1" si="182"/>
        <v>-947922668989.03247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-947922668989.03247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-3949677787.4543023</v>
      </c>
      <c r="L4183" s="444">
        <f t="shared" ca="1" si="182"/>
        <v>-951872346776.48682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-951872346776.48682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-3966134778.2353611</v>
      </c>
      <c r="L4184" s="444">
        <f t="shared" ca="1" si="182"/>
        <v>-955838481554.72217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-955838481554.72217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-3982660339.8113418</v>
      </c>
      <c r="L4185" s="444">
        <f t="shared" ca="1" si="182"/>
        <v>-959821141894.53357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-959821141894.53357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-3999254757.8938899</v>
      </c>
      <c r="L4186" s="444">
        <f t="shared" ca="1" si="182"/>
        <v>-963820396652.42749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-963820396652.42749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-4015918319.3851147</v>
      </c>
      <c r="L4187" s="444">
        <f t="shared" ca="1" si="182"/>
        <v>-967836314971.81262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-967836314971.81262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-4032651312.3825526</v>
      </c>
      <c r="L4188" s="444">
        <f t="shared" ca="1" si="182"/>
        <v>-971868966284.19519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-971868966284.19519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-4049454026.1841464</v>
      </c>
      <c r="L4189" s="444">
        <f t="shared" ca="1" si="182"/>
        <v>-975918420310.37939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-975918420310.37939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-4066326751.2932467</v>
      </c>
      <c r="L4190" s="444">
        <f t="shared" ca="1" si="182"/>
        <v>-979984747061.67261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-979984747061.67261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-4083269779.4236355</v>
      </c>
      <c r="L4191" s="444">
        <f t="shared" ca="1" si="182"/>
        <v>-984068016841.09619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-984068016841.09619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-4100283403.5045676</v>
      </c>
      <c r="L4192" s="444">
        <f t="shared" ca="1" si="182"/>
        <v>-988168300244.60071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-988168300244.60071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-4117367917.6858363</v>
      </c>
      <c r="L4193" s="444">
        <f t="shared" ca="1" si="182"/>
        <v>-992285668162.2865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-992285668162.2865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-4134523617.3428602</v>
      </c>
      <c r="L4194" s="444">
        <f t="shared" ca="1" si="182"/>
        <v>-996420191779.62939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-996420191779.62939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-4151750799.081789</v>
      </c>
      <c r="L4195" s="444">
        <f t="shared" ca="1" si="182"/>
        <v>-1000571942578.7112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-1000571942578.7112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-4169049760.7446303</v>
      </c>
      <c r="L4196" s="444">
        <f t="shared" ca="1" si="182"/>
        <v>-1004740992339.4558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-1004740992339.4558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-4186420801.4143991</v>
      </c>
      <c r="L4197" s="444">
        <f t="shared" ca="1" si="182"/>
        <v>-1008927413140.8702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-1008927413140.8702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-4203864221.4202924</v>
      </c>
      <c r="L4198" s="444">
        <f t="shared" ca="1" si="182"/>
        <v>-1013131277362.2905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-1013131277362.2905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-4221380322.3428779</v>
      </c>
      <c r="L4199" s="444">
        <f t="shared" ca="1" si="182"/>
        <v>-1017352657684.6334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-1017352657684.6334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-4238969407.0193057</v>
      </c>
      <c r="L4200" s="444">
        <f t="shared" ca="1" si="182"/>
        <v>-1021591627091.6527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-1021591627091.6527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-4256631779.5485535</v>
      </c>
      <c r="L4201" s="444">
        <f t="shared" ca="1" si="182"/>
        <v>-1025848258871.2013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-1025848258871.2013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-4274367745.2966714</v>
      </c>
      <c r="L4202" s="444">
        <f t="shared" ca="1" si="182"/>
        <v>-1030122626616.4979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-1030122626616.4979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-4292177610.9020748</v>
      </c>
      <c r="L4203" s="444">
        <f t="shared" ca="1" si="182"/>
        <v>-1034414804227.4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-1034414804227.4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-4310061684.2808332</v>
      </c>
      <c r="L4204" s="444">
        <f t="shared" ca="1" si="182"/>
        <v>-1038724865911.6809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-1038724865911.6809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-4328020274.6320038</v>
      </c>
      <c r="L4205" s="444">
        <f t="shared" ca="1" si="182"/>
        <v>-1043052886186.3129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-1043052886186.3129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-4346053692.4429693</v>
      </c>
      <c r="L4206" s="444">
        <f t="shared" ca="1" si="182"/>
        <v>-1047398939878.7559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-1047398939878.7559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-4364162249.4948158</v>
      </c>
      <c r="L4207" s="444">
        <f t="shared" ca="1" si="182"/>
        <v>-1051763102128.2507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-1051763102128.2507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-4382346258.8677111</v>
      </c>
      <c r="L4208" s="444">
        <f t="shared" ca="1" si="182"/>
        <v>-1056145448387.1184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-1056145448387.1184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-4400606034.9463263</v>
      </c>
      <c r="L4209" s="444">
        <f t="shared" ca="1" si="182"/>
        <v>-1060546054422.0647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-1060546054422.0647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-4418941893.4252701</v>
      </c>
      <c r="L4210" s="444">
        <f t="shared" ca="1" si="182"/>
        <v>-1064964996315.49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-1064964996315.49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-4437354151.3145418</v>
      </c>
      <c r="L4211" s="444">
        <f t="shared" ca="1" si="182"/>
        <v>-1069402350466.8046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-1069402350466.8046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-4455843126.9450188</v>
      </c>
      <c r="L4212" s="444">
        <f t="shared" ca="1" si="182"/>
        <v>-1073858193593.7496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-1073858193593.7496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-4474409139.9739571</v>
      </c>
      <c r="L4213" s="444">
        <f t="shared" ca="1" si="182"/>
        <v>-1078332602733.7236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-1078332602733.7236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-4493052511.3905153</v>
      </c>
      <c r="L4214" s="444">
        <f t="shared" ca="1" si="182"/>
        <v>-1082825655245.1141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-1082825655245.1141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-4511773563.5213079</v>
      </c>
      <c r="L4215" s="444">
        <f t="shared" ca="1" si="182"/>
        <v>-1087337428808.6355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-1087337428808.6355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-4530572620.0359812</v>
      </c>
      <c r="L4216" s="444">
        <f t="shared" ca="1" si="182"/>
        <v>-1091868001428.6715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-1091868001428.6715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-4549450005.9527969</v>
      </c>
      <c r="L4217" s="444">
        <f t="shared" ca="1" si="182"/>
        <v>-1096417451434.6243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-1096417451434.6243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-4568406047.644268</v>
      </c>
      <c r="L4218" s="444">
        <f t="shared" ca="1" si="182"/>
        <v>-1100985857482.2686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-1100985857482.2686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-4587441072.8427858</v>
      </c>
      <c r="L4219" s="444">
        <f t="shared" ca="1" si="182"/>
        <v>-1105573298555.1113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-1105573298555.1113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-4606555410.6462975</v>
      </c>
      <c r="L4220" s="444">
        <f t="shared" ca="1" si="182"/>
        <v>-1110179853965.7576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-1110179853965.7576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-4625749391.5239897</v>
      </c>
      <c r="L4221" s="444">
        <f t="shared" ca="1" si="182"/>
        <v>-1114805603357.2815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-1114805603357.2815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-4645023347.3220062</v>
      </c>
      <c r="L4222" s="444">
        <f t="shared" ca="1" si="182"/>
        <v>-1119450626704.6035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-1119450626704.6035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-4664377611.2691813</v>
      </c>
      <c r="L4223" s="444">
        <f t="shared" ca="1" si="182"/>
        <v>-1124115004315.8728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-1124115004315.8728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-4683812517.9828033</v>
      </c>
      <c r="L4224" s="444">
        <f t="shared" ca="1" si="182"/>
        <v>-1128798816833.8557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-1128798816833.8557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-4703328403.4743986</v>
      </c>
      <c r="L4225" s="444">
        <f t="shared" ca="1" si="182"/>
        <v>-1133502145237.3301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-1133502145237.3301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-4722925605.1555424</v>
      </c>
      <c r="L4226" s="444">
        <f t="shared" ca="1" si="182"/>
        <v>-1138225070842.4856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-1138225070842.4856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-4742604461.8436899</v>
      </c>
      <c r="L4227" s="444">
        <f t="shared" ca="1" si="182"/>
        <v>-1142967675304.3293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-1142967675304.3293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-4762365313.7680387</v>
      </c>
      <c r="L4228" s="444">
        <f t="shared" ca="1" si="182"/>
        <v>-1147730040618.0974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-1147730040618.0974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-4782208502.5754061</v>
      </c>
      <c r="L4229" s="444">
        <f t="shared" ca="1" si="182"/>
        <v>-1152512249120.6729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-1152512249120.6729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-4802134371.3361368</v>
      </c>
      <c r="L4230" s="444">
        <f t="shared" ca="1" si="182"/>
        <v>-1157314383492.009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-1157314383492.009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-4822143264.5500374</v>
      </c>
      <c r="L4231" s="444">
        <f t="shared" ca="1" si="182"/>
        <v>-1162136526756.5591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-1162136526756.5591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-4842235528.1523294</v>
      </c>
      <c r="L4232" s="444">
        <f t="shared" ca="1" si="182"/>
        <v>-1166978762284.7114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-1166978762284.7114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-4862411509.5196304</v>
      </c>
      <c r="L4233" s="444">
        <f t="shared" ca="1" si="182"/>
        <v>-1171841173794.231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-1171841173794.231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-4882671557.4759626</v>
      </c>
      <c r="L4234" s="444">
        <f t="shared" ca="1" si="182"/>
        <v>-1176723845351.707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-1176723845351.707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-4903016022.2987795</v>
      </c>
      <c r="L4235" s="444">
        <f t="shared" ca="1" si="182"/>
        <v>-1181626861374.0059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-1181626861374.0059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-4923445255.7250242</v>
      </c>
      <c r="L4236" s="444">
        <f t="shared" ca="1" si="182"/>
        <v>-1186550306629.731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-1186550306629.731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-4943959610.9572124</v>
      </c>
      <c r="L4237" s="444">
        <f t="shared" ca="1" si="182"/>
        <v>-1191494266240.6882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-1191494266240.6882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-4964559442.6695347</v>
      </c>
      <c r="L4238" s="444">
        <f t="shared" ca="1" si="182"/>
        <v>-1196458825683.3577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-1196458825683.3577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-4985245107.0139904</v>
      </c>
      <c r="L4239" s="444">
        <f t="shared" ca="1" si="182"/>
        <v>-1201444070790.3716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-1201444070790.3716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-5006016961.6265478</v>
      </c>
      <c r="L4240" s="444">
        <f t="shared" ca="1" si="182"/>
        <v>-1206450087751.998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-1206450087751.998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-5026875365.6333256</v>
      </c>
      <c r="L4241" s="444">
        <f t="shared" ca="1" si="182"/>
        <v>-1211476963117.6313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-1211476963117.6313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-5047820679.6567974</v>
      </c>
      <c r="L4242" s="444">
        <f t="shared" ca="1" si="182"/>
        <v>-1216524783797.2881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-1216524783797.2881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-5068853265.8220339</v>
      </c>
      <c r="L4243" s="444">
        <f t="shared" ca="1" si="182"/>
        <v>-1221593637063.1101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-1221593637063.1101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-5089973487.7629585</v>
      </c>
      <c r="L4244" s="444">
        <f t="shared" ca="1" si="182"/>
        <v>-1226683610550.873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-1226683610550.873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-5111181710.6286373</v>
      </c>
      <c r="L4245" s="444">
        <f t="shared" ca="1" si="182"/>
        <v>-1231794792261.5017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-1231794792261.5017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-5132478301.0895901</v>
      </c>
      <c r="L4246" s="444">
        <f t="shared" ca="1" si="182"/>
        <v>-1236927270562.5913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-1236927270562.5913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-5153863627.3441305</v>
      </c>
      <c r="L4247" s="444">
        <f t="shared" ca="1" si="182"/>
        <v>-1242081134189.9355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-1242081134189.9355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-5175338059.1247311</v>
      </c>
      <c r="L4248" s="444">
        <f t="shared" ca="1" si="182"/>
        <v>-1247256472249.0603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-1247256472249.0603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-5196901967.7044182</v>
      </c>
      <c r="L4249" s="444">
        <f t="shared" ca="1" si="182"/>
        <v>-1252453374216.7646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-1252453374216.7646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-5218555725.9031858</v>
      </c>
      <c r="L4250" s="444">
        <f t="shared" ca="1" si="182"/>
        <v>-1257671929942.6677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-1257671929942.6677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-5240299708.094449</v>
      </c>
      <c r="L4251" s="444">
        <f t="shared" ca="1" si="182"/>
        <v>-1262912229650.7622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-1262912229650.7622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-5262134290.2115088</v>
      </c>
      <c r="L4252" s="444">
        <f t="shared" ca="1" si="182"/>
        <v>-1268174363940.9736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-1268174363940.9736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-5284059849.7540569</v>
      </c>
      <c r="L4253" s="444">
        <f t="shared" ca="1" si="182"/>
        <v>-1273458423790.7278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-1273458423790.7278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-5306076765.7946987</v>
      </c>
      <c r="L4254" s="444">
        <f t="shared" ca="1" si="182"/>
        <v>-1278764500556.5225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-1278764500556.5225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-5328185418.9855099</v>
      </c>
      <c r="L4255" s="444">
        <f t="shared" ca="1" si="182"/>
        <v>-1284092685975.5081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-1284092685975.5081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-5350386191.5646172</v>
      </c>
      <c r="L4256" s="444">
        <f t="shared" ca="1" si="182"/>
        <v>-1289443072167.0728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-1289443072167.0728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-5372679467.3628035</v>
      </c>
      <c r="L4257" s="444">
        <f t="shared" ca="1" si="182"/>
        <v>-1294815751634.4355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-1294815751634.4355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-5395065631.8101482</v>
      </c>
      <c r="L4258" s="444">
        <f t="shared" ca="1" si="182"/>
        <v>-1300210817266.2456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-1300210817266.2456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-5417545071.9426899</v>
      </c>
      <c r="L4259" s="444">
        <f t="shared" ca="1" si="182"/>
        <v>-1305628362338.1882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-1305628362338.1882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-5440118176.4091177</v>
      </c>
      <c r="L4260" s="444">
        <f t="shared" ca="1" si="182"/>
        <v>-1311068480514.5974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-1311068480514.5974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-5462785335.4774895</v>
      </c>
      <c r="L4261" s="444">
        <f t="shared" ca="1" si="182"/>
        <v>-1316531265850.075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-1316531265850.075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-5485546941.0419788</v>
      </c>
      <c r="L4262" s="444">
        <f t="shared" ca="1" si="182"/>
        <v>-1322016812791.1169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-1322016812791.1169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-5508403386.6296539</v>
      </c>
      <c r="L4263" s="444">
        <f t="shared" ca="1" si="182"/>
        <v>-1327525216177.7466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-1327525216177.7466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-5531355067.4072771</v>
      </c>
      <c r="L4264" s="444">
        <f t="shared" ca="1" si="182"/>
        <v>-1333056571245.1538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-1333056571245.1538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-5554402380.1881409</v>
      </c>
      <c r="L4265" s="444">
        <f t="shared" ca="1" si="182"/>
        <v>-1338610973625.342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-1338610973625.342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-5577545723.4389248</v>
      </c>
      <c r="L4266" s="444">
        <f t="shared" ca="1" si="182"/>
        <v>-1344188519348.781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-1344188519348.781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-5600785497.2865877</v>
      </c>
      <c r="L4267" s="444">
        <f t="shared" ca="1" si="182"/>
        <v>-1349789304846.0676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-1349789304846.0676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-5624122103.5252819</v>
      </c>
      <c r="L4268" s="444">
        <f t="shared" ca="1" si="182"/>
        <v>-1355413426949.593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-1355413426949.593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-5647555945.6233044</v>
      </c>
      <c r="L4269" s="444">
        <f t="shared" ca="1" si="182"/>
        <v>-1361060982895.2163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-1361060982895.2163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-5671087428.7300682</v>
      </c>
      <c r="L4270" s="444">
        <f t="shared" ca="1" si="182"/>
        <v>-1366732070323.9463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-1366732070323.9463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-5694716959.6831093</v>
      </c>
      <c r="L4271" s="444">
        <f t="shared" ca="1" si="182"/>
        <v>-1372426787283.6294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-1372426787283.6294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-5718444947.0151224</v>
      </c>
      <c r="L4272" s="444">
        <f t="shared" ca="1" si="182"/>
        <v>-1378145232230.6445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-1378145232230.6445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-5742271800.9610186</v>
      </c>
      <c r="L4273" s="444">
        <f t="shared" ca="1" si="182"/>
        <v>-1383887504031.6055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-1383887504031.6055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-5766197933.465023</v>
      </c>
      <c r="L4274" s="444">
        <f t="shared" ca="1" si="182"/>
        <v>-1389653701965.0706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-1389653701965.0706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-5790223758.1877937</v>
      </c>
      <c r="L4275" s="444">
        <f t="shared" ca="1" si="182"/>
        <v>-1395443925723.2583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-1395443925723.2583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-5814349690.5135765</v>
      </c>
      <c r="L4276" s="444">
        <f t="shared" ca="1" si="182"/>
        <v>-1401258275413.772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-1401258275413.772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-5838576147.5573835</v>
      </c>
      <c r="L4277" s="444">
        <f t="shared" ca="1" si="182"/>
        <v>-1407096851561.3293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-1407096851561.3293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-5862903548.1722059</v>
      </c>
      <c r="L4278" s="444">
        <f t="shared" ca="1" si="182"/>
        <v>-1412959755109.5015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-1412959755109.5015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-5887332312.9562559</v>
      </c>
      <c r="L4279" s="444">
        <f t="shared" ca="1" si="182"/>
        <v>-1418847087422.4578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-1418847087422.4578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-5911862864.2602406</v>
      </c>
      <c r="L4280" s="444">
        <f t="shared" ca="1" si="182"/>
        <v>-1424758950286.718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-1424758950286.718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-5936495626.1946583</v>
      </c>
      <c r="L4281" s="444">
        <f t="shared" ca="1" si="182"/>
        <v>-1430695445912.9126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-1430695445912.9126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-5961231024.6371355</v>
      </c>
      <c r="L4282" s="444">
        <f t="shared" ca="1" si="182"/>
        <v>-1436656676937.5498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-1436656676937.5498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-5986069487.2397909</v>
      </c>
      <c r="L4283" s="444">
        <f t="shared" ca="1" si="182"/>
        <v>-1442642746424.7896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-1442642746424.7896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-6011011443.4366226</v>
      </c>
      <c r="L4284" s="444">
        <f t="shared" ca="1" si="182"/>
        <v>-1448653757868.2261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-1448653757868.2261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-6036057324.450942</v>
      </c>
      <c r="L4285" s="444">
        <f t="shared" ca="1" si="182"/>
        <v>-1454689815192.677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-1454689815192.677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-6061207563.3028212</v>
      </c>
      <c r="L4286" s="444">
        <f t="shared" ca="1" si="182"/>
        <v>-1460751022755.9797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-1460751022755.9797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-6086462594.8165817</v>
      </c>
      <c r="L4287" s="444">
        <f t="shared" ca="1" si="182"/>
        <v>-1466837485350.7964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-1466837485350.7964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-6111822855.6283178</v>
      </c>
      <c r="L4288" s="444">
        <f t="shared" ca="1" si="182"/>
        <v>-1472949308206.4248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-1472949308206.4248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-6137288784.1934366</v>
      </c>
      <c r="L4289" s="444">
        <f t="shared" ca="1" si="182"/>
        <v>-1479086596990.6182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-1479086596990.6182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-6162860820.7942419</v>
      </c>
      <c r="L4290" s="444">
        <f t="shared" ca="1" si="182"/>
        <v>-1485249457811.4124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-1485249457811.4124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-6188539407.5475512</v>
      </c>
      <c r="L4291" s="444">
        <f t="shared" ca="1" si="182"/>
        <v>-1491437997218.96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-1491437997218.96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-6214324988.4123335</v>
      </c>
      <c r="L4292" s="444">
        <f t="shared" ca="1" si="182"/>
        <v>-1497652322207.3723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-1497652322207.3723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-6240218009.1973848</v>
      </c>
      <c r="L4293" s="444">
        <f t="shared" ca="1" si="182"/>
        <v>-1503892540216.5696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-1503892540216.5696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-6266218917.5690403</v>
      </c>
      <c r="L4294" s="444">
        <f t="shared" ca="1" si="182"/>
        <v>-1510158759134.1387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-1510158759134.1387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-6292328163.0589113</v>
      </c>
      <c r="L4295" s="444">
        <f t="shared" ca="1" si="182"/>
        <v>-1516451087297.1975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-1516451087297.1975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-6318546197.0716562</v>
      </c>
      <c r="L4296" s="444">
        <f t="shared" ca="1" si="182"/>
        <v>-1522769633494.2693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-1522769633494.2693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-6344873472.8927889</v>
      </c>
      <c r="L4297" s="444">
        <f t="shared" ca="1" si="182"/>
        <v>-1529114506967.1621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-1529114506967.1621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-6371310445.6965084</v>
      </c>
      <c r="L4298" s="444">
        <f t="shared" ca="1" si="182"/>
        <v>-1535485817412.8586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-1535485817412.8586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-6397857572.5535774</v>
      </c>
      <c r="L4299" s="444">
        <f t="shared" ca="1" si="182"/>
        <v>-1541883674985.4121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-1541883674985.4121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-6424515312.4392166</v>
      </c>
      <c r="L4300" s="444">
        <f t="shared" ca="1" si="182"/>
        <v>-1548308190297.8513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-1548308190297.8513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-6451284126.2410469</v>
      </c>
      <c r="L4301" s="444">
        <f t="shared" ca="1" si="182"/>
        <v>-1554759474424.0923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-1554759474424.0923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-6478164476.7670507</v>
      </c>
      <c r="L4302" s="444">
        <f t="shared" ca="1" si="182"/>
        <v>-1561237638900.8594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-1561237638900.8594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-6505156828.753581</v>
      </c>
      <c r="L4303" s="444">
        <f t="shared" ca="1" si="182"/>
        <v>-1567742795729.613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-1567742795729.613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-6532261648.8733873</v>
      </c>
      <c r="L4304" s="444">
        <f t="shared" ca="1" si="182"/>
        <v>-1574275057378.4863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-1574275057378.4863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-6559479405.7436934</v>
      </c>
      <c r="L4305" s="444">
        <f t="shared" ca="1" si="182"/>
        <v>-1580834536784.23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-1580834536784.23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-6586810569.9342918</v>
      </c>
      <c r="L4306" s="444">
        <f t="shared" ca="1" si="182"/>
        <v>-1587421347354.1643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-1587421347354.1643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-6614255613.9756842</v>
      </c>
      <c r="L4307" s="444">
        <f t="shared" ca="1" si="182"/>
        <v>-1594035602968.1399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-1594035602968.1399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-6641815012.3672495</v>
      </c>
      <c r="L4308" s="444">
        <f t="shared" ca="1" si="182"/>
        <v>-1600677417980.5071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-1600677417980.5071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-6669489241.5854464</v>
      </c>
      <c r="L4309" s="444">
        <f t="shared" ca="1" si="182"/>
        <v>-1607346907222.0925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-1607346907222.0925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-6697278780.0920525</v>
      </c>
      <c r="L4310" s="444">
        <f t="shared" ca="1" si="182"/>
        <v>-1614044186002.1846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-1614044186002.1846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-6725184108.3424358</v>
      </c>
      <c r="L4311" s="444">
        <f t="shared" ca="1" si="182"/>
        <v>-1620769370110.5271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-1620769370110.5271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-6753205708.7938633</v>
      </c>
      <c r="L4312" s="444">
        <f t="shared" ca="1" si="182"/>
        <v>-1627522575819.321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-1627522575819.321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-6781344065.9138374</v>
      </c>
      <c r="L4313" s="444">
        <f t="shared" ca="1" si="182"/>
        <v>-1634303919885.2349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-1634303919885.2349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-6809599666.1884785</v>
      </c>
      <c r="L4314" s="444">
        <f t="shared" ca="1" si="182"/>
        <v>-1641113519551.4233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-1641113519551.4233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-6837972998.1309309</v>
      </c>
      <c r="L4315" s="444">
        <f t="shared" ca="1" si="182"/>
        <v>-1647951492549.5542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-1647951492549.5542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-6866464552.2898092</v>
      </c>
      <c r="L4316" s="444">
        <f t="shared" ca="1" si="182"/>
        <v>-1654817957101.844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-1654817957101.844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-6895074821.2576828</v>
      </c>
      <c r="L4317" s="444">
        <f t="shared" ca="1" si="182"/>
        <v>-1661713031923.1016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-1661713031923.1016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-6923804299.6795893</v>
      </c>
      <c r="L4318" s="444">
        <f t="shared" ca="1" si="182"/>
        <v>-1668636836222.7813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-1668636836222.7813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-6952653484.2615881</v>
      </c>
      <c r="L4319" s="444">
        <f t="shared" ca="1" si="182"/>
        <v>-1675589489707.0427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-1675589489707.0427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-6981622873.7793446</v>
      </c>
      <c r="L4320" s="444">
        <f t="shared" ca="1" si="182"/>
        <v>-1682571112580.822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-1682571112580.822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-7010712969.0867586</v>
      </c>
      <c r="L4321" s="444">
        <f t="shared" ca="1" si="182"/>
        <v>-1689581825549.9087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-1689581825549.9087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-7039924273.1246195</v>
      </c>
      <c r="L4322" s="444">
        <f t="shared" ca="1" si="182"/>
        <v>-1696621749823.0332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-1696621749823.0332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-7069257290.9293051</v>
      </c>
      <c r="L4323" s="444">
        <f t="shared" ca="1" si="182"/>
        <v>-1703691007113.9624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-1703691007113.9624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-7098712529.64151</v>
      </c>
      <c r="L4324" s="444">
        <f t="shared" ca="1" si="182"/>
        <v>-1710789719643.604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-1710789719643.604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-7128290498.5150166</v>
      </c>
      <c r="L4325" s="444">
        <f t="shared" ca="1" si="182"/>
        <v>-1717918010142.1191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-1717918010142.1191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-7157991708.9254961</v>
      </c>
      <c r="L4326" s="444">
        <f t="shared" ca="1" si="182"/>
        <v>-1725076001851.0447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-1725076001851.0447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-7187816674.3793526</v>
      </c>
      <c r="L4327" s="444">
        <f t="shared" ca="1" si="182"/>
        <v>-1732263818525.4241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-1732263818525.4241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-7217765910.5226002</v>
      </c>
      <c r="L4328" s="444">
        <f t="shared" ca="1" si="182"/>
        <v>-1739481584435.9468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-1739481584435.9468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-7247839935.1497784</v>
      </c>
      <c r="L4329" s="444">
        <f t="shared" ca="1" si="182"/>
        <v>-1746729424371.0964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-1746729424371.0964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-7278039268.2129021</v>
      </c>
      <c r="L4330" s="444">
        <f t="shared" ca="1" si="182"/>
        <v>-1754007463639.3093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-1754007463639.3093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-7308364431.8304558</v>
      </c>
      <c r="L4331" s="444">
        <f t="shared" ca="1" si="182"/>
        <v>-1761315828071.1399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-1761315828071.1399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-7338815950.2964153</v>
      </c>
      <c r="L4332" s="444">
        <f t="shared" ca="1" si="182"/>
        <v>-1768654644021.4363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-1768654644021.4363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-7369394350.0893173</v>
      </c>
      <c r="L4333" s="444">
        <f t="shared" ca="1" si="182"/>
        <v>-1776024038371.5256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-1776024038371.5256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-7400100159.8813553</v>
      </c>
      <c r="L4334" s="444">
        <f t="shared" ca="1" si="182"/>
        <v>-1783424138531.407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-1783424138531.407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-7430933910.5475292</v>
      </c>
      <c r="L4335" s="444">
        <f t="shared" ca="1" si="182"/>
        <v>-1790855072441.9546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-1790855072441.9546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-7461896135.1748095</v>
      </c>
      <c r="L4336" s="444">
        <f t="shared" ca="1" si="182"/>
        <v>-1798316968577.1294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-1798316968577.1294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-7492987369.0713711</v>
      </c>
      <c r="L4337" s="444">
        <f t="shared" ca="1" si="182"/>
        <v>-1805809955946.2007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-1805809955946.2007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-7524208149.775836</v>
      </c>
      <c r="L4338" s="444">
        <f t="shared" ca="1" si="182"/>
        <v>-1813334164095.9766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-1813334164095.9766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-7555559017.0665703</v>
      </c>
      <c r="L4339" s="444">
        <f t="shared" ca="1" si="182"/>
        <v>-1820889723113.0432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-1820889723113.0432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-7587040512.9710131</v>
      </c>
      <c r="L4340" s="444">
        <f t="shared" ca="1" si="182"/>
        <v>-1828476763626.0142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-1828476763626.0142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-7618653181.7750587</v>
      </c>
      <c r="L4341" s="444">
        <f t="shared" ca="1" si="182"/>
        <v>-1836095416807.7893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-1836095416807.7893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-7650397570.0324545</v>
      </c>
      <c r="L4342" s="444">
        <f t="shared" ca="1" si="182"/>
        <v>-1843745814377.8218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-1843745814377.8218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-7682274226.5742569</v>
      </c>
      <c r="L4343" s="444">
        <f t="shared" ref="L4343:L4597" ca="1" si="187">I4343-J4343+K4343</f>
        <v>-1851428088604.396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-1851428088604.396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-7714283702.5183153</v>
      </c>
      <c r="L4344" s="444">
        <f t="shared" ca="1" si="187"/>
        <v>-1859142372306.9143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-1859142372306.9143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-7746426551.2788095</v>
      </c>
      <c r="L4345" s="444">
        <f t="shared" ca="1" si="187"/>
        <v>-1866888798858.1931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-1866888798858.1931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-7778703328.5758038</v>
      </c>
      <c r="L4346" s="444">
        <f t="shared" ca="1" si="187"/>
        <v>-1874667502186.7688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-1874667502186.7688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-7811114592.444869</v>
      </c>
      <c r="L4347" s="444">
        <f t="shared" ca="1" si="187"/>
        <v>-1882478616779.2136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-1882478616779.2136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-7843660903.2467241</v>
      </c>
      <c r="L4348" s="444">
        <f t="shared" ca="1" si="187"/>
        <v>-1890322277682.4604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-1890322277682.4604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-7876342823.676918</v>
      </c>
      <c r="L4349" s="444">
        <f t="shared" ca="1" si="187"/>
        <v>-1898198620506.1375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-1898198620506.1375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-7909160918.7755728</v>
      </c>
      <c r="L4350" s="444">
        <f t="shared" ca="1" si="187"/>
        <v>-1906107781424.9131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-1906107781424.9131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-7942115755.9371376</v>
      </c>
      <c r="L4351" s="444">
        <f t="shared" ca="1" si="187"/>
        <v>-1914049897180.8503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-1914049897180.8503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-7975207904.9202099</v>
      </c>
      <c r="L4352" s="444">
        <f t="shared" ca="1" si="187"/>
        <v>-1922025105085.7705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-1922025105085.7705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-8008437937.8573761</v>
      </c>
      <c r="L4353" s="444">
        <f t="shared" ca="1" si="187"/>
        <v>-1930033543023.6279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-1930033543023.6279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-8041806429.2651167</v>
      </c>
      <c r="L4354" s="444">
        <f t="shared" ca="1" si="187"/>
        <v>-1938075349452.8931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-1938075349452.8931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-8075313956.0537224</v>
      </c>
      <c r="L4355" s="444">
        <f t="shared" ca="1" si="187"/>
        <v>-1946150663408.9468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-1946150663408.9468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-8108961097.5372782</v>
      </c>
      <c r="L4356" s="444">
        <f t="shared" ca="1" si="187"/>
        <v>-1954259624506.4841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-1954259624506.4841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-8142748435.4436836</v>
      </c>
      <c r="L4357" s="444">
        <f t="shared" ca="1" si="187"/>
        <v>-1962402372941.9277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-1962402372941.9277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-8176676553.9246988</v>
      </c>
      <c r="L4358" s="444">
        <f t="shared" ca="1" si="187"/>
        <v>-1970579049495.8525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-1970579049495.8525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-8210746039.5660534</v>
      </c>
      <c r="L4359" s="444">
        <f t="shared" ca="1" si="187"/>
        <v>-1978789795535.4187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-1978789795535.4187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-8244957481.3975792</v>
      </c>
      <c r="L4360" s="444">
        <f t="shared" ca="1" si="187"/>
        <v>-1987034753016.8162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-1987034753016.8162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-8279311470.9034004</v>
      </c>
      <c r="L4361" s="444">
        <f t="shared" ca="1" si="187"/>
        <v>-1995314064487.7195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-1995314064487.7195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-8313808602.0321655</v>
      </c>
      <c r="L4362" s="444">
        <f t="shared" ca="1" si="187"/>
        <v>-2003627873089.7517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-2003627873089.7517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-8348449471.2072992</v>
      </c>
      <c r="L4363" s="444">
        <f t="shared" ca="1" si="187"/>
        <v>-2011976322560.959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-2011976322560.959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-8383234677.3373289</v>
      </c>
      <c r="L4364" s="444">
        <f t="shared" ca="1" si="187"/>
        <v>-2020359557238.2964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-2020359557238.2964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-8418164821.8262348</v>
      </c>
      <c r="L4365" s="444">
        <f t="shared" ca="1" si="187"/>
        <v>-2028777722060.1226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-2028777722060.1226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-8453240508.5838442</v>
      </c>
      <c r="L4366" s="444">
        <f t="shared" ca="1" si="187"/>
        <v>-2037230962568.7063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-2037230962568.7063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-8488462344.0362759</v>
      </c>
      <c r="L4367" s="444">
        <f t="shared" ca="1" si="187"/>
        <v>-2045719424912.7427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-2045719424912.7427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-8523830937.1364269</v>
      </c>
      <c r="L4368" s="444">
        <f t="shared" ca="1" si="187"/>
        <v>-2054243255849.8792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-2054243255849.8792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-8559346899.3744974</v>
      </c>
      <c r="L4369" s="444">
        <f t="shared" ca="1" si="187"/>
        <v>-2062802602749.2537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-2062802602749.2537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-8595010844.7885571</v>
      </c>
      <c r="L4370" s="444">
        <f t="shared" ca="1" si="187"/>
        <v>-2071397613594.0422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-2071397613594.0422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-8630823389.9751759</v>
      </c>
      <c r="L4371" s="444">
        <f t="shared" ca="1" si="187"/>
        <v>-2080028436984.0173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-2080028436984.0173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-8666785154.1000729</v>
      </c>
      <c r="L4372" s="444">
        <f t="shared" ca="1" si="187"/>
        <v>-2088695222138.1174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-2088695222138.1174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-8702896758.908823</v>
      </c>
      <c r="L4373" s="444">
        <f t="shared" ca="1" si="187"/>
        <v>-2097398118897.0264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-2097398118897.0264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-8739158828.7376099</v>
      </c>
      <c r="L4374" s="444">
        <f t="shared" ca="1" si="187"/>
        <v>-2106137277725.7639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-2106137277725.7639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-8775571990.5240173</v>
      </c>
      <c r="L4375" s="444">
        <f t="shared" ca="1" si="187"/>
        <v>-2114912849716.2878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-2114912849716.2878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-8812136873.8178654</v>
      </c>
      <c r="L4376" s="444">
        <f t="shared" ca="1" si="187"/>
        <v>-2123724986590.1057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-2123724986590.1057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-8848854110.7921066</v>
      </c>
      <c r="L4377" s="444">
        <f t="shared" ca="1" si="187"/>
        <v>-2132573840700.8977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-2132573840700.8977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-8885724336.2537403</v>
      </c>
      <c r="L4378" s="444">
        <f t="shared" ca="1" si="187"/>
        <v>-2141459565037.1514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-2141459565037.1514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-8922748187.6547966</v>
      </c>
      <c r="L4379" s="444">
        <f t="shared" ca="1" si="187"/>
        <v>-2150382313224.8062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-2150382313224.8062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-8959926305.1033592</v>
      </c>
      <c r="L4380" s="444">
        <f t="shared" ca="1" si="187"/>
        <v>-2159342239529.9094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-2159342239529.9094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-8997259331.3746223</v>
      </c>
      <c r="L4381" s="444">
        <f t="shared" ca="1" si="187"/>
        <v>-2168339498861.2839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-2168339498861.2839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-9034747911.9220161</v>
      </c>
      <c r="L4382" s="444">
        <f t="shared" ca="1" si="187"/>
        <v>-2177374246773.2061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-2177374246773.2061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-9072392694.8883591</v>
      </c>
      <c r="L4383" s="444">
        <f t="shared" ca="1" si="187"/>
        <v>-2186446639468.0945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-2186446639468.0945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-9110194331.1170597</v>
      </c>
      <c r="L4384" s="444">
        <f t="shared" ca="1" si="187"/>
        <v>-2195556833799.2114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-2195556833799.2114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-9148153474.1633816</v>
      </c>
      <c r="L4385" s="444">
        <f t="shared" ca="1" si="187"/>
        <v>-2204704987273.375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-2204704987273.375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-9186270780.3057289</v>
      </c>
      <c r="L4386" s="444">
        <f t="shared" ca="1" si="187"/>
        <v>-2213891258053.6807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-2213891258053.6807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-9224546908.557003</v>
      </c>
      <c r="L4387" s="444">
        <f t="shared" ca="1" si="187"/>
        <v>-2223115804962.2378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-2223115804962.2378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-9262982520.6759911</v>
      </c>
      <c r="L4388" s="444">
        <f t="shared" ca="1" si="187"/>
        <v>-2232378787482.9136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-2232378787482.9136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-9301578281.1788063</v>
      </c>
      <c r="L4389" s="444">
        <f t="shared" ca="1" si="187"/>
        <v>-2241680365764.0923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-2241680365764.0923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-9340334857.3503838</v>
      </c>
      <c r="L4390" s="444">
        <f t="shared" ca="1" si="187"/>
        <v>-2251020700621.4429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-2251020700621.4429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-9379252919.256012</v>
      </c>
      <c r="L4391" s="444">
        <f t="shared" ca="1" si="187"/>
        <v>-2260399953540.6987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-2260399953540.6987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-9418333139.7529106</v>
      </c>
      <c r="L4392" s="444">
        <f t="shared" ca="1" si="187"/>
        <v>-2269818286680.4517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-2269818286680.4517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-9457576194.5018826</v>
      </c>
      <c r="L4393" s="444">
        <f t="shared" ca="1" si="187"/>
        <v>-2279275862874.9536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-2279275862874.9536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-9496982761.9789734</v>
      </c>
      <c r="L4394" s="444">
        <f t="shared" ca="1" si="187"/>
        <v>-2288772845636.9326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-2288772845636.9326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-9536553523.4872189</v>
      </c>
      <c r="L4395" s="444">
        <f t="shared" ca="1" si="187"/>
        <v>-2298309399160.4199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-2298309399160.4199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-9576289163.168417</v>
      </c>
      <c r="L4396" s="444">
        <f t="shared" ca="1" si="187"/>
        <v>-2307885688323.5884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-2307885688323.5884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-9616190368.0149517</v>
      </c>
      <c r="L4397" s="444">
        <f t="shared" ca="1" si="187"/>
        <v>-2317501878691.6035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-2317501878691.6035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-9656257827.8816814</v>
      </c>
      <c r="L4398" s="444">
        <f t="shared" ca="1" si="187"/>
        <v>-2327158136519.4854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-2327158136519.4854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-9696492235.4978561</v>
      </c>
      <c r="L4399" s="444">
        <f t="shared" ca="1" si="187"/>
        <v>-2336854628754.9834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-2336854628754.9834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-9736894286.4790974</v>
      </c>
      <c r="L4400" s="444">
        <f t="shared" ca="1" si="187"/>
        <v>-2346591523041.4624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-2346591523041.4624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-9777464679.339426</v>
      </c>
      <c r="L4401" s="444">
        <f t="shared" ca="1" si="187"/>
        <v>-2356368987720.8018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-2356368987720.8018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-9818204115.5033398</v>
      </c>
      <c r="L4402" s="444">
        <f t="shared" ca="1" si="187"/>
        <v>-2366187191836.3052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-2366187191836.3052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-9859113299.3179379</v>
      </c>
      <c r="L4403" s="444">
        <f t="shared" ca="1" si="187"/>
        <v>-2376046305135.623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-2376046305135.623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-9900192938.0650959</v>
      </c>
      <c r="L4404" s="444">
        <f t="shared" ca="1" si="187"/>
        <v>-2385946498073.688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-2385946498073.688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-9941443741.9736996</v>
      </c>
      <c r="L4405" s="444">
        <f t="shared" ca="1" si="187"/>
        <v>-2395887941815.6616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-2395887941815.6616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-9982866424.2319241</v>
      </c>
      <c r="L4406" s="444">
        <f t="shared" ca="1" si="187"/>
        <v>-2405870808239.8936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-2405870808239.8936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-10024461700.999556</v>
      </c>
      <c r="L4407" s="444">
        <f t="shared" ca="1" si="187"/>
        <v>-2415895269940.8931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-2415895269940.8931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-10066230291.420387</v>
      </c>
      <c r="L4408" s="444">
        <f t="shared" ca="1" si="187"/>
        <v>-2425961500232.3135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-2425961500232.3135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-10108172917.63464</v>
      </c>
      <c r="L4409" s="444">
        <f t="shared" ca="1" si="187"/>
        <v>-2436069673149.9482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-2436069673149.9482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-10150290304.791451</v>
      </c>
      <c r="L4410" s="444">
        <f t="shared" ca="1" si="187"/>
        <v>-2446219963454.7397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-2446219963454.7397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-10192583181.061415</v>
      </c>
      <c r="L4411" s="444">
        <f t="shared" ca="1" si="187"/>
        <v>-2456412546635.8013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-2456412546635.8013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-10235052277.649172</v>
      </c>
      <c r="L4412" s="444">
        <f t="shared" ca="1" si="187"/>
        <v>-2466647598913.4507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-2466647598913.4507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-10277698328.806044</v>
      </c>
      <c r="L4413" s="444">
        <f t="shared" ca="1" si="187"/>
        <v>-2476925297242.2568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-2476925297242.2568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-10320522071.842737</v>
      </c>
      <c r="L4414" s="444">
        <f t="shared" ca="1" si="187"/>
        <v>-2487245819314.0996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-2487245819314.0996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-10363524247.142082</v>
      </c>
      <c r="L4415" s="444">
        <f t="shared" ca="1" si="187"/>
        <v>-2497609343561.2417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-2497609343561.2417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-10406705598.171841</v>
      </c>
      <c r="L4416" s="444">
        <f t="shared" ca="1" si="187"/>
        <v>-2508016049159.4136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-2508016049159.4136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-10450066871.497557</v>
      </c>
      <c r="L4417" s="444">
        <f t="shared" ca="1" si="187"/>
        <v>-2518466116030.9111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-2518466116030.9111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-10493608816.795464</v>
      </c>
      <c r="L4418" s="444">
        <f t="shared" ca="1" si="187"/>
        <v>-2528959724847.7065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-2528959724847.7065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-10537332186.865444</v>
      </c>
      <c r="L4419" s="444">
        <f t="shared" ca="1" si="187"/>
        <v>-2539497057034.5718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-2539497057034.5718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-10581237737.644049</v>
      </c>
      <c r="L4420" s="444">
        <f t="shared" ca="1" si="187"/>
        <v>-2550078294772.2158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-2550078294772.2158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-10625326228.217566</v>
      </c>
      <c r="L4421" s="444">
        <f t="shared" ca="1" si="187"/>
        <v>-2560703621000.4336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-2560703621000.4336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-10669598420.83514</v>
      </c>
      <c r="L4422" s="444">
        <f t="shared" ca="1" si="187"/>
        <v>-2571373219421.2686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-2571373219421.2686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-10714055080.921951</v>
      </c>
      <c r="L4423" s="444">
        <f t="shared" ca="1" si="187"/>
        <v>-2582087274502.1904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-2582087274502.1904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-10758696977.092461</v>
      </c>
      <c r="L4424" s="444">
        <f t="shared" ca="1" si="187"/>
        <v>-2592845971479.2827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-2592845971479.2827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-10803524881.163677</v>
      </c>
      <c r="L4425" s="444">
        <f t="shared" ca="1" si="187"/>
        <v>-2603649496360.4463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-2603649496360.4463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-10848539568.168526</v>
      </c>
      <c r="L4426" s="444">
        <f t="shared" ca="1" si="187"/>
        <v>-2614498035928.6147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-2614498035928.6147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-10893741816.369228</v>
      </c>
      <c r="L4427" s="444">
        <f t="shared" ca="1" si="187"/>
        <v>-2625391777744.9839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-2625391777744.9839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-10939132407.270765</v>
      </c>
      <c r="L4428" s="444">
        <f t="shared" ca="1" si="187"/>
        <v>-2636330910152.2549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-2636330910152.2549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-10984712125.634396</v>
      </c>
      <c r="L4429" s="444">
        <f t="shared" ca="1" si="187"/>
        <v>-2647315622277.8892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-2647315622277.8892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-11030481759.491205</v>
      </c>
      <c r="L4430" s="444">
        <f t="shared" ca="1" si="187"/>
        <v>-2658346104037.3804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-2658346104037.3804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-11076442100.155752</v>
      </c>
      <c r="L4431" s="444">
        <f t="shared" ca="1" si="187"/>
        <v>-2669422546137.5361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-2669422546137.5361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-11122593942.239735</v>
      </c>
      <c r="L4432" s="444">
        <f t="shared" ca="1" si="187"/>
        <v>-2680545140079.7759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-2680545140079.7759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-11168938083.665733</v>
      </c>
      <c r="L4433" s="444">
        <f t="shared" ca="1" si="187"/>
        <v>-2691714078163.4414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-2691714078163.4414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-11215475325.681005</v>
      </c>
      <c r="L4434" s="444">
        <f t="shared" ca="1" si="187"/>
        <v>-2702929553489.1226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-2702929553489.1226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-11262206472.871344</v>
      </c>
      <c r="L4435" s="444">
        <f t="shared" ca="1" si="187"/>
        <v>-2714191759961.9941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-2714191759961.9941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-11309132333.174976</v>
      </c>
      <c r="L4436" s="444">
        <f t="shared" ca="1" si="187"/>
        <v>-2725500892295.1689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-2725500892295.1689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-11356253717.896538</v>
      </c>
      <c r="L4437" s="444">
        <f t="shared" ca="1" si="187"/>
        <v>-2736857146013.0654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-2736857146013.0654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-11403571441.721106</v>
      </c>
      <c r="L4438" s="444">
        <f t="shared" ca="1" si="187"/>
        <v>-2748260717454.7866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-2748260717454.7866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-11451086322.728277</v>
      </c>
      <c r="L4439" s="444">
        <f t="shared" ca="1" si="187"/>
        <v>-2759711803777.5151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-2759711803777.5151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-11498799182.406313</v>
      </c>
      <c r="L4440" s="444">
        <f t="shared" ca="1" si="187"/>
        <v>-2771210602959.9214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-2771210602959.9214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-11546710845.66634</v>
      </c>
      <c r="L4441" s="444">
        <f t="shared" ca="1" si="187"/>
        <v>-2782757313805.5879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-2782757313805.5879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-11594822140.856617</v>
      </c>
      <c r="L4442" s="444">
        <f t="shared" ca="1" si="187"/>
        <v>-2794352135946.4443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-2794352135946.4443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-11643133899.776852</v>
      </c>
      <c r="L4443" s="444">
        <f t="shared" ca="1" si="187"/>
        <v>-2805995269846.2212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-2805995269846.2212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-11691646957.692589</v>
      </c>
      <c r="L4444" s="444">
        <f t="shared" ca="1" si="187"/>
        <v>-2817686916803.9136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-2817686916803.9136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-11740362153.34964</v>
      </c>
      <c r="L4445" s="444">
        <f t="shared" ca="1" si="187"/>
        <v>-2829427278957.2632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-2829427278957.2632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-11789280328.988596</v>
      </c>
      <c r="L4446" s="444">
        <f t="shared" ca="1" si="187"/>
        <v>-2841216559286.252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-2841216559286.252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-11838402330.359383</v>
      </c>
      <c r="L4447" s="444">
        <f t="shared" ca="1" si="187"/>
        <v>-2853054961616.6113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-2853054961616.6113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-11887729006.73588</v>
      </c>
      <c r="L4448" s="444">
        <f t="shared" ca="1" si="187"/>
        <v>-2864942690623.3472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-2864942690623.3472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-11937261210.930613</v>
      </c>
      <c r="L4449" s="444">
        <f t="shared" ca="1" si="187"/>
        <v>-2876879951834.2778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-2876879951834.2778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-11986999799.30949</v>
      </c>
      <c r="L4450" s="444">
        <f t="shared" ca="1" si="187"/>
        <v>-2888866951633.5874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-2888866951633.5874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-12036945631.806614</v>
      </c>
      <c r="L4451" s="444">
        <f t="shared" ca="1" si="187"/>
        <v>-2900903897265.394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-2900903897265.394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-12087099571.939142</v>
      </c>
      <c r="L4452" s="444">
        <f t="shared" ca="1" si="187"/>
        <v>-2912990996837.333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-2912990996837.333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-12137462486.82222</v>
      </c>
      <c r="L4453" s="444">
        <f t="shared" ca="1" si="187"/>
        <v>-2925128459324.1553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-2925128459324.1553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-12188035247.183981</v>
      </c>
      <c r="L4454" s="444">
        <f t="shared" ca="1" si="187"/>
        <v>-2937316494571.3394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-2937316494571.3394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-12238818727.380581</v>
      </c>
      <c r="L4455" s="444">
        <f t="shared" ca="1" si="187"/>
        <v>-2949555313298.7197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-2949555313298.7197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-12289813805.411331</v>
      </c>
      <c r="L4456" s="444">
        <f t="shared" ca="1" si="187"/>
        <v>-2961845127104.1309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-2961845127104.1309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-12341021362.933878</v>
      </c>
      <c r="L4457" s="444">
        <f t="shared" ca="1" si="187"/>
        <v>-2974186148467.0649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-2974186148467.0649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-12392442285.279438</v>
      </c>
      <c r="L4458" s="444">
        <f t="shared" ca="1" si="187"/>
        <v>-2986578590752.3442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-2986578590752.3442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-12444077461.468102</v>
      </c>
      <c r="L4459" s="444">
        <f t="shared" ca="1" si="187"/>
        <v>-2999022668213.8125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-2999022668213.8125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-12495927784.224218</v>
      </c>
      <c r="L4460" s="444">
        <f t="shared" ca="1" si="187"/>
        <v>-3011518595998.0366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-3011518595998.0366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-12547994149.991819</v>
      </c>
      <c r="L4461" s="444">
        <f t="shared" ca="1" si="187"/>
        <v>-3024066590148.0283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-3024066590148.0283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-12600277458.950117</v>
      </c>
      <c r="L4462" s="444">
        <f t="shared" ca="1" si="187"/>
        <v>-3036666867606.9785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-3036666867606.9785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-12652778615.029078</v>
      </c>
      <c r="L4463" s="444">
        <f t="shared" ca="1" si="187"/>
        <v>-3049319646222.0078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-3049319646222.0078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-12705498525.925032</v>
      </c>
      <c r="L4464" s="444">
        <f t="shared" ca="1" si="187"/>
        <v>-3062025144747.9326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-3062025144747.9326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-12758438103.116386</v>
      </c>
      <c r="L4465" s="444">
        <f t="shared" ca="1" si="187"/>
        <v>-3074783582851.0488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-3074783582851.0488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-12811598261.87937</v>
      </c>
      <c r="L4466" s="444">
        <f t="shared" ca="1" si="187"/>
        <v>-3087595181112.9282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-3087595181112.9282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-12864979921.303867</v>
      </c>
      <c r="L4467" s="444">
        <f t="shared" ca="1" si="187"/>
        <v>-3100460161034.2319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-3100460161034.2319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-12918584004.309299</v>
      </c>
      <c r="L4468" s="444">
        <f t="shared" ca="1" si="187"/>
        <v>-3113378745038.541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-3113378745038.541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-12972411437.660587</v>
      </c>
      <c r="L4469" s="444">
        <f t="shared" ca="1" si="187"/>
        <v>-3126351156476.2017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-3126351156476.2017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-13026463151.984173</v>
      </c>
      <c r="L4470" s="444">
        <f t="shared" ca="1" si="187"/>
        <v>-3139377619628.186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-3139377619628.186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-13080740081.784109</v>
      </c>
      <c r="L4471" s="444">
        <f t="shared" ca="1" si="187"/>
        <v>-3152458359709.9702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-3152458359709.9702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-13135243165.45821</v>
      </c>
      <c r="L4472" s="444">
        <f t="shared" ca="1" si="187"/>
        <v>-3165593602875.4282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-3165593602875.4282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-13189973345.314283</v>
      </c>
      <c r="L4473" s="444">
        <f t="shared" ca="1" si="187"/>
        <v>-3178783576220.7427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-3178783576220.7427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-13244931567.586428</v>
      </c>
      <c r="L4474" s="444">
        <f t="shared" ca="1" si="187"/>
        <v>-3192028507788.3291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-3192028507788.3291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-13300118782.45137</v>
      </c>
      <c r="L4475" s="444">
        <f t="shared" ca="1" si="187"/>
        <v>-3205328626570.7803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-3205328626570.7803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-13355535944.044918</v>
      </c>
      <c r="L4476" s="444">
        <f t="shared" ca="1" si="187"/>
        <v>-3218684162514.8252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-3218684162514.8252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-13411184010.478437</v>
      </c>
      <c r="L4477" s="444">
        <f t="shared" ca="1" si="187"/>
        <v>-3232095346525.3037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-3232095346525.3037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-13467063943.855433</v>
      </c>
      <c r="L4478" s="444">
        <f t="shared" ca="1" si="187"/>
        <v>-3245562410469.1592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-3245562410469.1592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-13523176710.288162</v>
      </c>
      <c r="L4479" s="444">
        <f t="shared" ca="1" si="187"/>
        <v>-3259085587179.4473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-3259085587179.4473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-13579523279.914364</v>
      </c>
      <c r="L4480" s="444">
        <f t="shared" ca="1" si="187"/>
        <v>-3272665110459.3618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-3272665110459.3618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-13636104626.914007</v>
      </c>
      <c r="L4481" s="444">
        <f t="shared" ca="1" si="187"/>
        <v>-3286301215086.2759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-3286301215086.2759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-13692921729.52615</v>
      </c>
      <c r="L4482" s="444">
        <f t="shared" ca="1" si="187"/>
        <v>-3299994136815.8022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-3299994136815.8022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-13749975570.065842</v>
      </c>
      <c r="L4483" s="444">
        <f t="shared" ca="1" si="187"/>
        <v>-3313744112385.8682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-3313744112385.8682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-13807267134.941116</v>
      </c>
      <c r="L4484" s="444">
        <f t="shared" ca="1" si="187"/>
        <v>-3327551379520.8091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-3327551379520.8091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-13864797414.670038</v>
      </c>
      <c r="L4485" s="444">
        <f t="shared" ca="1" si="187"/>
        <v>-3341416176935.479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-3341416176935.479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-13922567403.897829</v>
      </c>
      <c r="L4486" s="444">
        <f t="shared" ca="1" si="187"/>
        <v>-3355338744339.377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-3355338744339.377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-13980578101.41407</v>
      </c>
      <c r="L4487" s="444">
        <f t="shared" ca="1" si="187"/>
        <v>-3369319322440.791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-3369319322440.791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-14038830510.169962</v>
      </c>
      <c r="L4488" s="444">
        <f t="shared" ca="1" si="187"/>
        <v>-3383358152950.9609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-3383358152950.9609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-14097325637.29567</v>
      </c>
      <c r="L4489" s="444">
        <f t="shared" ca="1" si="187"/>
        <v>-3397455478588.2568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-3397455478588.2568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-14156064494.117737</v>
      </c>
      <c r="L4490" s="444">
        <f t="shared" ca="1" si="187"/>
        <v>-3411611543082.3745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-3411611543082.3745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-14215048096.176559</v>
      </c>
      <c r="L4491" s="444">
        <f t="shared" ca="1" si="187"/>
        <v>-3425826591178.5513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-3425826591178.5513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-14274277463.243963</v>
      </c>
      <c r="L4492" s="444">
        <f t="shared" ca="1" si="187"/>
        <v>-3440100868641.7954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-3440100868641.7954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-14333753619.340815</v>
      </c>
      <c r="L4493" s="444">
        <f t="shared" ca="1" si="187"/>
        <v>-3454434622261.1362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-3454434622261.1362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-14393477592.754736</v>
      </c>
      <c r="L4494" s="444">
        <f t="shared" ca="1" si="187"/>
        <v>-3468828099853.8911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-3468828099853.8911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-14453450416.057878</v>
      </c>
      <c r="L4495" s="444">
        <f t="shared" ca="1" si="187"/>
        <v>-3483281550269.9492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-3483281550269.9492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-14513673126.124788</v>
      </c>
      <c r="L4496" s="444">
        <f t="shared" ca="1" si="187"/>
        <v>-3497795223396.0742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-3497795223396.0742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-14574146764.150309</v>
      </c>
      <c r="L4497" s="444">
        <f t="shared" ca="1" si="187"/>
        <v>-3512369370160.2246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-3512369370160.2246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-14634872375.667603</v>
      </c>
      <c r="L4498" s="444">
        <f t="shared" ca="1" si="187"/>
        <v>-3527004242535.8921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-3527004242535.8921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-14695851010.566217</v>
      </c>
      <c r="L4499" s="444">
        <f t="shared" ca="1" si="187"/>
        <v>-3541700093546.4585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-3541700093546.4585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-14757083723.110243</v>
      </c>
      <c r="L4500" s="444">
        <f t="shared" ca="1" si="187"/>
        <v>-3556457177269.5688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-3556457177269.5688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-14818571571.956537</v>
      </c>
      <c r="L4501" s="444">
        <f t="shared" ca="1" si="187"/>
        <v>-3571275748841.5254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-3571275748841.5254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-14880315620.173021</v>
      </c>
      <c r="L4502" s="444">
        <f t="shared" ca="1" si="187"/>
        <v>-3586156064461.6982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-3586156064461.6982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-14942316935.257076</v>
      </c>
      <c r="L4503" s="444">
        <f t="shared" ca="1" si="187"/>
        <v>-3601098381396.9551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-3601098381396.9551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-15004576589.153978</v>
      </c>
      <c r="L4504" s="444">
        <f t="shared" ca="1" si="187"/>
        <v>-3616102957986.1089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-3616102957986.1089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-15067095658.275452</v>
      </c>
      <c r="L4505" s="444">
        <f t="shared" ca="1" si="187"/>
        <v>-3631170053644.3843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-3631170053644.3843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-15129875223.51827</v>
      </c>
      <c r="L4506" s="444">
        <f t="shared" ca="1" si="187"/>
        <v>-3646299928867.9023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-3646299928867.9023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-15192916370.282925</v>
      </c>
      <c r="L4507" s="444">
        <f t="shared" ca="1" si="187"/>
        <v>-3661492845238.1851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-3661492845238.1851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-15256220188.492435</v>
      </c>
      <c r="L4508" s="444">
        <f t="shared" ca="1" si="187"/>
        <v>-3676749065426.6777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-3676749065426.6777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-15319787772.611156</v>
      </c>
      <c r="L4509" s="444">
        <f t="shared" ca="1" si="187"/>
        <v>-3692068853199.2891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-3692068853199.2891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-15383620221.663704</v>
      </c>
      <c r="L4510" s="444">
        <f t="shared" ca="1" si="187"/>
        <v>-3707452473420.9526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-3707452473420.9526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-15447718639.253969</v>
      </c>
      <c r="L4511" s="444">
        <f t="shared" ca="1" si="187"/>
        <v>-3722900192060.2065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-3722900192060.2065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-15512084133.584196</v>
      </c>
      <c r="L4512" s="444">
        <f t="shared" ca="1" si="187"/>
        <v>-3738412276193.7905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-3738412276193.7905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-15576717817.474127</v>
      </c>
      <c r="L4513" s="444">
        <f t="shared" ca="1" si="187"/>
        <v>-3753988994011.2646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-3753988994011.2646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-15641620808.38027</v>
      </c>
      <c r="L4514" s="444">
        <f t="shared" ca="1" si="187"/>
        <v>-3769630614819.645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-3769630614819.645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-15706794228.415188</v>
      </c>
      <c r="L4515" s="444">
        <f t="shared" ca="1" si="187"/>
        <v>-3785337409048.0601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-3785337409048.0601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-15772239204.366917</v>
      </c>
      <c r="L4516" s="444">
        <f t="shared" ca="1" si="187"/>
        <v>-3801109648252.4268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-3801109648252.4268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-15837956867.718445</v>
      </c>
      <c r="L4517" s="444">
        <f t="shared" ca="1" si="187"/>
        <v>-3816947605120.145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-3816947605120.145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-15903948354.667271</v>
      </c>
      <c r="L4518" s="444">
        <f t="shared" ca="1" si="187"/>
        <v>-3832851553474.8125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-3832851553474.8125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-15970214806.145052</v>
      </c>
      <c r="L4519" s="444">
        <f t="shared" ca="1" si="187"/>
        <v>-3848821768280.9575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-3848821768280.9575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-16036757367.83732</v>
      </c>
      <c r="L4520" s="444">
        <f t="shared" ca="1" si="187"/>
        <v>-3864858525648.7949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-3864858525648.7949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-16103577190.203312</v>
      </c>
      <c r="L4521" s="444">
        <f t="shared" ca="1" si="187"/>
        <v>-3880962102838.998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-3880962102838.998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-16170675428.495825</v>
      </c>
      <c r="L4522" s="444">
        <f t="shared" ca="1" si="187"/>
        <v>-3897132778267.4937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-3897132778267.4937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-16238053242.781223</v>
      </c>
      <c r="L4523" s="444">
        <f t="shared" ca="1" si="187"/>
        <v>-3913370831510.2749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-3913370831510.2749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-16305711797.959478</v>
      </c>
      <c r="L4524" s="444">
        <f t="shared" ca="1" si="187"/>
        <v>-3929676543308.2344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-3929676543308.2344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-16373652263.784307</v>
      </c>
      <c r="L4525" s="444">
        <f t="shared" ca="1" si="187"/>
        <v>-3946050195572.0186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-3946050195572.0186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-16441875814.88341</v>
      </c>
      <c r="L4526" s="444">
        <f t="shared" ca="1" si="187"/>
        <v>-3962492071386.9019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-3962492071386.9019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-16510383630.778757</v>
      </c>
      <c r="L4527" s="444">
        <f t="shared" ca="1" si="187"/>
        <v>-3979002455017.6807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-3979002455017.6807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-16579176895.907005</v>
      </c>
      <c r="L4528" s="444">
        <f t="shared" ca="1" si="187"/>
        <v>-3995581631913.5879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-3995581631913.5879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-16648256799.63995</v>
      </c>
      <c r="L4529" s="444">
        <f t="shared" ca="1" si="187"/>
        <v>-4012229888713.228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-4012229888713.228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-16717624536.305119</v>
      </c>
      <c r="L4530" s="444">
        <f t="shared" ca="1" si="187"/>
        <v>-4028947513249.5332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-4028947513249.5332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-16787281305.206388</v>
      </c>
      <c r="L4531" s="444">
        <f t="shared" ca="1" si="187"/>
        <v>-4045734794554.7397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-4045734794554.7397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-16857228310.644749</v>
      </c>
      <c r="L4532" s="444">
        <f t="shared" ca="1" si="187"/>
        <v>-4062592022865.3843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-4062592022865.3843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-16927466761.939102</v>
      </c>
      <c r="L4533" s="444">
        <f t="shared" ca="1" si="187"/>
        <v>-4079519489627.3232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-4079519489627.3232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-16997997873.44718</v>
      </c>
      <c r="L4534" s="444">
        <f t="shared" ca="1" si="187"/>
        <v>-4096517487500.7705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-4096517487500.7705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-17068822864.586542</v>
      </c>
      <c r="L4535" s="444">
        <f t="shared" ca="1" si="187"/>
        <v>-4113586310365.3569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-4113586310365.3569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-17139942959.855654</v>
      </c>
      <c r="L4536" s="444">
        <f t="shared" ca="1" si="187"/>
        <v>-4130726253325.2124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-4130726253325.2124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-17211359388.855053</v>
      </c>
      <c r="L4537" s="444">
        <f t="shared" ca="1" si="187"/>
        <v>-4147937612714.0674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-4147937612714.0674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-17283073386.308613</v>
      </c>
      <c r="L4538" s="444">
        <f t="shared" ca="1" si="187"/>
        <v>-4165220686100.376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-4165220686100.376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-17355086192.0849</v>
      </c>
      <c r="L4539" s="444">
        <f t="shared" ca="1" si="187"/>
        <v>-4182575772292.4609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-4182575772292.4609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-17427399051.218586</v>
      </c>
      <c r="L4540" s="444">
        <f t="shared" ca="1" si="187"/>
        <v>-4200003171343.6797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-4200003171343.6797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-17500013213.931999</v>
      </c>
      <c r="L4541" s="444">
        <f t="shared" ca="1" si="187"/>
        <v>-4217503184557.6118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-4217503184557.6118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-17572929935.656719</v>
      </c>
      <c r="L4542" s="444">
        <f t="shared" ca="1" si="187"/>
        <v>-4235076114493.2686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-4235076114493.2686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-17646150477.055286</v>
      </c>
      <c r="L4543" s="444">
        <f t="shared" ca="1" si="187"/>
        <v>-4252722264970.3237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-4252722264970.3237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-17719676104.043015</v>
      </c>
      <c r="L4544" s="444">
        <f t="shared" ca="1" si="187"/>
        <v>-4270441941074.3667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-4270441941074.3667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-17793508087.80986</v>
      </c>
      <c r="L4545" s="444">
        <f t="shared" ca="1" si="187"/>
        <v>-4288235449162.1768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-4288235449162.1768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-17867647704.842403</v>
      </c>
      <c r="L4546" s="444">
        <f t="shared" ca="1" si="187"/>
        <v>-4306103096867.019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-4306103096867.019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-17942096236.945911</v>
      </c>
      <c r="L4547" s="444">
        <f t="shared" ca="1" si="187"/>
        <v>-4324045193103.9648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-4324045193103.9648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-18016854971.266521</v>
      </c>
      <c r="L4548" s="444">
        <f t="shared" ca="1" si="187"/>
        <v>-4342062048075.2314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-4342062048075.2314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-18091925200.313465</v>
      </c>
      <c r="L4549" s="444">
        <f t="shared" ca="1" si="187"/>
        <v>-4360153973275.5449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-4360153973275.5449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-18167308221.981438</v>
      </c>
      <c r="L4550" s="444">
        <f t="shared" ca="1" si="187"/>
        <v>-4378321281497.5264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-4378321281497.5264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-18243005339.573025</v>
      </c>
      <c r="L4551" s="444">
        <f t="shared" ca="1" si="187"/>
        <v>-4396564286837.0996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-4396564286837.0996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-18319017861.821247</v>
      </c>
      <c r="L4552" s="444">
        <f t="shared" ca="1" si="187"/>
        <v>-4414883304698.9209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-4414883304698.9209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-18395347102.91217</v>
      </c>
      <c r="L4553" s="444">
        <f t="shared" ca="1" si="187"/>
        <v>-4433278651801.833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-4433278651801.833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-18471994382.507637</v>
      </c>
      <c r="L4554" s="444">
        <f t="shared" ca="1" si="187"/>
        <v>-4451750646184.3408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-4451750646184.3408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-18548961025.768085</v>
      </c>
      <c r="L4555" s="444">
        <f t="shared" ca="1" si="187"/>
        <v>-4470299607210.1094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-4470299607210.1094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-18626248363.375454</v>
      </c>
      <c r="L4556" s="444">
        <f t="shared" ca="1" si="187"/>
        <v>-4488925855573.4844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-4488925855573.4844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-18703857731.556183</v>
      </c>
      <c r="L4557" s="444">
        <f t="shared" ca="1" si="187"/>
        <v>-4507629713305.041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-4507629713305.041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-18781790472.104336</v>
      </c>
      <c r="L4558" s="444">
        <f t="shared" ca="1" si="187"/>
        <v>-4526411503777.1455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-4526411503777.1455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-18860047932.404774</v>
      </c>
      <c r="L4559" s="444">
        <f t="shared" ca="1" si="187"/>
        <v>-4545271551709.5498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-4545271551709.5498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-18938631465.456459</v>
      </c>
      <c r="L4560" s="444">
        <f t="shared" ca="1" si="187"/>
        <v>-4564210183175.0059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-4564210183175.0059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-19017542429.895859</v>
      </c>
      <c r="L4561" s="444">
        <f t="shared" ca="1" si="187"/>
        <v>-4583227725604.9014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-4583227725604.9014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-19096782190.020424</v>
      </c>
      <c r="L4562" s="444">
        <f t="shared" ca="1" si="187"/>
        <v>-4602324507794.9219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-4602324507794.9219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-19176352115.812176</v>
      </c>
      <c r="L4563" s="444">
        <f t="shared" ca="1" si="187"/>
        <v>-4621500859910.7344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-4621500859910.7344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-19256253582.961391</v>
      </c>
      <c r="L4564" s="444">
        <f t="shared" ca="1" si="187"/>
        <v>-4640757113493.6953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-4640757113493.6953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-19336487972.890396</v>
      </c>
      <c r="L4565" s="444">
        <f t="shared" ca="1" si="187"/>
        <v>-4660093601466.5859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-4660093601466.5859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-19417056672.777443</v>
      </c>
      <c r="L4566" s="444">
        <f t="shared" ca="1" si="187"/>
        <v>-4679510658139.3633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-4679510658139.3633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-19497961075.580681</v>
      </c>
      <c r="L4567" s="444">
        <f t="shared" ca="1" si="187"/>
        <v>-4699008619214.9443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-4699008619214.9443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-19579202580.062267</v>
      </c>
      <c r="L4568" s="444">
        <f t="shared" ca="1" si="187"/>
        <v>-4718587821795.0068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-4718587821795.0068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-19660782590.812527</v>
      </c>
      <c r="L4569" s="444">
        <f t="shared" ca="1" si="187"/>
        <v>-4738248604385.8193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-4738248604385.8193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-19742702518.274246</v>
      </c>
      <c r="L4570" s="444">
        <f t="shared" ca="1" si="187"/>
        <v>-4757991306904.0938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-4757991306904.0938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-19824963778.767056</v>
      </c>
      <c r="L4571" s="444">
        <f t="shared" ca="1" si="187"/>
        <v>-4777816270682.8604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-4777816270682.8604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-19907567794.511917</v>
      </c>
      <c r="L4572" s="444">
        <f t="shared" ca="1" si="187"/>
        <v>-4797723838477.3721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-4797723838477.3721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-19990515993.655716</v>
      </c>
      <c r="L4573" s="444">
        <f t="shared" ca="1" si="187"/>
        <v>-4817714354471.0273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-4817714354471.0273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-20073809810.295948</v>
      </c>
      <c r="L4574" s="444">
        <f t="shared" ca="1" si="187"/>
        <v>-4837788164281.3232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-4837788164281.3232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-20157450684.505512</v>
      </c>
      <c r="L4575" s="444">
        <f t="shared" ca="1" si="187"/>
        <v>-4857945614965.8291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-4857945614965.8291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-20241440062.35762</v>
      </c>
      <c r="L4576" s="444">
        <f t="shared" ca="1" si="187"/>
        <v>-4878187055028.1865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-4878187055028.1865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-20325779395.950775</v>
      </c>
      <c r="L4577" s="444">
        <f t="shared" ca="1" si="187"/>
        <v>-4898512834424.1377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-4898512834424.1377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-20410470143.433907</v>
      </c>
      <c r="L4578" s="444">
        <f t="shared" ca="1" si="187"/>
        <v>-4918923304567.5713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-4918923304567.5713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-20495513769.031548</v>
      </c>
      <c r="L4579" s="444">
        <f t="shared" ca="1" si="187"/>
        <v>-4939418818336.6025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-4939418818336.6025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-20580911743.069176</v>
      </c>
      <c r="L4580" s="444">
        <f t="shared" ca="1" si="187"/>
        <v>-4959999730079.6719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-4959999730079.6719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-20666665541.998634</v>
      </c>
      <c r="L4581" s="444">
        <f t="shared" ca="1" si="187"/>
        <v>-4980666395621.6709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-4980666395621.6709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-20752776648.42363</v>
      </c>
      <c r="L4582" s="444">
        <f t="shared" ca="1" si="187"/>
        <v>-5001419172270.0947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-5001419172270.0947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-20839246551.125393</v>
      </c>
      <c r="L4583" s="444">
        <f t="shared" ca="1" si="187"/>
        <v>-5022258418821.2197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-5022258418821.2197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-20926076745.088417</v>
      </c>
      <c r="L4584" s="444">
        <f t="shared" ca="1" si="187"/>
        <v>-5043184495566.3086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-5043184495566.3086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-21013268731.526287</v>
      </c>
      <c r="L4585" s="444">
        <f t="shared" ca="1" si="187"/>
        <v>-5064197764297.835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-5064197764297.835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-21100824017.907646</v>
      </c>
      <c r="L4586" s="444">
        <f t="shared" ca="1" si="187"/>
        <v>-5085298588315.7422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-5085298588315.7422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-21188744117.982258</v>
      </c>
      <c r="L4587" s="444">
        <f t="shared" ca="1" si="187"/>
        <v>-5106487332433.7246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-5106487332433.7246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-21277030551.807186</v>
      </c>
      <c r="L4588" s="444">
        <f t="shared" ca="1" si="187"/>
        <v>-5127764362985.5322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-5127764362985.5322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-21365684845.773052</v>
      </c>
      <c r="L4589" s="444">
        <f t="shared" ca="1" si="187"/>
        <v>-5149130047831.3057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-5149130047831.3057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-21454708532.63044</v>
      </c>
      <c r="L4590" s="444">
        <f t="shared" ca="1" si="187"/>
        <v>-5170584756363.9365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-5170584756363.9365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-21544103151.516403</v>
      </c>
      <c r="L4591" s="444">
        <f t="shared" ca="1" si="187"/>
        <v>-5192128859515.4531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-5192128859515.4531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-21633870247.981056</v>
      </c>
      <c r="L4592" s="444">
        <f t="shared" ca="1" si="187"/>
        <v>-5213762729763.4346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-5213762729763.4346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-21724011374.014309</v>
      </c>
      <c r="L4593" s="444">
        <f t="shared" ca="1" si="187"/>
        <v>-5235486741137.4492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-5235486741137.4492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-21814528088.072704</v>
      </c>
      <c r="L4594" s="444">
        <f t="shared" ca="1" si="187"/>
        <v>-5257301269225.5215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-5257301269225.5215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-21905421955.106339</v>
      </c>
      <c r="L4595" s="444">
        <f t="shared" ca="1" si="187"/>
        <v>-5279206691180.6279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-5279206691180.6279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-21996694546.585949</v>
      </c>
      <c r="L4596" s="444">
        <f t="shared" ca="1" si="187"/>
        <v>-5301203385727.2139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-5301203385727.2139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-22088347440.530056</v>
      </c>
      <c r="L4597" s="444">
        <f t="shared" ca="1" si="187"/>
        <v>-5323291733167.7441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-5323291733167.7441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-22180382221.532269</v>
      </c>
      <c r="L4598" s="444">
        <f t="shared" ref="L4598:L4852" ca="1" si="192">I4598-J4598+K4598</f>
        <v>-5345472115389.2764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-5345472115389.2764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-22272800480.788651</v>
      </c>
      <c r="L4599" s="444">
        <f t="shared" ca="1" si="192"/>
        <v>-5367744915870.0654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-5367744915870.0654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-22365603816.125271</v>
      </c>
      <c r="L4600" s="444">
        <f t="shared" ca="1" si="192"/>
        <v>-5390110519686.1904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-5390110519686.1904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-22458793832.025795</v>
      </c>
      <c r="L4601" s="444">
        <f t="shared" ca="1" si="192"/>
        <v>-5412569313518.2158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-5412569313518.2158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-22552372139.659233</v>
      </c>
      <c r="L4602" s="444">
        <f t="shared" ca="1" si="192"/>
        <v>-5435121685657.875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-5435121685657.875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-22646340356.907814</v>
      </c>
      <c r="L4603" s="444">
        <f t="shared" ca="1" si="192"/>
        <v>-5457768026014.7832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-5457768026014.7832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-22740700108.394928</v>
      </c>
      <c r="L4604" s="444">
        <f t="shared" ca="1" si="192"/>
        <v>-5480508726123.1777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-5480508726123.1777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-22835453025.513241</v>
      </c>
      <c r="L4605" s="444">
        <f t="shared" ca="1" si="192"/>
        <v>-5503344179148.6914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-5503344179148.6914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-22930600746.452881</v>
      </c>
      <c r="L4606" s="444">
        <f t="shared" ca="1" si="192"/>
        <v>-5526274779895.1445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-5526274779895.1445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-23026144916.229767</v>
      </c>
      <c r="L4607" s="444">
        <f t="shared" ca="1" si="192"/>
        <v>-5549300924811.374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-5549300924811.374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-23122087186.714058</v>
      </c>
      <c r="L4608" s="444">
        <f t="shared" ca="1" si="192"/>
        <v>-5572423011998.0879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-5572423011998.0879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-23218429216.658699</v>
      </c>
      <c r="L4609" s="444">
        <f t="shared" ca="1" si="192"/>
        <v>-5595641441214.7471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-5595641441214.7471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-23315172671.728111</v>
      </c>
      <c r="L4610" s="444">
        <f t="shared" ca="1" si="192"/>
        <v>-5618956613886.4756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-5618956613886.4756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-23412319224.526981</v>
      </c>
      <c r="L4611" s="444">
        <f t="shared" ca="1" si="192"/>
        <v>-5642368933111.0029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-5642368933111.0029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-23509870554.629177</v>
      </c>
      <c r="L4612" s="444">
        <f t="shared" ca="1" si="192"/>
        <v>-5665878803665.6318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-5665878803665.6318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-23607828348.6068</v>
      </c>
      <c r="L4613" s="444">
        <f t="shared" ca="1" si="192"/>
        <v>-5689486632014.2383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-5689486632014.2383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-23706194300.059326</v>
      </c>
      <c r="L4614" s="444">
        <f t="shared" ca="1" si="192"/>
        <v>-5713192826314.2979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-5713192826314.2979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-23804970109.642906</v>
      </c>
      <c r="L4615" s="444">
        <f t="shared" ca="1" si="192"/>
        <v>-5736997796423.9404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-5736997796423.9404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-23904157485.099751</v>
      </c>
      <c r="L4616" s="444">
        <f t="shared" ca="1" si="192"/>
        <v>-5760901953909.04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-5760901953909.04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-24003758141.287666</v>
      </c>
      <c r="L4617" s="444">
        <f t="shared" ca="1" si="192"/>
        <v>-5784905712050.3281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-5784905712050.3281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-24103773800.209702</v>
      </c>
      <c r="L4618" s="444">
        <f t="shared" ca="1" si="192"/>
        <v>-5809009485850.5381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-5809009485850.5381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-24204206191.043907</v>
      </c>
      <c r="L4619" s="444">
        <f t="shared" ca="1" si="192"/>
        <v>-5833213692041.582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-5833213692041.582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-24305057050.17326</v>
      </c>
      <c r="L4620" s="444">
        <f t="shared" ca="1" si="192"/>
        <v>-5857518749091.7549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-5857518749091.7549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-24406328121.215645</v>
      </c>
      <c r="L4621" s="444">
        <f t="shared" ca="1" si="192"/>
        <v>-5881925077212.9707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-5881925077212.9707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-24508021155.054043</v>
      </c>
      <c r="L4622" s="444">
        <f t="shared" ca="1" si="192"/>
        <v>-5906433098368.0244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-5906433098368.0244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-24610137909.866768</v>
      </c>
      <c r="L4623" s="444">
        <f t="shared" ca="1" si="192"/>
        <v>-5931043236277.8916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-5931043236277.8916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-24712680151.157883</v>
      </c>
      <c r="L4624" s="444">
        <f t="shared" ca="1" si="192"/>
        <v>-5955755916429.0498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-5955755916429.0498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-24815649651.787708</v>
      </c>
      <c r="L4625" s="444">
        <f t="shared" ca="1" si="192"/>
        <v>-5980571566080.8379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-5980571566080.8379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-24919048192.00349</v>
      </c>
      <c r="L4626" s="444">
        <f t="shared" ca="1" si="192"/>
        <v>-6005490614272.8418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-6005490614272.8418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-25022877559.470173</v>
      </c>
      <c r="L4627" s="444">
        <f t="shared" ca="1" si="192"/>
        <v>-6030513491832.3115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-6030513491832.3115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-25127139549.301296</v>
      </c>
      <c r="L4628" s="444">
        <f t="shared" ca="1" si="192"/>
        <v>-6055640631381.6133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-6055640631381.6133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-25231835964.090054</v>
      </c>
      <c r="L4629" s="444">
        <f t="shared" ca="1" si="192"/>
        <v>-6080872467345.7031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-6080872467345.7031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-25336968613.94043</v>
      </c>
      <c r="L4630" s="444">
        <f t="shared" ca="1" si="192"/>
        <v>-6106209435959.6436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-6106209435959.6436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-25442539316.498516</v>
      </c>
      <c r="L4631" s="444">
        <f t="shared" ca="1" si="192"/>
        <v>-6131651975276.1416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-6131651975276.1416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-25548549896.983925</v>
      </c>
      <c r="L4632" s="444">
        <f t="shared" ca="1" si="192"/>
        <v>-6157200525173.126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-6157200525173.126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-25655002188.221359</v>
      </c>
      <c r="L4633" s="444">
        <f t="shared" ca="1" si="192"/>
        <v>-6182855527361.3477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-6182855527361.3477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-25761898030.672283</v>
      </c>
      <c r="L4634" s="444">
        <f t="shared" ca="1" si="192"/>
        <v>-6208617425392.0195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-6208617425392.0195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-25869239272.466747</v>
      </c>
      <c r="L4635" s="444">
        <f t="shared" ca="1" si="192"/>
        <v>-6234486664664.4863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-6234486664664.4863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-25977027769.43536</v>
      </c>
      <c r="L4636" s="444">
        <f t="shared" ca="1" si="192"/>
        <v>-6260463692433.9219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-6260463692433.9219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-26085265385.141342</v>
      </c>
      <c r="L4637" s="444">
        <f t="shared" ca="1" si="192"/>
        <v>-6286548957819.0635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-6286548957819.0635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-26193953990.912766</v>
      </c>
      <c r="L4638" s="444">
        <f t="shared" ca="1" si="192"/>
        <v>-6312742911809.9766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-6312742911809.9766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-26303095465.874901</v>
      </c>
      <c r="L4639" s="444">
        <f t="shared" ca="1" si="192"/>
        <v>-6339046007275.8516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-6339046007275.8516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-26412691696.982716</v>
      </c>
      <c r="L4640" s="444">
        <f t="shared" ca="1" si="192"/>
        <v>-6365458698972.834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-6365458698972.834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-26522744579.053474</v>
      </c>
      <c r="L4641" s="444">
        <f t="shared" ca="1" si="192"/>
        <v>-6391981443551.8877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-6391981443551.8877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-26633256014.79953</v>
      </c>
      <c r="L4642" s="444">
        <f t="shared" ca="1" si="192"/>
        <v>-6418614699566.6875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-6418614699566.6875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-26744227914.861198</v>
      </c>
      <c r="L4643" s="444">
        <f t="shared" ca="1" si="192"/>
        <v>-6445358927481.5488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-6445358927481.5488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-26855662197.839787</v>
      </c>
      <c r="L4644" s="444">
        <f t="shared" ca="1" si="192"/>
        <v>-6472214589679.3887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-6472214589679.3887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-26967560790.330788</v>
      </c>
      <c r="L4645" s="444">
        <f t="shared" ca="1" si="192"/>
        <v>-6499182150469.7197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-6499182150469.7197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-27079925626.957165</v>
      </c>
      <c r="L4646" s="444">
        <f t="shared" ca="1" si="192"/>
        <v>-6526262076096.6768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-6526262076096.6768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-27192758650.402821</v>
      </c>
      <c r="L4647" s="444">
        <f t="shared" ca="1" si="192"/>
        <v>-6553454834747.0791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-6553454834747.0791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-27306061811.446163</v>
      </c>
      <c r="L4648" s="444">
        <f t="shared" ca="1" si="192"/>
        <v>-6580760896558.5254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-6580760896558.5254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-27419837068.993855</v>
      </c>
      <c r="L4649" s="444">
        <f t="shared" ca="1" si="192"/>
        <v>-6608180733627.5195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-6608180733627.5195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-27534086390.114666</v>
      </c>
      <c r="L4650" s="444">
        <f t="shared" ca="1" si="192"/>
        <v>-6635714820017.6338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-6635714820017.6338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-27648811750.073475</v>
      </c>
      <c r="L4651" s="444">
        <f t="shared" ca="1" si="192"/>
        <v>-6663363631767.707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-6663363631767.707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-27764015132.365444</v>
      </c>
      <c r="L4652" s="444">
        <f t="shared" ca="1" si="192"/>
        <v>-6691127646900.0723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-6691127646900.0723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-27879698528.750301</v>
      </c>
      <c r="L4653" s="444">
        <f t="shared" ca="1" si="192"/>
        <v>-6719007345428.8223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-6719007345428.8223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-27995863939.286758</v>
      </c>
      <c r="L4654" s="444">
        <f t="shared" ca="1" si="192"/>
        <v>-6747003209368.1094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-6747003209368.1094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-28112513372.367123</v>
      </c>
      <c r="L4655" s="444">
        <f t="shared" ca="1" si="192"/>
        <v>-6775115722740.4766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-6775115722740.4766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-28229648844.751984</v>
      </c>
      <c r="L4656" s="444">
        <f t="shared" ca="1" si="192"/>
        <v>-6803345371585.2285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-6803345371585.2285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-28347272381.605118</v>
      </c>
      <c r="L4657" s="444">
        <f t="shared" ca="1" si="192"/>
        <v>-6831692643966.834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-6831692643966.834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-28465386016.528473</v>
      </c>
      <c r="L4658" s="444">
        <f t="shared" ca="1" si="192"/>
        <v>-6860158029983.3623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-6860158029983.3623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-28583991791.597347</v>
      </c>
      <c r="L4659" s="444">
        <f t="shared" ca="1" si="192"/>
        <v>-6888742021774.96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-6888742021774.96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-28703091757.395672</v>
      </c>
      <c r="L4660" s="444">
        <f t="shared" ca="1" si="192"/>
        <v>-6917445113532.3555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-6917445113532.3555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-28822687973.051479</v>
      </c>
      <c r="L4661" s="444">
        <f t="shared" ca="1" si="192"/>
        <v>-6946267801505.4072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-6946267801505.4072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-28942782506.27253</v>
      </c>
      <c r="L4662" s="444">
        <f t="shared" ca="1" si="192"/>
        <v>-6975210584011.6797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-6975210584011.6797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-29063377433.381992</v>
      </c>
      <c r="L4663" s="444">
        <f t="shared" ca="1" si="192"/>
        <v>-7004273961445.0615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-7004273961445.0615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-29184474839.35442</v>
      </c>
      <c r="L4664" s="444">
        <f t="shared" ca="1" si="192"/>
        <v>-7033458436284.416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-7033458436284.416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-29306076817.85173</v>
      </c>
      <c r="L4665" s="444">
        <f t="shared" ca="1" si="192"/>
        <v>-7062764513102.2676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-7062764513102.2676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-29428185471.259449</v>
      </c>
      <c r="L4666" s="444">
        <f t="shared" ca="1" si="192"/>
        <v>-7092192698573.5273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-7092192698573.5273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-29550802910.72303</v>
      </c>
      <c r="L4667" s="444">
        <f t="shared" ca="1" si="192"/>
        <v>-7121743501484.25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-7121743501484.25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-29673931256.184372</v>
      </c>
      <c r="L4668" s="444">
        <f t="shared" ca="1" si="192"/>
        <v>-7151417432740.4346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-7151417432740.4346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-29797572636.418476</v>
      </c>
      <c r="L4669" s="444">
        <f t="shared" ca="1" si="192"/>
        <v>-7181215005376.8535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-7181215005376.8535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-29921729189.070221</v>
      </c>
      <c r="L4670" s="444">
        <f t="shared" ca="1" si="192"/>
        <v>-7211136734565.9238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-7211136734565.9238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-30046403060.691353</v>
      </c>
      <c r="L4671" s="444">
        <f t="shared" ca="1" si="192"/>
        <v>-7241183137626.6152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-7241183137626.6152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-30171596406.777569</v>
      </c>
      <c r="L4672" s="444">
        <f t="shared" ca="1" si="192"/>
        <v>-7271354734033.3926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-7271354734033.3926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-30297311391.805801</v>
      </c>
      <c r="L4673" s="444">
        <f t="shared" ca="1" si="192"/>
        <v>-7301652045425.1982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-7301652045425.1982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-30423550189.27166</v>
      </c>
      <c r="L4674" s="444">
        <f t="shared" ca="1" si="192"/>
        <v>-7332075595614.4697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-7332075595614.4697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-30550314981.726952</v>
      </c>
      <c r="L4675" s="444">
        <f t="shared" ca="1" si="192"/>
        <v>-7362625910596.1963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-7362625910596.1963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-30677607960.817478</v>
      </c>
      <c r="L4676" s="444">
        <f t="shared" ca="1" si="192"/>
        <v>-7393303518557.0137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-7393303518557.0137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-30805431327.320892</v>
      </c>
      <c r="L4677" s="444">
        <f t="shared" ca="1" si="192"/>
        <v>-7424108949884.335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-7424108949884.335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-30933787291.184727</v>
      </c>
      <c r="L4678" s="444">
        <f t="shared" ca="1" si="192"/>
        <v>-7455042737175.5195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-7455042737175.5195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-31062678071.564663</v>
      </c>
      <c r="L4679" s="444">
        <f t="shared" ca="1" si="192"/>
        <v>-7486105415247.084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-7486105415247.084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-31192105896.86285</v>
      </c>
      <c r="L4680" s="444">
        <f t="shared" ca="1" si="192"/>
        <v>-7517297521143.9473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-7517297521143.9473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-31322073004.766445</v>
      </c>
      <c r="L4681" s="444">
        <f t="shared" ca="1" si="192"/>
        <v>-7548619594148.7139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-7548619594148.7139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-31452581642.286312</v>
      </c>
      <c r="L4682" s="444">
        <f t="shared" ca="1" si="192"/>
        <v>-7580072175791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-7580072175791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-31583634065.795834</v>
      </c>
      <c r="L4683" s="444">
        <f t="shared" ca="1" si="192"/>
        <v>-7611655809856.7959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-7611655809856.7959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-31715232541.069981</v>
      </c>
      <c r="L4684" s="444">
        <f t="shared" ca="1" si="192"/>
        <v>-7643371042397.8662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-7643371042397.8662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-31847379343.324448</v>
      </c>
      <c r="L4685" s="444">
        <f t="shared" ca="1" si="192"/>
        <v>-7675218421741.1904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-7675218421741.1904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-31980076757.254959</v>
      </c>
      <c r="L4686" s="444">
        <f t="shared" ca="1" si="192"/>
        <v>-7707198498498.4453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-7707198498498.4453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-32113327077.076855</v>
      </c>
      <c r="L4687" s="444">
        <f t="shared" ca="1" si="192"/>
        <v>-7739311825575.5225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-7739311825575.5225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-32247132606.564678</v>
      </c>
      <c r="L4688" s="444">
        <f t="shared" ca="1" si="192"/>
        <v>-7771558958182.0869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-7771558958182.0869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-32381495659.09203</v>
      </c>
      <c r="L4689" s="444">
        <f t="shared" ca="1" si="192"/>
        <v>-7803940453841.1787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-7803940453841.1787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-32516418557.671577</v>
      </c>
      <c r="L4690" s="444">
        <f t="shared" ca="1" si="192"/>
        <v>-7836456872398.8506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-7836456872398.8506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-32651903634.995209</v>
      </c>
      <c r="L4691" s="444">
        <f t="shared" ca="1" si="192"/>
        <v>-7869108776033.8457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-7869108776033.8457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-32787953233.474354</v>
      </c>
      <c r="L4692" s="444">
        <f t="shared" ca="1" si="192"/>
        <v>-7901896729267.3203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-7901896729267.3203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-32924569705.280502</v>
      </c>
      <c r="L4693" s="444">
        <f t="shared" ca="1" si="192"/>
        <v>-7934821298972.6006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-7934821298972.6006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-33061755412.385834</v>
      </c>
      <c r="L4694" s="444">
        <f t="shared" ca="1" si="192"/>
        <v>-7967883054384.9863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-7967883054384.9863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-33199512726.604111</v>
      </c>
      <c r="L4695" s="444">
        <f t="shared" ca="1" si="192"/>
        <v>-8001082567111.5908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-8001082567111.5908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-33337844029.631626</v>
      </c>
      <c r="L4696" s="444">
        <f t="shared" ca="1" si="192"/>
        <v>-8034420411141.2227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-8034420411141.2227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-33476751713.088428</v>
      </c>
      <c r="L4697" s="444">
        <f t="shared" ca="1" si="192"/>
        <v>-8067897162854.3115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-8067897162854.3115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-33616238178.559628</v>
      </c>
      <c r="L4698" s="444">
        <f t="shared" ca="1" si="192"/>
        <v>-8101513401032.8711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-8101513401032.8711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-33756305837.636963</v>
      </c>
      <c r="L4699" s="444">
        <f t="shared" ca="1" si="192"/>
        <v>-8135269706870.5078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-8135269706870.5078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-33896957111.960449</v>
      </c>
      <c r="L4700" s="444">
        <f t="shared" ca="1" si="192"/>
        <v>-8169166663982.4688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-8169166663982.4688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-34038194433.260288</v>
      </c>
      <c r="L4701" s="444">
        <f t="shared" ca="1" si="192"/>
        <v>-8203204858415.7295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-8203204858415.7295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-34180020243.398869</v>
      </c>
      <c r="L4702" s="444">
        <f t="shared" ca="1" si="192"/>
        <v>-8237384878659.1279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-8237384878659.1279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-34322436994.413036</v>
      </c>
      <c r="L4703" s="444">
        <f t="shared" ca="1" si="192"/>
        <v>-8271707315653.541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-8271707315653.541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-34465447148.556427</v>
      </c>
      <c r="L4704" s="444">
        <f t="shared" ca="1" si="192"/>
        <v>-8306172762802.0977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-8306172762802.0977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-34609053178.342072</v>
      </c>
      <c r="L4705" s="444">
        <f t="shared" ca="1" si="192"/>
        <v>-8340781815980.4395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-8340781815980.4395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-34753257566.585167</v>
      </c>
      <c r="L4706" s="444">
        <f t="shared" ca="1" si="192"/>
        <v>-8375535073547.0244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-8375535073547.0244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-34898062806.44593</v>
      </c>
      <c r="L4707" s="444">
        <f t="shared" ca="1" si="192"/>
        <v>-8410433136353.4707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-8410433136353.4707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-35043471401.472794</v>
      </c>
      <c r="L4708" s="444">
        <f t="shared" ca="1" si="192"/>
        <v>-8445476607754.9434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-8445476607754.9434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-35189485865.645599</v>
      </c>
      <c r="L4709" s="444">
        <f t="shared" ca="1" si="192"/>
        <v>-8480666093620.5889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-8480666093620.5889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-35336108723.419113</v>
      </c>
      <c r="L4710" s="444">
        <f t="shared" ca="1" si="192"/>
        <v>-8516002202344.0078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-8516002202344.0078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-35483342509.766701</v>
      </c>
      <c r="L4711" s="444">
        <f t="shared" ca="1" si="192"/>
        <v>-8551485544853.7744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-8551485544853.7744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-35631189770.22406</v>
      </c>
      <c r="L4712" s="444">
        <f t="shared" ca="1" si="192"/>
        <v>-8587116734623.998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-8587116734623.998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-35779653060.933327</v>
      </c>
      <c r="L4713" s="444">
        <f t="shared" ca="1" si="192"/>
        <v>-8622896387684.9316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-8622896387684.9316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-35928734948.687218</v>
      </c>
      <c r="L4714" s="444">
        <f t="shared" ca="1" si="192"/>
        <v>-8658825122633.6191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-8658825122633.6191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-36078438010.973412</v>
      </c>
      <c r="L4715" s="444">
        <f t="shared" ca="1" si="192"/>
        <v>-8694903560644.5928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-8694903560644.5928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-36228764836.019142</v>
      </c>
      <c r="L4716" s="444">
        <f t="shared" ca="1" si="192"/>
        <v>-8731132325480.6123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-8731132325480.6123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-36379718022.835876</v>
      </c>
      <c r="L4717" s="444">
        <f t="shared" ca="1" si="192"/>
        <v>-8767512043503.4482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-8767512043503.4482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-36531300181.264366</v>
      </c>
      <c r="L4718" s="444">
        <f t="shared" ca="1" si="192"/>
        <v>-8804043343684.7129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-8804043343684.7129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-36683513932.019638</v>
      </c>
      <c r="L4719" s="444">
        <f t="shared" ca="1" si="192"/>
        <v>-8840726857616.7324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-8840726857616.7324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-36836361906.736382</v>
      </c>
      <c r="L4720" s="444">
        <f t="shared" ca="1" si="192"/>
        <v>-8877563219523.4688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-8877563219523.4688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-36989846748.01445</v>
      </c>
      <c r="L4721" s="444">
        <f t="shared" ca="1" si="192"/>
        <v>-8914553066271.4824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-8914553066271.4824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-37143971109.464508</v>
      </c>
      <c r="L4722" s="444">
        <f t="shared" ca="1" si="192"/>
        <v>-8951697037380.9473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-8951697037380.9473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-37298737655.753944</v>
      </c>
      <c r="L4723" s="444">
        <f t="shared" ca="1" si="192"/>
        <v>-8988995775036.7012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-8988995775036.7012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-37454149062.652924</v>
      </c>
      <c r="L4724" s="444">
        <f t="shared" ca="1" si="192"/>
        <v>-9026449924099.3535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-9026449924099.3535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-37610208017.080643</v>
      </c>
      <c r="L4725" s="444">
        <f t="shared" ca="1" si="192"/>
        <v>-9064060132116.4336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-9064060132116.4336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-37766917217.15181</v>
      </c>
      <c r="L4726" s="444">
        <f t="shared" ca="1" si="192"/>
        <v>-9101827049333.5859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-9101827049333.5859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-37924279372.223274</v>
      </c>
      <c r="L4727" s="444">
        <f t="shared" ca="1" si="192"/>
        <v>-9139751328705.8086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-9139751328705.8086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-38082297202.940872</v>
      </c>
      <c r="L4728" s="444">
        <f t="shared" ca="1" si="192"/>
        <v>-9177833625908.75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-9177833625908.75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-38240973441.286461</v>
      </c>
      <c r="L4729" s="444">
        <f t="shared" ca="1" si="192"/>
        <v>-9216074599350.0371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-9216074599350.0371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-38400310830.625153</v>
      </c>
      <c r="L4730" s="444">
        <f t="shared" ca="1" si="192"/>
        <v>-9254474910180.6621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-9254474910180.6621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-38560312125.752762</v>
      </c>
      <c r="L4731" s="444">
        <f t="shared" ca="1" si="192"/>
        <v>-9293035222306.4141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-9293035222306.4141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-38720980092.94339</v>
      </c>
      <c r="L4732" s="444">
        <f t="shared" ca="1" si="192"/>
        <v>-9331756202399.3574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-9331756202399.3574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-38882317509.997322</v>
      </c>
      <c r="L4733" s="444">
        <f t="shared" ca="1" si="192"/>
        <v>-9370638519909.3555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-9370638519909.3555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-39044327166.288979</v>
      </c>
      <c r="L4734" s="444">
        <f t="shared" ca="1" si="192"/>
        <v>-9409682847075.6445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-9409682847075.6445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-39207011862.815186</v>
      </c>
      <c r="L4735" s="444">
        <f t="shared" ca="1" si="192"/>
        <v>-9448889858938.459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-9448889858938.459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-39370374412.243576</v>
      </c>
      <c r="L4736" s="444">
        <f t="shared" ca="1" si="192"/>
        <v>-9488260233350.7031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-9488260233350.7031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-39534417638.961266</v>
      </c>
      <c r="L4737" s="444">
        <f t="shared" ca="1" si="192"/>
        <v>-9527794650989.6641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-9527794650989.6641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-39699144379.123596</v>
      </c>
      <c r="L4738" s="444">
        <f t="shared" ca="1" si="192"/>
        <v>-9567493795368.7871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-9567493795368.7871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-39864557480.703278</v>
      </c>
      <c r="L4739" s="444">
        <f t="shared" ca="1" si="192"/>
        <v>-9607358352849.4902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-9607358352849.4902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-40030659803.539543</v>
      </c>
      <c r="L4740" s="444">
        <f t="shared" ca="1" si="192"/>
        <v>-9647389012653.0293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-9647389012653.0293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-40197454219.387619</v>
      </c>
      <c r="L4741" s="444">
        <f t="shared" ca="1" si="192"/>
        <v>-9687586466872.416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-9687586466872.416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-40364943611.968399</v>
      </c>
      <c r="L4742" s="444">
        <f t="shared" ca="1" si="192"/>
        <v>-9727951410484.3848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-9727951410484.3848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-40533130877.018272</v>
      </c>
      <c r="L4743" s="444">
        <f t="shared" ca="1" si="192"/>
        <v>-9768484541361.4023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-9768484541361.4023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-40702018922.339172</v>
      </c>
      <c r="L4744" s="444">
        <f t="shared" ca="1" si="192"/>
        <v>-9809186560283.7422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-9809186560283.7422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-40871610667.848923</v>
      </c>
      <c r="L4745" s="444">
        <f t="shared" ca="1" si="192"/>
        <v>-9850058170951.5918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-9850058170951.5918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-41041909045.63163</v>
      </c>
      <c r="L4746" s="444">
        <f t="shared" ca="1" si="192"/>
        <v>-9891100079997.2227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-9891100079997.2227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-41212916999.988426</v>
      </c>
      <c r="L4747" s="444">
        <f t="shared" ca="1" si="192"/>
        <v>-9932312996997.2109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-9932312996997.2109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-41384637487.48838</v>
      </c>
      <c r="L4748" s="444">
        <f t="shared" ca="1" si="192"/>
        <v>-9973697634484.6992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-9973697634484.6992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-41557073477.019577</v>
      </c>
      <c r="L4749" s="444">
        <f t="shared" ca="1" si="192"/>
        <v>-10015254707961.719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-10015254707961.719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-41730227949.840492</v>
      </c>
      <c r="L4750" s="444">
        <f t="shared" ca="1" si="192"/>
        <v>-10056984935911.559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-10056984935911.559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-41904103899.631493</v>
      </c>
      <c r="L4751" s="444">
        <f t="shared" ca="1" si="192"/>
        <v>-10098889039811.189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-10098889039811.189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-42078704332.546623</v>
      </c>
      <c r="L4752" s="444">
        <f t="shared" ca="1" si="192"/>
        <v>-10140967744143.736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-10140967744143.736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-42254032267.265564</v>
      </c>
      <c r="L4753" s="444">
        <f t="shared" ca="1" si="192"/>
        <v>-10183221776411.002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-10183221776411.002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-42430090735.045837</v>
      </c>
      <c r="L4754" s="444">
        <f t="shared" ca="1" si="192"/>
        <v>-10225651867146.047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-10225651867146.047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-42606882779.775192</v>
      </c>
      <c r="L4755" s="444">
        <f t="shared" ca="1" si="192"/>
        <v>-10268258749925.822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-10268258749925.822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-42784411458.024261</v>
      </c>
      <c r="L4756" s="444">
        <f t="shared" ca="1" si="192"/>
        <v>-10311043161383.846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-10311043161383.846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-42962679839.099358</v>
      </c>
      <c r="L4757" s="444">
        <f t="shared" ca="1" si="192"/>
        <v>-10354005841222.945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-10354005841222.945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-43141691005.095604</v>
      </c>
      <c r="L4758" s="444">
        <f t="shared" ca="1" si="192"/>
        <v>-10397147532228.041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-10397147532228.041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-43321448050.950172</v>
      </c>
      <c r="L4759" s="444">
        <f t="shared" ca="1" si="192"/>
        <v>-10440468980278.99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-10440468980278.99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-43501954084.495789</v>
      </c>
      <c r="L4760" s="444">
        <f t="shared" ca="1" si="192"/>
        <v>-10483970934363.486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-10483970934363.486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-43683212226.514526</v>
      </c>
      <c r="L4761" s="444">
        <f t="shared" ca="1" si="192"/>
        <v>-10527654146590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-10527654146590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-43865225610.791664</v>
      </c>
      <c r="L4762" s="444">
        <f t="shared" ca="1" si="192"/>
        <v>-10571519372200.791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-10571519372200.791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-44047997384.16996</v>
      </c>
      <c r="L4763" s="444">
        <f t="shared" ca="1" si="192"/>
        <v>-10615567369584.961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-10615567369584.961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-44231530706.604004</v>
      </c>
      <c r="L4764" s="444">
        <f t="shared" ca="1" si="192"/>
        <v>-10659798900291.564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-10659798900291.564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-44415828751.214851</v>
      </c>
      <c r="L4765" s="444">
        <f t="shared" ca="1" si="192"/>
        <v>-10704214729042.779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-10704214729042.779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-44600894704.34491</v>
      </c>
      <c r="L4766" s="444">
        <f t="shared" ca="1" si="192"/>
        <v>-10748815623747.125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-10748815623747.125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-44786731765.613022</v>
      </c>
      <c r="L4767" s="444">
        <f t="shared" ca="1" si="192"/>
        <v>-10793602355512.738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-10793602355512.738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-44973343147.969742</v>
      </c>
      <c r="L4768" s="444">
        <f t="shared" ca="1" si="192"/>
        <v>-10838575698660.709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-10838575698660.709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-45160732077.752953</v>
      </c>
      <c r="L4769" s="444">
        <f t="shared" ca="1" si="192"/>
        <v>-10883736430738.463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-10883736430738.463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-45348901794.743591</v>
      </c>
      <c r="L4770" s="444">
        <f t="shared" ca="1" si="192"/>
        <v>-10929085332533.207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-10929085332533.207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-45537855552.221695</v>
      </c>
      <c r="L4771" s="444">
        <f t="shared" ca="1" si="192"/>
        <v>-10974623188085.43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-10974623188085.43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-45727596617.022621</v>
      </c>
      <c r="L4772" s="444">
        <f t="shared" ca="1" si="192"/>
        <v>-11020350784702.453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-11020350784702.453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-45918128269.593552</v>
      </c>
      <c r="L4773" s="444">
        <f t="shared" ca="1" si="192"/>
        <v>-11066268912972.047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-11066268912972.047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-46109453804.050194</v>
      </c>
      <c r="L4774" s="444">
        <f t="shared" ca="1" si="192"/>
        <v>-11112378366776.098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-11112378366776.098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-46301576528.233742</v>
      </c>
      <c r="L4775" s="444">
        <f t="shared" ca="1" si="192"/>
        <v>-11158679943304.332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-11158679943304.332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-46494499763.768051</v>
      </c>
      <c r="L4776" s="444">
        <f t="shared" ca="1" si="192"/>
        <v>-11205174443068.1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-11205174443068.1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-46688226846.117081</v>
      </c>
      <c r="L4777" s="444">
        <f t="shared" ca="1" si="192"/>
        <v>-11251862669914.217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-11251862669914.217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-46882761124.64257</v>
      </c>
      <c r="L4778" s="444">
        <f t="shared" ca="1" si="192"/>
        <v>-11298745431038.859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-11298745431038.859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-47078105962.661911</v>
      </c>
      <c r="L4779" s="444">
        <f t="shared" ca="1" si="192"/>
        <v>-11345823537001.521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-11345823537001.521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-47274264737.50634</v>
      </c>
      <c r="L4780" s="444">
        <f t="shared" ca="1" si="192"/>
        <v>-11393097801739.027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-11393097801739.027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-47471240840.579277</v>
      </c>
      <c r="L4781" s="444">
        <f t="shared" ca="1" si="192"/>
        <v>-11440569042579.607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-11440569042579.607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-47669037677.415031</v>
      </c>
      <c r="L4782" s="444">
        <f t="shared" ca="1" si="192"/>
        <v>-11488238080257.021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-11488238080257.021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-47867658667.737587</v>
      </c>
      <c r="L4783" s="444">
        <f t="shared" ca="1" si="192"/>
        <v>-11536105738924.76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-11536105738924.76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-48067107245.519829</v>
      </c>
      <c r="L4784" s="444">
        <f t="shared" ca="1" si="192"/>
        <v>-11584172846170.279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-11584172846170.279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-48267386859.042831</v>
      </c>
      <c r="L4785" s="444">
        <f t="shared" ca="1" si="192"/>
        <v>-11632440233029.322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-11632440233029.322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-48468500970.955505</v>
      </c>
      <c r="L4786" s="444">
        <f t="shared" ca="1" si="192"/>
        <v>-11680908734000.277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-11680908734000.277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-48670453058.334488</v>
      </c>
      <c r="L4787" s="444">
        <f t="shared" ca="1" si="192"/>
        <v>-11729579187058.611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-11729579187058.611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-48873246612.744217</v>
      </c>
      <c r="L4788" s="444">
        <f t="shared" ca="1" si="192"/>
        <v>-11778452433671.355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-11778452433671.355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-49076885140.297318</v>
      </c>
      <c r="L4789" s="444">
        <f t="shared" ca="1" si="192"/>
        <v>-11827529318811.652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-11827529318811.652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-49281372161.715218</v>
      </c>
      <c r="L4790" s="444">
        <f t="shared" ca="1" si="192"/>
        <v>-11876810690973.367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-11876810690973.367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-49486711212.38903</v>
      </c>
      <c r="L4791" s="444">
        <f t="shared" ca="1" si="192"/>
        <v>-11926297402185.756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-11926297402185.756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-49692905842.440651</v>
      </c>
      <c r="L4792" s="444">
        <f t="shared" ca="1" si="192"/>
        <v>-11975990308028.197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-11975990308028.197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-49899959616.784157</v>
      </c>
      <c r="L4793" s="444">
        <f t="shared" ca="1" si="192"/>
        <v>-12025890267644.98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-12025890267644.98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-50107876115.187416</v>
      </c>
      <c r="L4794" s="444">
        <f t="shared" ca="1" si="192"/>
        <v>-12075998143760.168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-12075998143760.168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-50316658932.33403</v>
      </c>
      <c r="L4795" s="444">
        <f t="shared" ca="1" si="192"/>
        <v>-12126314802692.502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-12126314802692.502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-50526311677.885422</v>
      </c>
      <c r="L4796" s="444">
        <f t="shared" ca="1" si="192"/>
        <v>-12176841114370.387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-12176841114370.387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-50736837976.543274</v>
      </c>
      <c r="L4797" s="444">
        <f t="shared" ca="1" si="192"/>
        <v>-12227577952346.93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-12227577952346.93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-50948241468.112206</v>
      </c>
      <c r="L4798" s="444">
        <f t="shared" ca="1" si="192"/>
        <v>-12278526193815.041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-12278526193815.041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-51160525807.562668</v>
      </c>
      <c r="L4799" s="444">
        <f t="shared" ca="1" si="192"/>
        <v>-12329686719622.604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-12329686719622.604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-51373694665.094177</v>
      </c>
      <c r="L4800" s="444">
        <f t="shared" ca="1" si="192"/>
        <v>-12381060414287.697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-12381060414287.697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-51587751726.198738</v>
      </c>
      <c r="L4801" s="444">
        <f t="shared" ca="1" si="192"/>
        <v>-12432648166013.896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-12432648166013.896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-51802700691.724571</v>
      </c>
      <c r="L4802" s="444">
        <f t="shared" ca="1" si="192"/>
        <v>-12484450866705.621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-12484450866705.621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-52018545277.940086</v>
      </c>
      <c r="L4803" s="444">
        <f t="shared" ca="1" si="192"/>
        <v>-12536469411983.561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-12536469411983.561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-52235289216.598167</v>
      </c>
      <c r="L4804" s="444">
        <f t="shared" ca="1" si="192"/>
        <v>-12588704701200.158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-12588704701200.158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-52452936255.000656</v>
      </c>
      <c r="L4805" s="444">
        <f t="shared" ca="1" si="192"/>
        <v>-12641157637455.158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-12641157637455.158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-52671490156.063156</v>
      </c>
      <c r="L4806" s="444">
        <f t="shared" ca="1" si="192"/>
        <v>-12693829127611.221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-12693829127611.221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-52890954698.380089</v>
      </c>
      <c r="L4807" s="444">
        <f t="shared" ca="1" si="192"/>
        <v>-12746720082309.602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-12746720082309.602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-53111333676.290009</v>
      </c>
      <c r="L4808" s="444">
        <f t="shared" ca="1" si="192"/>
        <v>-12799831415985.891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-12799831415985.891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-53332630899.941208</v>
      </c>
      <c r="L4809" s="444">
        <f t="shared" ca="1" si="192"/>
        <v>-12853164046885.832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-12853164046885.832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-53554850195.357635</v>
      </c>
      <c r="L4810" s="444">
        <f t="shared" ca="1" si="192"/>
        <v>-12906718897081.189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-12906718897081.189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-53777995404.504959</v>
      </c>
      <c r="L4811" s="444">
        <f t="shared" ca="1" si="192"/>
        <v>-12960496892485.695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-12960496892485.695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-54002070385.357063</v>
      </c>
      <c r="L4812" s="444">
        <f t="shared" ca="1" si="192"/>
        <v>-13014498962871.053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-13014498962871.053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-54227079011.962723</v>
      </c>
      <c r="L4813" s="444">
        <f t="shared" ca="1" si="192"/>
        <v>-13068726041883.016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-13068726041883.016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-54453025174.512566</v>
      </c>
      <c r="L4814" s="444">
        <f t="shared" ca="1" si="192"/>
        <v>-13123179067057.527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-13123179067057.527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-54679912779.406364</v>
      </c>
      <c r="L4815" s="444">
        <f t="shared" ca="1" si="192"/>
        <v>-13177858979836.934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-13177858979836.934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-54907745749.320557</v>
      </c>
      <c r="L4816" s="444">
        <f t="shared" ca="1" si="192"/>
        <v>-13232766725586.254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-13232766725586.254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-55136528023.276054</v>
      </c>
      <c r="L4817" s="444">
        <f t="shared" ca="1" si="192"/>
        <v>-13287903253609.529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-13287903253609.529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-55366263556.706367</v>
      </c>
      <c r="L4818" s="444">
        <f t="shared" ca="1" si="192"/>
        <v>-13343269517166.236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-13343269517166.236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-55596956321.525986</v>
      </c>
      <c r="L4819" s="444">
        <f t="shared" ca="1" si="192"/>
        <v>-13398866473487.762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-13398866473487.762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-55828610306.199005</v>
      </c>
      <c r="L4820" s="444">
        <f t="shared" ca="1" si="192"/>
        <v>-13454695083793.961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-13454695083793.961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-56061229515.808167</v>
      </c>
      <c r="L4821" s="444">
        <f t="shared" ca="1" si="192"/>
        <v>-13510756313309.77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-13510756313309.77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-56294817972.124039</v>
      </c>
      <c r="L4822" s="444">
        <f t="shared" ca="1" si="192"/>
        <v>-13567051131281.895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-13567051131281.895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-56529379713.674561</v>
      </c>
      <c r="L4823" s="444">
        <f t="shared" ca="1" si="192"/>
        <v>-13623580510995.568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-13623580510995.568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-56764918795.814865</v>
      </c>
      <c r="L4824" s="444">
        <f t="shared" ca="1" si="192"/>
        <v>-13680345429791.383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-13680345429791.383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-57001439290.797424</v>
      </c>
      <c r="L4825" s="444">
        <f t="shared" ca="1" si="192"/>
        <v>-13737346869082.18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-13737346869082.18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-57238945287.842415</v>
      </c>
      <c r="L4826" s="444">
        <f t="shared" ca="1" si="192"/>
        <v>-13794585814370.021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-13794585814370.021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-57477440893.20842</v>
      </c>
      <c r="L4827" s="444">
        <f t="shared" ca="1" si="192"/>
        <v>-13852063255263.23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-13852063255263.23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-57716930230.263458</v>
      </c>
      <c r="L4828" s="444">
        <f t="shared" ca="1" si="192"/>
        <v>-13909780185493.494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-13909780185493.494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-57957417439.556213</v>
      </c>
      <c r="L4829" s="444">
        <f t="shared" ca="1" si="192"/>
        <v>-13967737602933.051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-13967737602933.051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-58198906678.887711</v>
      </c>
      <c r="L4830" s="444">
        <f t="shared" ca="1" si="192"/>
        <v>-14025936509611.939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-14025936509611.939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-58441402123.38308</v>
      </c>
      <c r="L4831" s="444">
        <f t="shared" ca="1" si="192"/>
        <v>-14084377911735.322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-14084377911735.322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-58684907965.563843</v>
      </c>
      <c r="L4832" s="444">
        <f t="shared" ca="1" si="192"/>
        <v>-14143062819700.887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-14143062819700.887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-58929428415.420349</v>
      </c>
      <c r="L4833" s="444">
        <f t="shared" ca="1" si="192"/>
        <v>-14201992248116.307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-14201992248116.307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-59174967700.484604</v>
      </c>
      <c r="L4834" s="444">
        <f t="shared" ca="1" si="192"/>
        <v>-14261167215816.791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-14261167215816.791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-59421530065.90329</v>
      </c>
      <c r="L4835" s="444">
        <f t="shared" ca="1" si="192"/>
        <v>-14320588745882.693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-14320588745882.693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-59669119774.511223</v>
      </c>
      <c r="L4836" s="444">
        <f t="shared" ca="1" si="192"/>
        <v>-14380257865657.205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-14380257865657.205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-59917741106.905022</v>
      </c>
      <c r="L4837" s="444">
        <f t="shared" ca="1" si="192"/>
        <v>-14440175606764.109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-14440175606764.109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-60167398361.51712</v>
      </c>
      <c r="L4838" s="444">
        <f t="shared" ca="1" si="192"/>
        <v>-14500343005125.627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-14500343005125.627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-60418095854.690102</v>
      </c>
      <c r="L4839" s="444">
        <f t="shared" ca="1" si="192"/>
        <v>-14560761100980.316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-14560761100980.316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-60669837920.75132</v>
      </c>
      <c r="L4840" s="444">
        <f t="shared" ca="1" si="192"/>
        <v>-14621430938901.068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-14621430938901.068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-60922628912.087784</v>
      </c>
      <c r="L4841" s="444">
        <f t="shared" ca="1" si="192"/>
        <v>-14682353567813.156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-14682353567813.156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-61176473199.221489</v>
      </c>
      <c r="L4842" s="444">
        <f t="shared" ca="1" si="192"/>
        <v>-14743530041012.377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-14743530041012.377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-61431375170.884903</v>
      </c>
      <c r="L4843" s="444">
        <f t="shared" ca="1" si="192"/>
        <v>-14804961416183.262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-14804961416183.262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-61687339234.096931</v>
      </c>
      <c r="L4844" s="444">
        <f t="shared" ca="1" si="192"/>
        <v>-14866648755417.359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-14866648755417.359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-61944369814.238998</v>
      </c>
      <c r="L4845" s="444">
        <f t="shared" ca="1" si="192"/>
        <v>-14928593125231.598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-14928593125231.598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-62202471355.131645</v>
      </c>
      <c r="L4846" s="444">
        <f t="shared" ca="1" si="192"/>
        <v>-14990795596586.729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-14990795596586.729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-62461648319.111359</v>
      </c>
      <c r="L4847" s="444">
        <f t="shared" ca="1" si="192"/>
        <v>-15053257244905.84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-15053257244905.84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-62721905187.107666</v>
      </c>
      <c r="L4848" s="444">
        <f t="shared" ca="1" si="192"/>
        <v>-15115979150092.947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-15115979150092.947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-62983246458.720604</v>
      </c>
      <c r="L4849" s="444">
        <f t="shared" ca="1" si="192"/>
        <v>-15178962396551.668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-15178962396551.668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-63245676652.298615</v>
      </c>
      <c r="L4850" s="444">
        <f t="shared" ca="1" si="192"/>
        <v>-15242208073203.967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-15242208073203.967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-63509200305.016518</v>
      </c>
      <c r="L4851" s="444">
        <f t="shared" ca="1" si="192"/>
        <v>-15305717273508.982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-15305717273508.982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-63773821972.954086</v>
      </c>
      <c r="L4852" s="444">
        <f t="shared" ca="1" si="192"/>
        <v>-15369491095481.936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-15369491095481.936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-64039546231.174736</v>
      </c>
      <c r="L4853" s="444">
        <f t="shared" ref="L4853:L5107" ca="1" si="197">I4853-J4853+K4853</f>
        <v>-15433530641713.109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-15433530641713.109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-64306377673.804619</v>
      </c>
      <c r="L4854" s="444">
        <f t="shared" ca="1" si="197"/>
        <v>-15497837019386.914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-15497837019386.914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-64574320914.112144</v>
      </c>
      <c r="L4855" s="444">
        <f t="shared" ca="1" si="197"/>
        <v>-15562411340301.025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-15562411340301.025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-64843380584.587608</v>
      </c>
      <c r="L4856" s="444">
        <f t="shared" ca="1" si="197"/>
        <v>-15627254720885.613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-15627254720885.613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-65113561337.023384</v>
      </c>
      <c r="L4857" s="444">
        <f t="shared" ca="1" si="197"/>
        <v>-15692368282222.637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-15692368282222.637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-65384867842.594307</v>
      </c>
      <c r="L4858" s="444">
        <f t="shared" ca="1" si="197"/>
        <v>-15757753150065.23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-15757753150065.23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-65657304791.938461</v>
      </c>
      <c r="L4859" s="444">
        <f t="shared" ca="1" si="197"/>
        <v>-15823410454857.168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-15823410454857.168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-65930876895.23819</v>
      </c>
      <c r="L4860" s="444">
        <f t="shared" ca="1" si="197"/>
        <v>-15889341331752.406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-15889341331752.406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-66205588882.301697</v>
      </c>
      <c r="L4861" s="444">
        <f t="shared" ca="1" si="197"/>
        <v>-15955546920634.707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-15955546920634.707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-66481445502.644615</v>
      </c>
      <c r="L4862" s="444">
        <f t="shared" ca="1" si="197"/>
        <v>-16022028366137.352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-16022028366137.352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-66758451525.572296</v>
      </c>
      <c r="L4863" s="444">
        <f t="shared" ca="1" si="197"/>
        <v>-16088786817662.924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-16088786817662.924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-67036611740.262184</v>
      </c>
      <c r="L4864" s="444">
        <f t="shared" ca="1" si="197"/>
        <v>-16155823429403.186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-16155823429403.186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-67315930955.846603</v>
      </c>
      <c r="L4865" s="444">
        <f t="shared" ca="1" si="197"/>
        <v>-16223139360359.031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-16223139360359.031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-67596414001.495964</v>
      </c>
      <c r="L4866" s="444">
        <f t="shared" ca="1" si="197"/>
        <v>-16290735774360.527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-16290735774360.527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-67878065726.50219</v>
      </c>
      <c r="L4867" s="444">
        <f t="shared" ca="1" si="197"/>
        <v>-16358613840087.029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-16358613840087.029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-68160891000.362617</v>
      </c>
      <c r="L4868" s="444">
        <f t="shared" ca="1" si="197"/>
        <v>-16426774731087.393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-16426774731087.393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-68444894712.864128</v>
      </c>
      <c r="L4869" s="444">
        <f t="shared" ca="1" si="197"/>
        <v>-16495219625800.256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-16495219625800.256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-68730081774.167725</v>
      </c>
      <c r="L4870" s="444">
        <f t="shared" ca="1" si="197"/>
        <v>-16563949707574.424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-16563949707574.424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-69016457114.893433</v>
      </c>
      <c r="L4871" s="444">
        <f t="shared" ca="1" si="197"/>
        <v>-16632966164689.316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-16632966164689.316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-69304025686.20549</v>
      </c>
      <c r="L4872" s="444">
        <f t="shared" ca="1" si="197"/>
        <v>-16702270190375.521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-16702270190375.521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-69592792459.89801</v>
      </c>
      <c r="L4873" s="444">
        <f t="shared" ca="1" si="197"/>
        <v>-16771862982835.42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-16771862982835.42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-69882762428.480911</v>
      </c>
      <c r="L4874" s="444">
        <f t="shared" ca="1" si="197"/>
        <v>-16841745745263.9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-16841745745263.9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-70173940605.266251</v>
      </c>
      <c r="L4875" s="444">
        <f t="shared" ca="1" si="197"/>
        <v>-16911919685869.166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-16911919685869.166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-70466332024.454849</v>
      </c>
      <c r="L4876" s="444">
        <f t="shared" ca="1" si="197"/>
        <v>-16982386017893.621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-16982386017893.621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-70759941741.223419</v>
      </c>
      <c r="L4877" s="444">
        <f t="shared" ca="1" si="197"/>
        <v>-17053145959634.844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-17053145959634.844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-71054774831.811844</v>
      </c>
      <c r="L4878" s="444">
        <f t="shared" ca="1" si="197"/>
        <v>-17124200734466.656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-17124200734466.656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-71350836393.611069</v>
      </c>
      <c r="L4879" s="444">
        <f t="shared" ca="1" si="197"/>
        <v>-17195551570860.268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-17195551570860.268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-71648131545.251114</v>
      </c>
      <c r="L4880" s="444">
        <f t="shared" ca="1" si="197"/>
        <v>-17267199702405.52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-17267199702405.52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-71946665426.689667</v>
      </c>
      <c r="L4881" s="444">
        <f t="shared" ca="1" si="197"/>
        <v>-17339146367832.209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-17339146367832.209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-72246443199.300858</v>
      </c>
      <c r="L4882" s="444">
        <f t="shared" ca="1" si="197"/>
        <v>-17411392811031.51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-17411392811031.51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-72547470045.964615</v>
      </c>
      <c r="L4883" s="444">
        <f t="shared" ca="1" si="197"/>
        <v>-17483940281077.475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-17483940281077.475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-72849751171.156143</v>
      </c>
      <c r="L4884" s="444">
        <f t="shared" ca="1" si="197"/>
        <v>-17556790032248.631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-17556790032248.631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-73153291801.035965</v>
      </c>
      <c r="L4885" s="444">
        <f t="shared" ca="1" si="197"/>
        <v>-17629943324049.668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-17629943324049.668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-73458097183.540283</v>
      </c>
      <c r="L4886" s="444">
        <f t="shared" ca="1" si="197"/>
        <v>-17703401421233.207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-17703401421233.207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-73764172588.471695</v>
      </c>
      <c r="L4887" s="444">
        <f t="shared" ca="1" si="197"/>
        <v>-17777165593821.68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-17777165593821.68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-74071523307.590332</v>
      </c>
      <c r="L4888" s="444">
        <f t="shared" ca="1" si="197"/>
        <v>-17851237117129.27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-17851237117129.27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-74380154654.705292</v>
      </c>
      <c r="L4889" s="444">
        <f t="shared" ca="1" si="197"/>
        <v>-17925617271783.977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-17925617271783.977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-74690071965.766571</v>
      </c>
      <c r="L4890" s="444">
        <f t="shared" ca="1" si="197"/>
        <v>-18000307343749.742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-18000307343749.742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-75001280598.95726</v>
      </c>
      <c r="L4891" s="444">
        <f t="shared" ca="1" si="197"/>
        <v>-18075308624348.699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-18075308624348.699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-75313785934.78624</v>
      </c>
      <c r="L4892" s="444">
        <f t="shared" ca="1" si="197"/>
        <v>-18150622410283.484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-18150622410283.484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-75627593376.181183</v>
      </c>
      <c r="L4893" s="444">
        <f t="shared" ca="1" si="197"/>
        <v>-18226250003659.664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-18226250003659.664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-75942708348.58194</v>
      </c>
      <c r="L4894" s="444">
        <f t="shared" ca="1" si="197"/>
        <v>-18302192712008.246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-18302192712008.246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-76259136300.034363</v>
      </c>
      <c r="L4895" s="444">
        <f t="shared" ca="1" si="197"/>
        <v>-18378451848308.281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-18378451848308.281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-76576882701.2845</v>
      </c>
      <c r="L4896" s="444">
        <f t="shared" ca="1" si="197"/>
        <v>-18455028731009.566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-18455028731009.566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-76895953045.873199</v>
      </c>
      <c r="L4897" s="444">
        <f t="shared" ca="1" si="197"/>
        <v>-18531924684055.441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-18531924684055.441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-77216352850.231003</v>
      </c>
      <c r="L4898" s="444">
        <f t="shared" ca="1" si="197"/>
        <v>-18609141036905.672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-18609141036905.672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-77538087653.773636</v>
      </c>
      <c r="L4899" s="444">
        <f t="shared" ca="1" si="197"/>
        <v>-18686679124559.445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-18686679124559.445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-77861163018.997681</v>
      </c>
      <c r="L4900" s="444">
        <f t="shared" ca="1" si="197"/>
        <v>-18764540287578.441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-18764540287578.441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-78185584531.576843</v>
      </c>
      <c r="L4901" s="444">
        <f t="shared" ca="1" si="197"/>
        <v>-18842725872110.02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-18842725872110.02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-78511357800.45842</v>
      </c>
      <c r="L4902" s="444">
        <f t="shared" ca="1" si="197"/>
        <v>-18921237229910.477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-18921237229910.477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-78838488457.960312</v>
      </c>
      <c r="L4903" s="444">
        <f t="shared" ca="1" si="197"/>
        <v>-19000075718368.438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-19000075718368.438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-79166982159.868484</v>
      </c>
      <c r="L4904" s="444">
        <f t="shared" ca="1" si="197"/>
        <v>-19079242700528.305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-19079242700528.305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-79496844585.534607</v>
      </c>
      <c r="L4905" s="444">
        <f t="shared" ca="1" si="197"/>
        <v>-19158739545113.84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-19158739545113.84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-79828081437.974335</v>
      </c>
      <c r="L4906" s="444">
        <f t="shared" ca="1" si="197"/>
        <v>-19238567626551.813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-19238567626551.813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-80160698443.965881</v>
      </c>
      <c r="L4907" s="444">
        <f t="shared" ca="1" si="197"/>
        <v>-19318728324995.777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-19318728324995.777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-80494701354.149078</v>
      </c>
      <c r="L4908" s="444">
        <f t="shared" ca="1" si="197"/>
        <v>-19399223026349.926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-19399223026349.926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-80830095943.124695</v>
      </c>
      <c r="L4909" s="444">
        <f t="shared" ca="1" si="197"/>
        <v>-19480053122293.051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-19480053122293.051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-81166888009.554382</v>
      </c>
      <c r="L4910" s="444">
        <f t="shared" ca="1" si="197"/>
        <v>-19561220010302.605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-19561220010302.605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-81505083376.260849</v>
      </c>
      <c r="L4911" s="444">
        <f t="shared" ca="1" si="197"/>
        <v>-19642725093678.867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-19642725093678.867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-81844687890.328613</v>
      </c>
      <c r="L4912" s="444">
        <f t="shared" ca="1" si="197"/>
        <v>-19724569781569.195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-19724569781569.195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-82185707423.204987</v>
      </c>
      <c r="L4913" s="444">
        <f t="shared" ca="1" si="197"/>
        <v>-19806755488992.398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-19806755488992.398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-82528147870.801666</v>
      </c>
      <c r="L4914" s="444">
        <f t="shared" ca="1" si="197"/>
        <v>-19889283636863.199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-19889283636863.199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-82872015153.596664</v>
      </c>
      <c r="L4915" s="444">
        <f t="shared" ca="1" si="197"/>
        <v>-19972155652016.797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-19972155652016.797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-83217315216.736649</v>
      </c>
      <c r="L4916" s="444">
        <f t="shared" ca="1" si="197"/>
        <v>-20055372967233.535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-20055372967233.535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-83564054030.139725</v>
      </c>
      <c r="L4917" s="444">
        <f t="shared" ca="1" si="197"/>
        <v>-20138937021263.676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-20138937021263.676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-83912237588.598648</v>
      </c>
      <c r="L4918" s="444">
        <f t="shared" ca="1" si="197"/>
        <v>-20222849258852.273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-20222849258852.273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-84261871911.884476</v>
      </c>
      <c r="L4919" s="444">
        <f t="shared" ca="1" si="197"/>
        <v>-20307111130764.156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-20307111130764.156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-84612963044.850647</v>
      </c>
      <c r="L4920" s="444">
        <f t="shared" ca="1" si="197"/>
        <v>-20391724093809.008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-20391724093809.008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-84965517057.537537</v>
      </c>
      <c r="L4921" s="444">
        <f t="shared" ca="1" si="197"/>
        <v>-20476689610866.547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-20476689610866.547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-85319540045.277283</v>
      </c>
      <c r="L4922" s="444">
        <f t="shared" ca="1" si="197"/>
        <v>-20562009150911.824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-20562009150911.824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-85675038128.799271</v>
      </c>
      <c r="L4923" s="444">
        <f t="shared" ca="1" si="197"/>
        <v>-20647684189040.625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-20647684189040.625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-86032017454.335938</v>
      </c>
      <c r="L4924" s="444">
        <f t="shared" ca="1" si="197"/>
        <v>-20733716206494.961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-20733716206494.961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-86390484193.729004</v>
      </c>
      <c r="L4925" s="444">
        <f t="shared" ca="1" si="197"/>
        <v>-20820106690688.691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-20820106690688.691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-86750444544.536209</v>
      </c>
      <c r="L4926" s="444">
        <f t="shared" ca="1" si="197"/>
        <v>-20906857135233.227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-20906857135233.227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-87111904730.138443</v>
      </c>
      <c r="L4927" s="444">
        <f t="shared" ca="1" si="197"/>
        <v>-20993969039963.363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-20993969039963.363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-87474870999.847351</v>
      </c>
      <c r="L4928" s="444">
        <f t="shared" ca="1" si="197"/>
        <v>-21081443910963.211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-21081443910963.211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-87839349629.013382</v>
      </c>
      <c r="L4929" s="444">
        <f t="shared" ca="1" si="197"/>
        <v>-21169283260592.223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-21169283260592.223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-88205346919.134262</v>
      </c>
      <c r="L4930" s="444">
        <f t="shared" ca="1" si="197"/>
        <v>-21257488607511.355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-21257488607511.355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-88572869197.963974</v>
      </c>
      <c r="L4931" s="444">
        <f t="shared" ca="1" si="197"/>
        <v>-21346061476709.32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-21346061476709.32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-88941922819.622162</v>
      </c>
      <c r="L4932" s="444">
        <f t="shared" ca="1" si="197"/>
        <v>-21435003399528.941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-21435003399528.941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-89312514164.703918</v>
      </c>
      <c r="L4933" s="444">
        <f t="shared" ca="1" si="197"/>
        <v>-21524315913693.645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-21524315913693.645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-89684649640.390182</v>
      </c>
      <c r="L4934" s="444">
        <f t="shared" ca="1" si="197"/>
        <v>-21614000563334.035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-21614000563334.035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-90058335680.558472</v>
      </c>
      <c r="L4935" s="444">
        <f t="shared" ca="1" si="197"/>
        <v>-21704058899014.594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-21704058899014.594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-90433578745.894135</v>
      </c>
      <c r="L4936" s="444">
        <f t="shared" ca="1" si="197"/>
        <v>-21794492477760.488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-21794492477760.488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-90810385324.002029</v>
      </c>
      <c r="L4937" s="444">
        <f t="shared" ca="1" si="197"/>
        <v>-21885302863084.492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-21885302863084.492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-91188761929.518723</v>
      </c>
      <c r="L4938" s="444">
        <f t="shared" ca="1" si="197"/>
        <v>-21976491625014.012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-21976491625014.012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-91568715104.225052</v>
      </c>
      <c r="L4939" s="444">
        <f t="shared" ca="1" si="197"/>
        <v>-22068060340118.238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-22068060340118.238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-91950251417.159332</v>
      </c>
      <c r="L4940" s="444">
        <f t="shared" ca="1" si="197"/>
        <v>-22160010591535.398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-22160010591535.398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-92333377464.73082</v>
      </c>
      <c r="L4941" s="444">
        <f t="shared" ca="1" si="197"/>
        <v>-22252343969000.129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-22252343969000.129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-92718099870.833862</v>
      </c>
      <c r="L4942" s="444">
        <f t="shared" ca="1" si="197"/>
        <v>-22345062068870.961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-22345062068870.961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-93104425286.962341</v>
      </c>
      <c r="L4943" s="444">
        <f t="shared" ca="1" si="197"/>
        <v>-22438166494157.922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-22438166494157.922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-93492360392.324677</v>
      </c>
      <c r="L4944" s="444">
        <f t="shared" ca="1" si="197"/>
        <v>-22531658854550.246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-22531658854550.246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-93881911893.959351</v>
      </c>
      <c r="L4945" s="444">
        <f t="shared" ca="1" si="197"/>
        <v>-22625540766444.207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-22625540766444.207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-94273086526.850861</v>
      </c>
      <c r="L4946" s="444">
        <f t="shared" ca="1" si="197"/>
        <v>-22719813852971.059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-22719813852971.059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-94665891054.046082</v>
      </c>
      <c r="L4947" s="444">
        <f t="shared" ca="1" si="197"/>
        <v>-22814479744025.105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-22814479744025.105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-95060332266.771271</v>
      </c>
      <c r="L4948" s="444">
        <f t="shared" ca="1" si="197"/>
        <v>-22909540076291.875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-22909540076291.875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-95456416984.549484</v>
      </c>
      <c r="L4949" s="444">
        <f t="shared" ca="1" si="197"/>
        <v>-23004996493276.426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-23004996493276.426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-95854152055.318436</v>
      </c>
      <c r="L4950" s="444">
        <f t="shared" ca="1" si="197"/>
        <v>-23100850645331.746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-23100850645331.746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-96253544355.548935</v>
      </c>
      <c r="L4951" s="444">
        <f t="shared" ca="1" si="197"/>
        <v>-23197104189687.297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-23197104189687.297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-96654600790.363739</v>
      </c>
      <c r="L4952" s="444">
        <f t="shared" ca="1" si="197"/>
        <v>-23293758790477.66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-23293758790477.66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-97057328293.656921</v>
      </c>
      <c r="L4953" s="444">
        <f t="shared" ca="1" si="197"/>
        <v>-23390816118771.316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-23390816118771.316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-97461733828.213821</v>
      </c>
      <c r="L4954" s="444">
        <f t="shared" ca="1" si="197"/>
        <v>-23488277852599.531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-23488277852599.531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-97867824385.831375</v>
      </c>
      <c r="L4955" s="444">
        <f t="shared" ca="1" si="197"/>
        <v>-23586145676985.363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-23586145676985.363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-98275606987.439011</v>
      </c>
      <c r="L4956" s="444">
        <f t="shared" ca="1" si="197"/>
        <v>-23684421283972.801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-23684421283972.801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-98685088683.220001</v>
      </c>
      <c r="L4957" s="444">
        <f t="shared" ca="1" si="197"/>
        <v>-23783106372656.02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-23783106372656.02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-99096276552.733414</v>
      </c>
      <c r="L4958" s="444">
        <f t="shared" ca="1" si="197"/>
        <v>-23882202649208.754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-23882202649208.754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-99509177705.036469</v>
      </c>
      <c r="L4959" s="444">
        <f t="shared" ca="1" si="197"/>
        <v>-23981711826913.789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-23981711826913.789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-99923799278.807449</v>
      </c>
      <c r="L4960" s="444">
        <f t="shared" ca="1" si="197"/>
        <v>-24081635626192.598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-24081635626192.598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-100340148442.46916</v>
      </c>
      <c r="L4961" s="444">
        <f t="shared" ca="1" si="197"/>
        <v>-24181975774635.066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-24181975774635.066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-100758232394.31277</v>
      </c>
      <c r="L4962" s="444">
        <f t="shared" ca="1" si="197"/>
        <v>-24282734007029.379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-24282734007029.379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-101178058362.62241</v>
      </c>
      <c r="L4963" s="444">
        <f t="shared" ca="1" si="197"/>
        <v>-24383912065392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-24383912065392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-101599633605.8</v>
      </c>
      <c r="L4964" s="444">
        <f t="shared" ca="1" si="197"/>
        <v>-24485511698997.801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-24485511698997.801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-102022965412.49083</v>
      </c>
      <c r="L4965" s="444">
        <f t="shared" ca="1" si="197"/>
        <v>-24587534664410.293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-24587534664410.293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-102448061101.70955</v>
      </c>
      <c r="L4966" s="444">
        <f t="shared" ca="1" si="197"/>
        <v>-24689982725512.004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-24689982725512.004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-102874928022.96667</v>
      </c>
      <c r="L4967" s="444">
        <f t="shared" ca="1" si="197"/>
        <v>-24792857653534.969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-24792857653534.969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-103303573556.39571</v>
      </c>
      <c r="L4968" s="444">
        <f t="shared" ca="1" si="197"/>
        <v>-24896161227091.363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-24896161227091.363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-103734005112.88068</v>
      </c>
      <c r="L4969" s="444">
        <f t="shared" ca="1" si="197"/>
        <v>-24999895232204.242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-24999895232204.242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-104166230134.18434</v>
      </c>
      <c r="L4970" s="444">
        <f t="shared" ca="1" si="197"/>
        <v>-25104061462338.426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-25104061462338.426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-104600256093.07677</v>
      </c>
      <c r="L4971" s="444">
        <f t="shared" ca="1" si="197"/>
        <v>-25208661718431.504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-25208661718431.504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-105036090493.4646</v>
      </c>
      <c r="L4972" s="444">
        <f t="shared" ca="1" si="197"/>
        <v>-25313697808924.969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-25313697808924.969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-105473740870.52071</v>
      </c>
      <c r="L4973" s="444">
        <f t="shared" ca="1" si="197"/>
        <v>-25419171549795.488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-25419171549795.488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-105913214790.81453</v>
      </c>
      <c r="L4974" s="444">
        <f t="shared" ca="1" si="197"/>
        <v>-25525084764586.305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-25525084764586.305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-106354519852.44293</v>
      </c>
      <c r="L4975" s="444">
        <f t="shared" ca="1" si="197"/>
        <v>-25631439284438.746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-25631439284438.746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-106797663685.16144</v>
      </c>
      <c r="L4976" s="444">
        <f t="shared" ca="1" si="197"/>
        <v>-25738236948123.906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-25738236948123.906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-107242653950.51628</v>
      </c>
      <c r="L4977" s="444">
        <f t="shared" ca="1" si="197"/>
        <v>-25845479602074.422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-25845479602074.422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-107689498341.97676</v>
      </c>
      <c r="L4978" s="444">
        <f t="shared" ca="1" si="197"/>
        <v>-25953169100416.398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-25953169100416.398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-108138204585.06833</v>
      </c>
      <c r="L4979" s="444">
        <f t="shared" ca="1" si="197"/>
        <v>-26061307305001.465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-26061307305001.465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-108588780437.5061</v>
      </c>
      <c r="L4980" s="444">
        <f t="shared" ca="1" si="197"/>
        <v>-26169896085438.973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-26169896085438.973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-109041233689.32906</v>
      </c>
      <c r="L4981" s="444">
        <f t="shared" ca="1" si="197"/>
        <v>-26278937319128.301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-26278937319128.301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-109495572163.03459</v>
      </c>
      <c r="L4982" s="444">
        <f t="shared" ca="1" si="197"/>
        <v>-26388432891291.336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-26388432891291.336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-109951803713.7139</v>
      </c>
      <c r="L4983" s="444">
        <f t="shared" ca="1" si="197"/>
        <v>-26498384695005.051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-26498384695005.051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-110409936229.18771</v>
      </c>
      <c r="L4984" s="444">
        <f t="shared" ca="1" si="197"/>
        <v>-26608794631234.238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-26608794631234.238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-110869977630.14265</v>
      </c>
      <c r="L4985" s="444">
        <f t="shared" ca="1" si="197"/>
        <v>-26719664608864.383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-26719664608864.383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-111331935870.26826</v>
      </c>
      <c r="L4986" s="444">
        <f t="shared" ca="1" si="197"/>
        <v>-26830996544734.652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-26830996544734.652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-111795818936.39438</v>
      </c>
      <c r="L4987" s="444">
        <f t="shared" ca="1" si="197"/>
        <v>-26942792363671.047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-26942792363671.047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-112261634848.62936</v>
      </c>
      <c r="L4988" s="444">
        <f t="shared" ca="1" si="197"/>
        <v>-27055053998519.676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-27055053998519.676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-112729391660.49864</v>
      </c>
      <c r="L4989" s="444">
        <f t="shared" ca="1" si="197"/>
        <v>-27167783390180.176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-27167783390180.176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-113199097459.08406</v>
      </c>
      <c r="L4990" s="444">
        <f t="shared" ca="1" si="197"/>
        <v>-27280982487639.262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-27280982487639.262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-113670760365.16359</v>
      </c>
      <c r="L4991" s="444">
        <f t="shared" ca="1" si="197"/>
        <v>-27394653248004.426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-27394653248004.426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-114144388533.35178</v>
      </c>
      <c r="L4992" s="444">
        <f t="shared" ca="1" si="197"/>
        <v>-27508797636537.777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-27508797636537.777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-114619990152.24074</v>
      </c>
      <c r="L4993" s="444">
        <f t="shared" ca="1" si="197"/>
        <v>-27623417626690.02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-27623417626690.02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-115097573444.54173</v>
      </c>
      <c r="L4994" s="444">
        <f t="shared" ca="1" si="197"/>
        <v>-27738515200134.563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-27738515200134.563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-115577146667.22733</v>
      </c>
      <c r="L4995" s="444">
        <f t="shared" ca="1" si="197"/>
        <v>-27854092346801.789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-27854092346801.789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-116058718111.6741</v>
      </c>
      <c r="L4996" s="444">
        <f t="shared" ca="1" si="197"/>
        <v>-27970151064913.465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-27970151064913.465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-116542296103.80612</v>
      </c>
      <c r="L4997" s="444">
        <f t="shared" ca="1" si="197"/>
        <v>-28086693361017.27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-28086693361017.27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-117027889004.2386</v>
      </c>
      <c r="L4998" s="444">
        <f t="shared" ca="1" si="197"/>
        <v>-28203721250021.508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-28203721250021.508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-117515505208.42296</v>
      </c>
      <c r="L4999" s="444">
        <f t="shared" ca="1" si="197"/>
        <v>-28321236755229.93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-28321236755229.93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-118005153146.79137</v>
      </c>
      <c r="L5000" s="444">
        <f t="shared" ca="1" si="197"/>
        <v>-28439241908376.723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-28439241908376.723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-118496841284.90302</v>
      </c>
      <c r="L5001" s="444">
        <f t="shared" ca="1" si="197"/>
        <v>-28557738749661.625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-28557738749661.625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-118990578123.59009</v>
      </c>
      <c r="L5002" s="444">
        <f t="shared" ca="1" si="197"/>
        <v>-28676729327785.215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-28676729327785.215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-119486372199.10506</v>
      </c>
      <c r="L5003" s="444">
        <f t="shared" ca="1" si="197"/>
        <v>-28796215699984.32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-28796215699984.32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-119984232083.26802</v>
      </c>
      <c r="L5004" s="444">
        <f t="shared" ca="1" si="197"/>
        <v>-28916199932067.59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-28916199932067.59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-120484166383.61496</v>
      </c>
      <c r="L5005" s="444">
        <f t="shared" ca="1" si="197"/>
        <v>-29036684098451.203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-29036684098451.203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-120986183743.54668</v>
      </c>
      <c r="L5006" s="444">
        <f t="shared" ca="1" si="197"/>
        <v>-29157670282194.75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-29157670282194.75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-121490292842.47812</v>
      </c>
      <c r="L5007" s="444">
        <f t="shared" ca="1" si="197"/>
        <v>-29279160575037.227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-29279160575037.227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-121996502395.98845</v>
      </c>
      <c r="L5008" s="444">
        <f t="shared" ca="1" si="197"/>
        <v>-29401157077433.215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-29401157077433.215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-122504821155.97173</v>
      </c>
      <c r="L5009" s="444">
        <f t="shared" ca="1" si="197"/>
        <v>-29523661898589.188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-29523661898589.188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-123015257910.78828</v>
      </c>
      <c r="L5010" s="444">
        <f t="shared" ca="1" si="197"/>
        <v>-29646677156499.977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-29646677156499.977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-123527821485.41658</v>
      </c>
      <c r="L5011" s="444">
        <f t="shared" ca="1" si="197"/>
        <v>-29770204977985.395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-29770204977985.395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-124042520741.6058</v>
      </c>
      <c r="L5012" s="444">
        <f t="shared" ca="1" si="197"/>
        <v>-29894247498727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-29894247498727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-124559364578.02914</v>
      </c>
      <c r="L5013" s="444">
        <f t="shared" ca="1" si="197"/>
        <v>-30018806863305.027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-30018806863305.027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-125078361930.43762</v>
      </c>
      <c r="L5014" s="444">
        <f t="shared" ca="1" si="197"/>
        <v>-30143885225235.465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-30143885225235.465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-125599521771.81444</v>
      </c>
      <c r="L5015" s="444">
        <f t="shared" ca="1" si="197"/>
        <v>-30269484747007.277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-30269484747007.277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-126122853112.5303</v>
      </c>
      <c r="L5016" s="444">
        <f t="shared" ca="1" si="197"/>
        <v>-30395607600119.809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-30395607600119.809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-126648365000.49921</v>
      </c>
      <c r="L5017" s="444">
        <f t="shared" ca="1" si="197"/>
        <v>-30522255965120.309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-30522255965120.309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-127176066521.33464</v>
      </c>
      <c r="L5018" s="444">
        <f t="shared" ca="1" si="197"/>
        <v>-30649432031641.645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-30649432031641.645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-127705966798.50684</v>
      </c>
      <c r="L5019" s="444">
        <f t="shared" ca="1" si="197"/>
        <v>-30777137998440.152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-30777137998440.152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-128238074993.50066</v>
      </c>
      <c r="L5020" s="444">
        <f t="shared" ca="1" si="197"/>
        <v>-30905376073433.652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-30905376073433.652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-128772400305.97353</v>
      </c>
      <c r="L5021" s="444">
        <f t="shared" ca="1" si="197"/>
        <v>-31034148473739.625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-31034148473739.625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-129308951973.9151</v>
      </c>
      <c r="L5022" s="444">
        <f t="shared" ca="1" si="197"/>
        <v>-31163457425713.539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-31163457425713.539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-129847739273.80643</v>
      </c>
      <c r="L5023" s="444">
        <f t="shared" ca="1" si="197"/>
        <v>-31293305164987.344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-31293305164987.344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-130388771520.78059</v>
      </c>
      <c r="L5024" s="444">
        <f t="shared" ca="1" si="197"/>
        <v>-31423693936508.125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-31423693936508.125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-130932058068.78386</v>
      </c>
      <c r="L5025" s="444">
        <f t="shared" ca="1" si="197"/>
        <v>-31554625994576.91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-31554625994576.91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-131477608310.73712</v>
      </c>
      <c r="L5026" s="444">
        <f t="shared" ca="1" si="197"/>
        <v>-31686103602887.648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-31686103602887.648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-132025431678.69853</v>
      </c>
      <c r="L5027" s="444">
        <f t="shared" ca="1" si="197"/>
        <v>-31818129034566.348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-31818129034566.348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-132575537644.02644</v>
      </c>
      <c r="L5028" s="444">
        <f t="shared" ca="1" si="197"/>
        <v>-31950704572210.375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-31950704572210.375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-133127935717.54323</v>
      </c>
      <c r="L5029" s="444">
        <f t="shared" ca="1" si="197"/>
        <v>-32083832507927.918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-32083832507927.918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-133682635449.69966</v>
      </c>
      <c r="L5030" s="444">
        <f t="shared" ca="1" si="197"/>
        <v>-32217515143377.617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-32217515143377.617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-134239646430.74008</v>
      </c>
      <c r="L5031" s="444">
        <f t="shared" ca="1" si="197"/>
        <v>-32351754789808.355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-32351754789808.355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-134798978290.86815</v>
      </c>
      <c r="L5032" s="444">
        <f t="shared" ca="1" si="197"/>
        <v>-32486553768099.223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-32486553768099.223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-135360640700.41342</v>
      </c>
      <c r="L5033" s="444">
        <f t="shared" ca="1" si="197"/>
        <v>-32621914408799.637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-32621914408799.637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-135924643369.99849</v>
      </c>
      <c r="L5034" s="444">
        <f t="shared" ca="1" si="197"/>
        <v>-32757839052169.637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-32757839052169.637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-136490996050.70682</v>
      </c>
      <c r="L5035" s="444">
        <f t="shared" ca="1" si="197"/>
        <v>-32894330048220.344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-32894330048220.344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-137059708534.25143</v>
      </c>
      <c r="L5036" s="444">
        <f t="shared" ca="1" si="197"/>
        <v>-33031389756754.594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-33031389756754.594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-137630790653.14413</v>
      </c>
      <c r="L5037" s="444">
        <f t="shared" ca="1" si="197"/>
        <v>-33169020547407.738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-33169020547407.738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-138204252280.86557</v>
      </c>
      <c r="L5038" s="444">
        <f t="shared" ca="1" si="197"/>
        <v>-33307224799688.605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-33307224799688.605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-138780103332.03586</v>
      </c>
      <c r="L5039" s="444">
        <f t="shared" ca="1" si="197"/>
        <v>-33446004903020.641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-33446004903020.641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-139358353762.586</v>
      </c>
      <c r="L5040" s="444">
        <f t="shared" ca="1" si="197"/>
        <v>-33585363256783.227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-33585363256783.227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-139939013569.93008</v>
      </c>
      <c r="L5041" s="444">
        <f t="shared" ca="1" si="197"/>
        <v>-33725302270353.156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-33725302270353.156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-140522092793.13812</v>
      </c>
      <c r="L5042" s="444">
        <f t="shared" ca="1" si="197"/>
        <v>-33865824363146.293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-33865824363146.293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-141107601513.10956</v>
      </c>
      <c r="L5043" s="444">
        <f t="shared" ca="1" si="197"/>
        <v>-34006931964659.402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-34006931964659.402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-141695549852.7475</v>
      </c>
      <c r="L5044" s="444">
        <f t="shared" ca="1" si="197"/>
        <v>-34148627514512.148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-34148627514512.148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-142285947977.13394</v>
      </c>
      <c r="L5045" s="444">
        <f t="shared" ca="1" si="197"/>
        <v>-34290913462489.281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-34290913462489.281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-142878806093.70535</v>
      </c>
      <c r="L5046" s="444">
        <f t="shared" ca="1" si="197"/>
        <v>-34433792268582.988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-34433792268582.988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-143474134452.42914</v>
      </c>
      <c r="L5047" s="444">
        <f t="shared" ca="1" si="197"/>
        <v>-34577266403035.418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-34577266403035.418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-144071943345.9809</v>
      </c>
      <c r="L5048" s="444">
        <f t="shared" ca="1" si="197"/>
        <v>-34721338346381.398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-34721338346381.398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-144672243109.92249</v>
      </c>
      <c r="L5049" s="444">
        <f t="shared" ca="1" si="197"/>
        <v>-34866010589491.32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-34866010589491.32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-145275044122.88049</v>
      </c>
      <c r="L5050" s="444">
        <f t="shared" ca="1" si="197"/>
        <v>-35011285633614.199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-35011285633614.199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-145880356806.72583</v>
      </c>
      <c r="L5051" s="444">
        <f t="shared" ca="1" si="197"/>
        <v>-35157165990420.926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-35157165990420.926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-146488191626.75388</v>
      </c>
      <c r="L5052" s="444">
        <f t="shared" ca="1" si="197"/>
        <v>-35303654182047.68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-35303654182047.68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-147098559091.86533</v>
      </c>
      <c r="L5053" s="444">
        <f t="shared" ca="1" si="197"/>
        <v>-35450752741139.547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-35450752741139.547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-147711469754.74811</v>
      </c>
      <c r="L5054" s="444">
        <f t="shared" ca="1" si="197"/>
        <v>-35598464210894.297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-35598464210894.297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-148326934212.05957</v>
      </c>
      <c r="L5055" s="444">
        <f t="shared" ca="1" si="197"/>
        <v>-35746791145106.359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-35746791145106.359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-148944963104.60983</v>
      </c>
      <c r="L5056" s="444">
        <f t="shared" ca="1" si="197"/>
        <v>-35895736108210.969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-35895736108210.969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-149565567117.54572</v>
      </c>
      <c r="L5057" s="444">
        <f t="shared" ca="1" si="197"/>
        <v>-36045301675328.516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-36045301675328.516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-150188756980.53549</v>
      </c>
      <c r="L5058" s="444">
        <f t="shared" ca="1" si="197"/>
        <v>-36195490432309.055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-36195490432309.055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-150814543467.95441</v>
      </c>
      <c r="L5059" s="444">
        <f t="shared" ca="1" si="197"/>
        <v>-36346304975777.008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-36346304975777.008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-151442937399.07086</v>
      </c>
      <c r="L5060" s="444">
        <f t="shared" ca="1" si="197"/>
        <v>-36497747913176.078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-36497747913176.078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-152073949638.23364</v>
      </c>
      <c r="L5061" s="444">
        <f t="shared" ca="1" si="197"/>
        <v>-36649821862814.313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-36649821862814.313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-152707591095.05963</v>
      </c>
      <c r="L5062" s="444">
        <f t="shared" ca="1" si="197"/>
        <v>-36802529453909.375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-36802529453909.375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-153343872724.62241</v>
      </c>
      <c r="L5063" s="444">
        <f t="shared" ca="1" si="197"/>
        <v>-36955873326634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-36955873326634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-153982805527.64166</v>
      </c>
      <c r="L5064" s="444">
        <f t="shared" ca="1" si="197"/>
        <v>-37109856132161.641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-37109856132161.641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-154624400550.67349</v>
      </c>
      <c r="L5065" s="444">
        <f t="shared" ca="1" si="197"/>
        <v>-37264480532712.313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-37264480532712.313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-155268668886.3013</v>
      </c>
      <c r="L5066" s="444">
        <f t="shared" ca="1" si="197"/>
        <v>-37419749201598.617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-37419749201598.617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-155915621673.32758</v>
      </c>
      <c r="L5067" s="444">
        <f t="shared" ca="1" si="197"/>
        <v>-37575664823271.945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-37575664823271.945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-156565270096.96643</v>
      </c>
      <c r="L5068" s="444">
        <f t="shared" ca="1" si="197"/>
        <v>-37732230093368.914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-37732230093368.914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-157217625389.03714</v>
      </c>
      <c r="L5069" s="444">
        <f t="shared" ca="1" si="197"/>
        <v>-37889447718757.953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-37889447718757.953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-157872698828.15814</v>
      </c>
      <c r="L5070" s="444">
        <f t="shared" ca="1" si="197"/>
        <v>-38047320417586.109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-38047320417586.109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-158530501739.94211</v>
      </c>
      <c r="L5071" s="444">
        <f t="shared" ca="1" si="197"/>
        <v>-38205850919326.055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-38205850919326.055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-159191045497.19189</v>
      </c>
      <c r="L5072" s="444">
        <f t="shared" ca="1" si="197"/>
        <v>-38365041964823.25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-38365041964823.25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-159854341520.09686</v>
      </c>
      <c r="L5073" s="444">
        <f t="shared" ca="1" si="197"/>
        <v>-38524896306343.344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-38524896306343.344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-160520401276.4306</v>
      </c>
      <c r="L5074" s="444">
        <f t="shared" ca="1" si="197"/>
        <v>-38685416707619.773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-38685416707619.773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-161189236281.74905</v>
      </c>
      <c r="L5075" s="444">
        <f t="shared" ca="1" si="197"/>
        <v>-38846605943901.523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-38846605943901.523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-161860858099.58969</v>
      </c>
      <c r="L5076" s="444">
        <f t="shared" ca="1" si="197"/>
        <v>-39008466802001.109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-39008466802001.109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-162535278341.6713</v>
      </c>
      <c r="L5077" s="444">
        <f t="shared" ca="1" si="197"/>
        <v>-39171002080342.781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-39171002080342.781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-163212508668.09491</v>
      </c>
      <c r="L5078" s="444">
        <f t="shared" ca="1" si="197"/>
        <v>-39334214589010.875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-39334214589010.875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-163892560787.54532</v>
      </c>
      <c r="L5079" s="444">
        <f t="shared" ca="1" si="197"/>
        <v>-39498107149798.422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-39498107149798.422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-164575446457.49341</v>
      </c>
      <c r="L5080" s="444">
        <f t="shared" ca="1" si="197"/>
        <v>-39662682596255.914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-39662682596255.914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-165261177484.39963</v>
      </c>
      <c r="L5081" s="444">
        <f t="shared" ca="1" si="197"/>
        <v>-39827943773740.313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-39827943773740.313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-165949765723.91797</v>
      </c>
      <c r="L5082" s="444">
        <f t="shared" ca="1" si="197"/>
        <v>-39993893539464.234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-39993893539464.234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-166641223081.10098</v>
      </c>
      <c r="L5083" s="444">
        <f t="shared" ca="1" si="197"/>
        <v>-40160534762545.336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-40160534762545.336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-167335561510.60556</v>
      </c>
      <c r="L5084" s="444">
        <f t="shared" ca="1" si="197"/>
        <v>-40327870324055.945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-40327870324055.945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-168032793016.89978</v>
      </c>
      <c r="L5085" s="444">
        <f t="shared" ca="1" si="197"/>
        <v>-40495903117072.844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-40495903117072.844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-168732929654.47018</v>
      </c>
      <c r="L5086" s="444">
        <f t="shared" ca="1" si="197"/>
        <v>-40664636046727.313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-40664636046727.313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-169435983528.03046</v>
      </c>
      <c r="L5087" s="444">
        <f t="shared" ca="1" si="197"/>
        <v>-40834072030255.344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-40834072030255.344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-170141966792.73059</v>
      </c>
      <c r="L5088" s="444">
        <f t="shared" ca="1" si="197"/>
        <v>-41004213997048.078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-41004213997048.078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-170850891654.367</v>
      </c>
      <c r="L5089" s="444">
        <f t="shared" ca="1" si="197"/>
        <v>-41175064888702.445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-41175064888702.445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-171562770369.59351</v>
      </c>
      <c r="L5090" s="444">
        <f t="shared" ca="1" si="197"/>
        <v>-41346627659072.039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-41346627659072.039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-172277615246.13348</v>
      </c>
      <c r="L5091" s="444">
        <f t="shared" ca="1" si="197"/>
        <v>-41518905274318.172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-41518905274318.172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-172995438642.99237</v>
      </c>
      <c r="L5092" s="444">
        <f t="shared" ca="1" si="197"/>
        <v>-41691900712961.164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-41691900712961.164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-173716252970.67151</v>
      </c>
      <c r="L5093" s="444">
        <f t="shared" ca="1" si="197"/>
        <v>-41865616965931.836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-41865616965931.836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-174440070691.38266</v>
      </c>
      <c r="L5094" s="444">
        <f t="shared" ca="1" si="197"/>
        <v>-42040057036623.219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-42040057036623.219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-175166904319.2634</v>
      </c>
      <c r="L5095" s="444">
        <f t="shared" ca="1" si="197"/>
        <v>-42215223940942.484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-42215223940942.484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-175896766420.59369</v>
      </c>
      <c r="L5096" s="444">
        <f t="shared" ca="1" si="197"/>
        <v>-42391120707363.078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-42391120707363.078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-176629669614.01282</v>
      </c>
      <c r="L5097" s="444">
        <f t="shared" ca="1" si="197"/>
        <v>-42567750376977.094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-42567750376977.094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-177365626570.73788</v>
      </c>
      <c r="L5098" s="444">
        <f t="shared" ca="1" si="197"/>
        <v>-42745116003547.828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-42745116003547.828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-178104650014.78262</v>
      </c>
      <c r="L5099" s="444">
        <f t="shared" ca="1" si="197"/>
        <v>-42923220653562.609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-42923220653562.609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-178846752723.17755</v>
      </c>
      <c r="L5100" s="444">
        <f t="shared" ca="1" si="197"/>
        <v>-43102067406285.789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-43102067406285.789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-179591947526.1908</v>
      </c>
      <c r="L5101" s="444">
        <f t="shared" ca="1" si="197"/>
        <v>-43281659353811.977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-43281659353811.977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-180340247307.5499</v>
      </c>
      <c r="L5102" s="444">
        <f t="shared" ca="1" si="197"/>
        <v>-43461999601119.523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-43461999601119.523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-181091665004.66467</v>
      </c>
      <c r="L5103" s="444">
        <f t="shared" ca="1" si="197"/>
        <v>-43643091266124.188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-43643091266124.188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-181846213608.85077</v>
      </c>
      <c r="L5104" s="444">
        <f t="shared" ca="1" si="197"/>
        <v>-43824937479733.039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-43824937479733.039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-182603906165.55432</v>
      </c>
      <c r="L5105" s="444">
        <f t="shared" ca="1" si="197"/>
        <v>-44007541385898.594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-44007541385898.594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-183364755774.57748</v>
      </c>
      <c r="L5106" s="444">
        <f t="shared" ca="1" si="197"/>
        <v>-44190906141673.172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-44190906141673.172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-184128775590.30487</v>
      </c>
      <c r="L5107" s="444">
        <f t="shared" ca="1" si="197"/>
        <v>-44375034917263.477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-44375034917263.477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-184895978821.93115</v>
      </c>
      <c r="L5108" s="444">
        <f t="shared" ref="L5108:L5362" ca="1" si="202">I5108-J5108+K5108</f>
        <v>-44559930896085.406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-44559930896085.406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-185666378733.68918</v>
      </c>
      <c r="L5109" s="444">
        <f t="shared" ca="1" si="202"/>
        <v>-44745597274819.094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-44745597274819.094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-186439988645.07956</v>
      </c>
      <c r="L5110" s="444">
        <f t="shared" ca="1" si="202"/>
        <v>-44932037263464.172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-44932037263464.172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-187216821931.10071</v>
      </c>
      <c r="L5111" s="444">
        <f t="shared" ca="1" si="202"/>
        <v>-45119254085395.273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-45119254085395.273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-187996892022.48032</v>
      </c>
      <c r="L5112" s="444">
        <f t="shared" ca="1" si="202"/>
        <v>-45307250977417.75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-45307250977417.75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-188780212405.90729</v>
      </c>
      <c r="L5113" s="444">
        <f t="shared" ca="1" si="202"/>
        <v>-45496031189823.656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-45496031189823.656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-189566796624.26523</v>
      </c>
      <c r="L5114" s="444">
        <f t="shared" ca="1" si="202"/>
        <v>-45685597986447.922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-45685597986447.922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-190356658276.86633</v>
      </c>
      <c r="L5115" s="444">
        <f t="shared" ca="1" si="202"/>
        <v>-45875954644724.789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-45875954644724.789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-191149811019.68661</v>
      </c>
      <c r="L5116" s="444">
        <f t="shared" ca="1" si="202"/>
        <v>-46067104455744.477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-46067104455744.477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-191946268565.60199</v>
      </c>
      <c r="L5117" s="444">
        <f t="shared" ca="1" si="202"/>
        <v>-46259050724310.078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-46259050724310.078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-192746044684.62534</v>
      </c>
      <c r="L5118" s="444">
        <f t="shared" ca="1" si="202"/>
        <v>-46451796768994.703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-46451796768994.703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-193549153204.14459</v>
      </c>
      <c r="L5119" s="444">
        <f t="shared" ca="1" si="202"/>
        <v>-46645345922198.852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-46645345922198.852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-194355608009.16187</v>
      </c>
      <c r="L5120" s="444">
        <f t="shared" ca="1" si="202"/>
        <v>-46839701530208.016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-46839701530208.016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-195165423042.53339</v>
      </c>
      <c r="L5121" s="444">
        <f t="shared" ca="1" si="202"/>
        <v>-47034866953250.547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-47034866953250.547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-195978612305.2106</v>
      </c>
      <c r="L5122" s="444">
        <f t="shared" ca="1" si="202"/>
        <v>-47230845565555.758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-47230845565555.758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-196795189856.48233</v>
      </c>
      <c r="L5123" s="444">
        <f t="shared" ca="1" si="202"/>
        <v>-47427640755412.242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-47427640755412.242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-197615169814.21768</v>
      </c>
      <c r="L5124" s="444">
        <f t="shared" ca="1" si="202"/>
        <v>-47625255925226.461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-47625255925226.461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-198438566355.11026</v>
      </c>
      <c r="L5125" s="444">
        <f t="shared" ca="1" si="202"/>
        <v>-47823694491581.57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-47823694491581.57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-199265393714.92322</v>
      </c>
      <c r="L5126" s="444">
        <f t="shared" ca="1" si="202"/>
        <v>-48022959885296.492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-48022959885296.492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-200095666188.73538</v>
      </c>
      <c r="L5127" s="444">
        <f t="shared" ca="1" si="202"/>
        <v>-48223055551485.227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-48223055551485.227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-200929398131.18845</v>
      </c>
      <c r="L5128" s="444">
        <f t="shared" ca="1" si="202"/>
        <v>-48423984949616.414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-48423984949616.414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-201766603956.73505</v>
      </c>
      <c r="L5129" s="444">
        <f t="shared" ca="1" si="202"/>
        <v>-48625751553573.148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-48625751553573.148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-202607298139.88812</v>
      </c>
      <c r="L5130" s="444">
        <f t="shared" ca="1" si="202"/>
        <v>-48828358851713.039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-48828358851713.039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-203451495215.47101</v>
      </c>
      <c r="L5131" s="444">
        <f t="shared" ca="1" si="202"/>
        <v>-49031810346928.508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-49031810346928.508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-204299209778.86877</v>
      </c>
      <c r="L5132" s="444">
        <f t="shared" ca="1" si="202"/>
        <v>-49236109556707.375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-49236109556707.375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-205150456486.28073</v>
      </c>
      <c r="L5133" s="444">
        <f t="shared" ca="1" si="202"/>
        <v>-49441260013193.656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-49441260013193.656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-206005250054.97357</v>
      </c>
      <c r="L5134" s="444">
        <f t="shared" ca="1" si="202"/>
        <v>-49647265263248.633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-49647265263248.633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-206863605263.53598</v>
      </c>
      <c r="L5135" s="444">
        <f t="shared" ca="1" si="202"/>
        <v>-49854128868512.172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-49854128868512.172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-207725536952.13403</v>
      </c>
      <c r="L5136" s="444">
        <f t="shared" ca="1" si="202"/>
        <v>-50061854405464.305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-50061854405464.305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-208591060022.76794</v>
      </c>
      <c r="L5137" s="444">
        <f t="shared" ca="1" si="202"/>
        <v>-50270445465487.07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-50270445465487.07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-209460189439.52945</v>
      </c>
      <c r="L5138" s="444">
        <f t="shared" ca="1" si="202"/>
        <v>-50479905654926.602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-50479905654926.602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-210332940228.86084</v>
      </c>
      <c r="L5139" s="444">
        <f t="shared" ca="1" si="202"/>
        <v>-50690238595155.461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-50690238595155.461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-211209327479.81442</v>
      </c>
      <c r="L5140" s="444">
        <f t="shared" ca="1" si="202"/>
        <v>-50901447922635.273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-50901447922635.273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-212089366344.31363</v>
      </c>
      <c r="L5141" s="444">
        <f t="shared" ca="1" si="202"/>
        <v>-51113537288979.586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-51113537288979.586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-212973072037.41495</v>
      </c>
      <c r="L5142" s="444">
        <f t="shared" ca="1" si="202"/>
        <v>-51326510361017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-51326510361017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-213860459837.57083</v>
      </c>
      <c r="L5143" s="444">
        <f t="shared" ca="1" si="202"/>
        <v>-51540370820854.57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-51540370820854.57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-214751545086.89404</v>
      </c>
      <c r="L5144" s="444">
        <f t="shared" ca="1" si="202"/>
        <v>-51755122365941.461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-51755122365941.461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-215646343191.42276</v>
      </c>
      <c r="L5145" s="444">
        <f t="shared" ca="1" si="202"/>
        <v>-51970768709132.883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-51970768709132.883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-216544869621.38702</v>
      </c>
      <c r="L5146" s="444">
        <f t="shared" ca="1" si="202"/>
        <v>-52187313578754.273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-52187313578754.273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-217447139911.47614</v>
      </c>
      <c r="L5147" s="444">
        <f t="shared" ca="1" si="202"/>
        <v>-52404760718665.75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-52404760718665.75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-218353169661.1073</v>
      </c>
      <c r="L5148" s="444">
        <f t="shared" ca="1" si="202"/>
        <v>-52623113888326.859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-52623113888326.859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-219262974534.69525</v>
      </c>
      <c r="L5149" s="444">
        <f t="shared" ca="1" si="202"/>
        <v>-52842376862861.555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-52842376862861.555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-220176570261.92316</v>
      </c>
      <c r="L5150" s="444">
        <f t="shared" ca="1" si="202"/>
        <v>-53062553433123.477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-53062553433123.477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-221093972638.0145</v>
      </c>
      <c r="L5151" s="444">
        <f t="shared" ca="1" si="202"/>
        <v>-53283647405761.492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-53283647405761.492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-222015197524.00623</v>
      </c>
      <c r="L5152" s="444">
        <f t="shared" ca="1" si="202"/>
        <v>-53505662603285.5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-53505662603285.5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-222940260847.02292</v>
      </c>
      <c r="L5153" s="444">
        <f t="shared" ca="1" si="202"/>
        <v>-53728602864132.523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-53728602864132.523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-223869178600.55219</v>
      </c>
      <c r="L5154" s="444">
        <f t="shared" ca="1" si="202"/>
        <v>-53952472042733.078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-53952472042733.078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-224801966844.72116</v>
      </c>
      <c r="L5155" s="444">
        <f t="shared" ca="1" si="202"/>
        <v>-54177274009577.797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-54177274009577.797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-225738641706.57416</v>
      </c>
      <c r="L5156" s="444">
        <f t="shared" ca="1" si="202"/>
        <v>-54403012651284.367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-54403012651284.367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-226679219380.35153</v>
      </c>
      <c r="L5157" s="444">
        <f t="shared" ca="1" si="202"/>
        <v>-54629691870664.719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-54629691870664.719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-227623716127.76965</v>
      </c>
      <c r="L5158" s="444">
        <f t="shared" ca="1" si="202"/>
        <v>-54857315586792.492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-54857315586792.492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-228572148278.30203</v>
      </c>
      <c r="L5159" s="444">
        <f t="shared" ca="1" si="202"/>
        <v>-55085887735070.797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-55085887735070.797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-229524532229.46161</v>
      </c>
      <c r="L5160" s="444">
        <f t="shared" ca="1" si="202"/>
        <v>-55315412267300.258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-55315412267300.258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-230480884447.08441</v>
      </c>
      <c r="L5161" s="444">
        <f t="shared" ca="1" si="202"/>
        <v>-55545893151747.344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-55545893151747.344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-231441221465.61392</v>
      </c>
      <c r="L5162" s="444">
        <f t="shared" ca="1" si="202"/>
        <v>-55777334373212.961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-55777334373212.961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-232405559888.3873</v>
      </c>
      <c r="L5163" s="444">
        <f t="shared" ca="1" si="202"/>
        <v>-56009739933101.352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-56009739933101.352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-233373916387.9223</v>
      </c>
      <c r="L5164" s="444">
        <f t="shared" ca="1" si="202"/>
        <v>-56243113849489.273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-56243113849489.273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-234346307706.20529</v>
      </c>
      <c r="L5165" s="444">
        <f t="shared" ca="1" si="202"/>
        <v>-56477460157195.477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-56477460157195.477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-235322750654.98114</v>
      </c>
      <c r="L5166" s="444">
        <f t="shared" ca="1" si="202"/>
        <v>-56712782907850.461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-56712782907850.461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-236303262116.04358</v>
      </c>
      <c r="L5167" s="444">
        <f t="shared" ca="1" si="202"/>
        <v>-56949086169966.508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-56949086169966.508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-237287859041.5271</v>
      </c>
      <c r="L5168" s="444">
        <f t="shared" ca="1" si="202"/>
        <v>-57186374029008.031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-57186374029008.031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-238276558454.20016</v>
      </c>
      <c r="L5169" s="444">
        <f t="shared" ca="1" si="202"/>
        <v>-57424650587462.234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-57424650587462.234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-239269377447.75931</v>
      </c>
      <c r="L5170" s="444">
        <f t="shared" ca="1" si="202"/>
        <v>-57663919964909.992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-57663919964909.992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-240266333187.12497</v>
      </c>
      <c r="L5171" s="444">
        <f t="shared" ca="1" si="202"/>
        <v>-57904186298097.117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-57904186298097.117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-241267442908.73801</v>
      </c>
      <c r="L5172" s="444">
        <f t="shared" ca="1" si="202"/>
        <v>-58145453741005.852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-58145453741005.852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-242272723920.8577</v>
      </c>
      <c r="L5173" s="444">
        <f t="shared" ca="1" si="202"/>
        <v>-58387726464926.711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-58387726464926.711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-243282193603.8613</v>
      </c>
      <c r="L5174" s="444">
        <f t="shared" ca="1" si="202"/>
        <v>-58631008658530.57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-58631008658530.57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-244295869410.54404</v>
      </c>
      <c r="L5175" s="444">
        <f t="shared" ca="1" si="202"/>
        <v>-58875304527941.117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-58875304527941.117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-245313768866.4213</v>
      </c>
      <c r="L5176" s="444">
        <f t="shared" ca="1" si="202"/>
        <v>-59120618296807.539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-59120618296807.539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-246335909570.0314</v>
      </c>
      <c r="L5177" s="444">
        <f t="shared" ca="1" si="202"/>
        <v>-59366954206377.57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-59366954206377.57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-247362309193.23987</v>
      </c>
      <c r="L5178" s="444">
        <f t="shared" ca="1" si="202"/>
        <v>-59614316515570.813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-59614316515570.813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-248392985481.54504</v>
      </c>
      <c r="L5179" s="444">
        <f t="shared" ca="1" si="202"/>
        <v>-59862709501052.359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-59862709501052.359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-249427956254.38486</v>
      </c>
      <c r="L5180" s="444">
        <f t="shared" ca="1" si="202"/>
        <v>-60112137457306.742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-60112137457306.742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-250467239405.44476</v>
      </c>
      <c r="L5181" s="444">
        <f t="shared" ca="1" si="202"/>
        <v>-60362604696712.188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-60362604696712.188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-251510852902.96744</v>
      </c>
      <c r="L5182" s="444">
        <f t="shared" ca="1" si="202"/>
        <v>-60614115549615.156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-60614115549615.156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-252558814790.06314</v>
      </c>
      <c r="L5183" s="444">
        <f t="shared" ca="1" si="202"/>
        <v>-60866674364405.219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-60866674364405.219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-253611143185.02173</v>
      </c>
      <c r="L5184" s="444">
        <f t="shared" ca="1" si="202"/>
        <v>-61120285507590.242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-61120285507590.242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-254667856281.62598</v>
      </c>
      <c r="L5185" s="444">
        <f t="shared" ca="1" si="202"/>
        <v>-61374953363871.867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-61374953363871.867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-255728972349.46609</v>
      </c>
      <c r="L5186" s="444">
        <f t="shared" ca="1" si="202"/>
        <v>-61630682336221.336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-61630682336221.336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-256794509734.25555</v>
      </c>
      <c r="L5187" s="444">
        <f t="shared" ca="1" si="202"/>
        <v>-61887476845955.594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-61887476845955.594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-257864486858.14835</v>
      </c>
      <c r="L5188" s="444">
        <f t="shared" ca="1" si="202"/>
        <v>-62145341332813.742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-62145341332813.742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-258938922220.05725</v>
      </c>
      <c r="L5189" s="444">
        <f t="shared" ca="1" si="202"/>
        <v>-62404280255033.797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-62404280255033.797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-260017834395.97412</v>
      </c>
      <c r="L5190" s="444">
        <f t="shared" ca="1" si="202"/>
        <v>-62664298089429.773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-62664298089429.773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-261101242039.29068</v>
      </c>
      <c r="L5191" s="444">
        <f t="shared" ca="1" si="202"/>
        <v>-62925399331469.063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-62925399331469.063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-262189163881.12109</v>
      </c>
      <c r="L5192" s="444">
        <f t="shared" ca="1" si="202"/>
        <v>-63187588495350.188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-63187588495350.188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-263281618730.62573</v>
      </c>
      <c r="L5193" s="444">
        <f t="shared" ca="1" si="202"/>
        <v>-63450870114080.813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-63450870114080.813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-264378625475.3367</v>
      </c>
      <c r="L5194" s="444">
        <f t="shared" ca="1" si="202"/>
        <v>-63715248739556.148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-63715248739556.148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-265480203081.48395</v>
      </c>
      <c r="L5195" s="444">
        <f t="shared" ca="1" si="202"/>
        <v>-63980728942637.633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-63980728942637.633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-266586370594.32346</v>
      </c>
      <c r="L5196" s="444">
        <f t="shared" ca="1" si="202"/>
        <v>-64247315313231.953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-64247315313231.953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-267697147138.46643</v>
      </c>
      <c r="L5197" s="444">
        <f t="shared" ca="1" si="202"/>
        <v>-64515012460370.422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-64515012460370.422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-268812551918.21008</v>
      </c>
      <c r="L5198" s="444">
        <f t="shared" ca="1" si="202"/>
        <v>-64783825012288.633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-64783825012288.633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-269932604217.86929</v>
      </c>
      <c r="L5199" s="444">
        <f t="shared" ca="1" si="202"/>
        <v>-65053757616506.5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-65053757616506.5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-271057323402.11044</v>
      </c>
      <c r="L5200" s="444">
        <f t="shared" ca="1" si="202"/>
        <v>-65324814939908.609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-65324814939908.609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-272186728916.28586</v>
      </c>
      <c r="L5201" s="444">
        <f t="shared" ca="1" si="202"/>
        <v>-65597001668824.898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-65597001668824.898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-273320840286.77039</v>
      </c>
      <c r="L5202" s="444">
        <f t="shared" ca="1" si="202"/>
        <v>-65870322509111.672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-65870322509111.672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-274459677121.29868</v>
      </c>
      <c r="L5203" s="444">
        <f t="shared" ca="1" si="202"/>
        <v>-66144782186232.969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-66144782186232.969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-275603259109.30402</v>
      </c>
      <c r="L5204" s="444">
        <f t="shared" ca="1" si="202"/>
        <v>-66420385445342.273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-66420385445342.273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-276751606022.25952</v>
      </c>
      <c r="L5205" s="444">
        <f t="shared" ca="1" si="202"/>
        <v>-66697137051364.531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-66697137051364.531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-277904737714.01886</v>
      </c>
      <c r="L5206" s="444">
        <f t="shared" ca="1" si="202"/>
        <v>-66975041789078.547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-66975041789078.547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-279062674121.16058</v>
      </c>
      <c r="L5207" s="444">
        <f t="shared" ca="1" si="202"/>
        <v>-67254104463199.711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-67254104463199.711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-280225435263.33215</v>
      </c>
      <c r="L5208" s="444">
        <f t="shared" ca="1" si="202"/>
        <v>-67534329898463.047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-67534329898463.047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-281393041243.59601</v>
      </c>
      <c r="L5209" s="444">
        <f t="shared" ca="1" si="202"/>
        <v>-67815722939706.641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-67815722939706.641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-282565512248.77765</v>
      </c>
      <c r="L5210" s="444">
        <f t="shared" ca="1" si="202"/>
        <v>-68098288451955.422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-68098288451955.422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-283742868549.81427</v>
      </c>
      <c r="L5211" s="444">
        <f t="shared" ca="1" si="202"/>
        <v>-68382031320505.234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-68382031320505.234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-284925130502.10516</v>
      </c>
      <c r="L5212" s="444">
        <f t="shared" ca="1" si="202"/>
        <v>-68666956451007.336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-68666956451007.336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-286112318545.86389</v>
      </c>
      <c r="L5213" s="444">
        <f t="shared" ca="1" si="202"/>
        <v>-68953068769553.203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-68953068769553.203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-287304453206.47168</v>
      </c>
      <c r="L5214" s="444">
        <f t="shared" ca="1" si="202"/>
        <v>-69240373222759.672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-69240373222759.672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-288501555094.83197</v>
      </c>
      <c r="L5215" s="444">
        <f t="shared" ca="1" si="202"/>
        <v>-69528874777854.5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-69528874777854.5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-289703644907.72705</v>
      </c>
      <c r="L5216" s="444">
        <f t="shared" ca="1" si="202"/>
        <v>-69818578422762.227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-69818578422762.227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-290910743428.17596</v>
      </c>
      <c r="L5217" s="444">
        <f t="shared" ca="1" si="202"/>
        <v>-70109489166190.406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-70109489166190.406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-292122871525.7934</v>
      </c>
      <c r="L5218" s="444">
        <f t="shared" ca="1" si="202"/>
        <v>-70401612037716.203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-70401612037716.203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-293340050157.15082</v>
      </c>
      <c r="L5219" s="444">
        <f t="shared" ca="1" si="202"/>
        <v>-70694952087873.359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-70694952087873.359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-294562300366.13898</v>
      </c>
      <c r="L5220" s="444">
        <f t="shared" ca="1" si="202"/>
        <v>-70989514388239.5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-70989514388239.5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-295789643284.33124</v>
      </c>
      <c r="L5221" s="444">
        <f t="shared" ca="1" si="202"/>
        <v>-71285304031523.828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-71285304031523.828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-297022100131.3493</v>
      </c>
      <c r="L5222" s="444">
        <f t="shared" ca="1" si="202"/>
        <v>-71582326131655.172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-71582326131655.172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-298259692215.22986</v>
      </c>
      <c r="L5223" s="444">
        <f t="shared" ca="1" si="202"/>
        <v>-71880585823870.406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-71880585823870.406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-299502440932.79333</v>
      </c>
      <c r="L5224" s="444">
        <f t="shared" ca="1" si="202"/>
        <v>-72180088264803.203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-72180088264803.203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-300750367770.01337</v>
      </c>
      <c r="L5225" s="444">
        <f t="shared" ca="1" si="202"/>
        <v>-72480838632573.219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-72480838632573.219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-302003494302.38843</v>
      </c>
      <c r="L5226" s="444">
        <f t="shared" ca="1" si="202"/>
        <v>-72782842126875.609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-72782842126875.609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-303261842195.31506</v>
      </c>
      <c r="L5227" s="444">
        <f t="shared" ca="1" si="202"/>
        <v>-73086103969070.922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-73086103969070.922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-304525433204.46216</v>
      </c>
      <c r="L5228" s="444">
        <f t="shared" ca="1" si="202"/>
        <v>-73390629402275.391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-73390629402275.391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-305794289176.14746</v>
      </c>
      <c r="L5229" s="444">
        <f t="shared" ca="1" si="202"/>
        <v>-73696423691451.531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-73696423691451.531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-307068432047.71472</v>
      </c>
      <c r="L5230" s="444">
        <f t="shared" ca="1" si="202"/>
        <v>-74003492123499.25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-74003492123499.25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-308347883847.91351</v>
      </c>
      <c r="L5231" s="444">
        <f t="shared" ca="1" si="202"/>
        <v>-74311840007347.156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-74311840007347.156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-309632666697.27979</v>
      </c>
      <c r="L5232" s="444">
        <f t="shared" ca="1" si="202"/>
        <v>-74621472674044.438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-74621472674044.438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-310922802808.51849</v>
      </c>
      <c r="L5233" s="444">
        <f t="shared" ca="1" si="202"/>
        <v>-74932395476852.953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-74932395476852.953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-312218314486.88733</v>
      </c>
      <c r="L5234" s="444">
        <f t="shared" ca="1" si="202"/>
        <v>-75244613791339.844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-75244613791339.844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-313519224130.5827</v>
      </c>
      <c r="L5235" s="444">
        <f t="shared" ca="1" si="202"/>
        <v>-75558133015470.422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-75558133015470.422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-314825554231.12677</v>
      </c>
      <c r="L5236" s="444">
        <f t="shared" ca="1" si="202"/>
        <v>-75872958569701.547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-75872958569701.547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-316137327373.75647</v>
      </c>
      <c r="L5237" s="444">
        <f t="shared" ca="1" si="202"/>
        <v>-76189095897075.297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-76189095897075.297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-317454566237.81372</v>
      </c>
      <c r="L5238" s="444">
        <f t="shared" ca="1" si="202"/>
        <v>-76506550463313.109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-76506550463313.109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-318777293597.13794</v>
      </c>
      <c r="L5239" s="444">
        <f t="shared" ca="1" si="202"/>
        <v>-76825327756910.25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-76825327756910.25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-320105532320.45935</v>
      </c>
      <c r="L5240" s="444">
        <f t="shared" ca="1" si="202"/>
        <v>-77145433289230.703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-77145433289230.703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-321439305371.79462</v>
      </c>
      <c r="L5241" s="444">
        <f t="shared" ca="1" si="202"/>
        <v>-77466872594602.5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-77466872594602.5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-322778635810.84375</v>
      </c>
      <c r="L5242" s="444">
        <f t="shared" ca="1" si="202"/>
        <v>-77789651230413.344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-77789651230413.344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-324123546793.38892</v>
      </c>
      <c r="L5243" s="444">
        <f t="shared" ca="1" si="202"/>
        <v>-78113774777206.734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-78113774777206.734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-325474061571.6947</v>
      </c>
      <c r="L5244" s="444">
        <f t="shared" ca="1" si="202"/>
        <v>-78439248838778.422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-78439248838778.422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-326830203494.9101</v>
      </c>
      <c r="L5245" s="444">
        <f t="shared" ca="1" si="202"/>
        <v>-78766079042273.328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-78766079042273.328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-328191996009.47217</v>
      </c>
      <c r="L5246" s="444">
        <f t="shared" ca="1" si="202"/>
        <v>-79094271038282.797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-79094271038282.797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-329559462659.51166</v>
      </c>
      <c r="L5247" s="444">
        <f t="shared" ca="1" si="202"/>
        <v>-79423830500942.313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-79423830500942.313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-330932627087.25964</v>
      </c>
      <c r="L5248" s="444">
        <f t="shared" ca="1" si="202"/>
        <v>-79754763128029.578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-79754763128029.578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-332311513033.45654</v>
      </c>
      <c r="L5249" s="444">
        <f t="shared" ca="1" si="202"/>
        <v>-80087074641063.031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-80087074641063.031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-333696144337.76263</v>
      </c>
      <c r="L5250" s="444">
        <f t="shared" ca="1" si="202"/>
        <v>-80420770785400.797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-80420770785400.797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-335086544939.16998</v>
      </c>
      <c r="L5251" s="444">
        <f t="shared" ca="1" si="202"/>
        <v>-80755857330339.969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-80755857330339.969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-336482738876.4165</v>
      </c>
      <c r="L5252" s="444">
        <f t="shared" ca="1" si="202"/>
        <v>-81092340069216.391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-81092340069216.391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-337884750288.40161</v>
      </c>
      <c r="L5253" s="444">
        <f t="shared" ca="1" si="202"/>
        <v>-81430224819504.797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-81430224819504.797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-339292603414.60333</v>
      </c>
      <c r="L5254" s="444">
        <f t="shared" ca="1" si="202"/>
        <v>-81769517422919.406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-81769517422919.406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-340706322595.4975</v>
      </c>
      <c r="L5255" s="444">
        <f t="shared" ca="1" si="202"/>
        <v>-82110223745514.906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-82110223745514.906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-342125932272.97876</v>
      </c>
      <c r="L5256" s="444">
        <f t="shared" ca="1" si="202"/>
        <v>-82452349677787.891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-82452349677787.891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-343551456990.7829</v>
      </c>
      <c r="L5257" s="444">
        <f t="shared" ca="1" si="202"/>
        <v>-82795901134778.672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-82795901134778.672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-344982921394.91113</v>
      </c>
      <c r="L5258" s="444">
        <f t="shared" ca="1" si="202"/>
        <v>-83140884056173.578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-83140884056173.578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-346420350234.05658</v>
      </c>
      <c r="L5259" s="444">
        <f t="shared" ca="1" si="202"/>
        <v>-83487304406407.641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-83487304406407.641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-347863768360.03186</v>
      </c>
      <c r="L5260" s="444">
        <f t="shared" ca="1" si="202"/>
        <v>-83835168174767.672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-83835168174767.672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-349313200728.19861</v>
      </c>
      <c r="L5261" s="444">
        <f t="shared" ca="1" si="202"/>
        <v>-84184481375495.875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-84184481375495.875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-350768672397.89948</v>
      </c>
      <c r="L5262" s="444">
        <f t="shared" ca="1" si="202"/>
        <v>-84535250047893.781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-84535250047893.781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-352230208532.89075</v>
      </c>
      <c r="L5263" s="444">
        <f t="shared" ca="1" si="202"/>
        <v>-84887480256426.672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-84887480256426.672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-353697834401.77777</v>
      </c>
      <c r="L5264" s="444">
        <f t="shared" ca="1" si="202"/>
        <v>-85241178090828.453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-85241178090828.453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-355171575378.4519</v>
      </c>
      <c r="L5265" s="444">
        <f t="shared" ca="1" si="202"/>
        <v>-85596349666206.906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-85596349666206.906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-356651456942.52875</v>
      </c>
      <c r="L5266" s="444">
        <f t="shared" ca="1" si="202"/>
        <v>-85953001123149.438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-85953001123149.438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-358137504679.78931</v>
      </c>
      <c r="L5267" s="444">
        <f t="shared" ca="1" si="202"/>
        <v>-86311138627829.234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-86311138627829.234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-359629744282.62183</v>
      </c>
      <c r="L5268" s="444">
        <f t="shared" ca="1" si="202"/>
        <v>-86670768372111.859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-86670768372111.859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-361128201550.46606</v>
      </c>
      <c r="L5269" s="444">
        <f t="shared" ca="1" si="202"/>
        <v>-87031896573662.328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-87031896573662.328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-362632902390.2597</v>
      </c>
      <c r="L5270" s="444">
        <f t="shared" ca="1" si="202"/>
        <v>-87394529476052.594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-87394529476052.594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-364143872816.8858</v>
      </c>
      <c r="L5271" s="444">
        <f t="shared" ca="1" si="202"/>
        <v>-87758673348869.484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-87758673348869.484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-365661138953.62286</v>
      </c>
      <c r="L5272" s="444">
        <f t="shared" ca="1" si="202"/>
        <v>-88124334487823.109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-88124334487823.109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-367184727032.59631</v>
      </c>
      <c r="L5273" s="444">
        <f t="shared" ca="1" si="202"/>
        <v>-88491519214855.703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-88491519214855.703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-368714663395.23212</v>
      </c>
      <c r="L5274" s="444">
        <f t="shared" ca="1" si="202"/>
        <v>-88860233878250.938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-88860233878250.938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-370250974492.71222</v>
      </c>
      <c r="L5275" s="444">
        <f t="shared" ca="1" si="202"/>
        <v>-89230484852743.656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-89230484852743.656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-371793686886.43188</v>
      </c>
      <c r="L5276" s="444">
        <f t="shared" ca="1" si="202"/>
        <v>-89602278539630.094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-89602278539630.094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-373342827248.45874</v>
      </c>
      <c r="L5277" s="444">
        <f t="shared" ca="1" si="202"/>
        <v>-89975621366878.547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-89975621366878.547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-374898422361.99396</v>
      </c>
      <c r="L5278" s="444">
        <f t="shared" ca="1" si="202"/>
        <v>-90350519789240.547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-90350519789240.547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-376460499121.83563</v>
      </c>
      <c r="L5279" s="444">
        <f t="shared" ca="1" si="202"/>
        <v>-90726980288362.375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-90726980288362.375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-378029084534.8432</v>
      </c>
      <c r="L5280" s="444">
        <f t="shared" ca="1" si="202"/>
        <v>-91105009372897.219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-91105009372897.219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-379604205720.40509</v>
      </c>
      <c r="L5281" s="444">
        <f t="shared" ca="1" si="202"/>
        <v>-91484613578617.625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-91484613578617.625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-381185889910.90674</v>
      </c>
      <c r="L5282" s="444">
        <f t="shared" ca="1" si="202"/>
        <v>-91865799468528.531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-91865799468528.531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-382774164452.20221</v>
      </c>
      <c r="L5283" s="444">
        <f t="shared" ca="1" si="202"/>
        <v>-92248573632980.734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-92248573632980.734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-384369056804.08636</v>
      </c>
      <c r="L5284" s="444">
        <f t="shared" ca="1" si="202"/>
        <v>-92632942689784.828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-92632942689784.828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-385970594540.77014</v>
      </c>
      <c r="L5285" s="444">
        <f t="shared" ca="1" si="202"/>
        <v>-93018913284325.594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-93018913284325.594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-387578805351.35663</v>
      </c>
      <c r="L5286" s="444">
        <f t="shared" ca="1" si="202"/>
        <v>-93406492089676.953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-93406492089676.953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-389193717040.32062</v>
      </c>
      <c r="L5287" s="444">
        <f t="shared" ca="1" si="202"/>
        <v>-93795685806717.281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-93795685806717.281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-390815357527.98865</v>
      </c>
      <c r="L5288" s="444">
        <f t="shared" ca="1" si="202"/>
        <v>-94186501164245.266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-94186501164245.266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-392443754851.02191</v>
      </c>
      <c r="L5289" s="444">
        <f t="shared" ca="1" si="202"/>
        <v>-94578944919096.281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-94578944919096.281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-394078937162.90118</v>
      </c>
      <c r="L5290" s="444">
        <f t="shared" ca="1" si="202"/>
        <v>-94973023856259.188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-94973023856259.188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-395720932734.41327</v>
      </c>
      <c r="L5291" s="444">
        <f t="shared" ca="1" si="202"/>
        <v>-95368744788993.594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-95368744788993.594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-397369769954.13995</v>
      </c>
      <c r="L5292" s="444">
        <f t="shared" ca="1" si="202"/>
        <v>-95766114558947.734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-95766114558947.734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-399025477328.94891</v>
      </c>
      <c r="L5293" s="444">
        <f t="shared" ca="1" si="202"/>
        <v>-96165140036276.688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-96165140036276.688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-400688083484.48621</v>
      </c>
      <c r="L5294" s="444">
        <f t="shared" ca="1" si="202"/>
        <v>-96565828119761.172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-96565828119761.172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-402357617165.67157</v>
      </c>
      <c r="L5295" s="444">
        <f t="shared" ca="1" si="202"/>
        <v>-96968185736926.844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-96968185736926.844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-404034107237.19519</v>
      </c>
      <c r="L5296" s="444">
        <f t="shared" ca="1" si="202"/>
        <v>-97372219844164.031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-97372219844164.031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-405717582684.01678</v>
      </c>
      <c r="L5297" s="444">
        <f t="shared" ca="1" si="202"/>
        <v>-97777937426848.047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-97777937426848.047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-407408072611.86688</v>
      </c>
      <c r="L5298" s="444">
        <f t="shared" ca="1" si="202"/>
        <v>-98185345499459.906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-98185345499459.906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-409105606247.74963</v>
      </c>
      <c r="L5299" s="444">
        <f t="shared" ca="1" si="202"/>
        <v>-98594451105707.656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-98594451105707.656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-410810212940.44855</v>
      </c>
      <c r="L5300" s="444">
        <f t="shared" ca="1" si="202"/>
        <v>-99005261318648.109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-99005261318648.109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-412521922161.03381</v>
      </c>
      <c r="L5301" s="444">
        <f t="shared" ca="1" si="202"/>
        <v>-99417783240809.141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-99417783240809.141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-414240763503.3714</v>
      </c>
      <c r="L5302" s="444">
        <f t="shared" ca="1" si="202"/>
        <v>-99832024004312.516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-99832024004312.516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-415966766684.6355</v>
      </c>
      <c r="L5303" s="444">
        <f t="shared" ca="1" si="202"/>
        <v>-100247990770997.16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-100247990770997.16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-417699961545.82147</v>
      </c>
      <c r="L5304" s="444">
        <f t="shared" ca="1" si="202"/>
        <v>-100665690732542.98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-100665690732542.98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-419440378052.26245</v>
      </c>
      <c r="L5305" s="444">
        <f t="shared" ca="1" si="202"/>
        <v>-101085131110595.25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-101085131110595.25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-421188046294.14685</v>
      </c>
      <c r="L5306" s="444">
        <f t="shared" ca="1" si="202"/>
        <v>-101506319156889.39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-101506319156889.39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-422942996487.03912</v>
      </c>
      <c r="L5307" s="444">
        <f t="shared" ca="1" si="202"/>
        <v>-101929262153376.44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-101929262153376.44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-424705258972.40179</v>
      </c>
      <c r="L5308" s="444">
        <f t="shared" ca="1" si="202"/>
        <v>-102353967412348.84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-102353967412348.84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-426474864218.12018</v>
      </c>
      <c r="L5309" s="444">
        <f t="shared" ca="1" si="202"/>
        <v>-102780442276566.97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-102780442276566.97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-428251842819.02905</v>
      </c>
      <c r="L5310" s="444">
        <f t="shared" ca="1" si="202"/>
        <v>-103208694119386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-103208694119386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-430036225497.44165</v>
      </c>
      <c r="L5311" s="444">
        <f t="shared" ca="1" si="202"/>
        <v>-103638730344883.44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-103638730344883.44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-431828043103.68097</v>
      </c>
      <c r="L5312" s="444">
        <f t="shared" ca="1" si="202"/>
        <v>-104070558387987.13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-104070558387987.13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-433627326616.61304</v>
      </c>
      <c r="L5313" s="444">
        <f t="shared" ca="1" si="202"/>
        <v>-104504185714603.73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-104504185714603.73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-435434107144.18225</v>
      </c>
      <c r="L5314" s="444">
        <f t="shared" ca="1" si="202"/>
        <v>-104939619821747.92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-104939619821747.92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-437248415923.94965</v>
      </c>
      <c r="L5315" s="444">
        <f t="shared" ca="1" si="202"/>
        <v>-105376868237671.88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-105376868237671.88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-439070284323.63281</v>
      </c>
      <c r="L5316" s="444">
        <f t="shared" ca="1" si="202"/>
        <v>-105815938521995.5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-105815938521995.5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-440899743841.64789</v>
      </c>
      <c r="L5317" s="444">
        <f t="shared" ca="1" si="202"/>
        <v>-106256838265837.14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-106256838265837.14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-442736826107.65472</v>
      </c>
      <c r="L5318" s="444">
        <f t="shared" ca="1" si="202"/>
        <v>-106699575091944.8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-106699575091944.8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-444581562883.10333</v>
      </c>
      <c r="L5319" s="444">
        <f t="shared" ca="1" si="202"/>
        <v>-107144156654827.91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-107144156654827.91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-446433986061.78296</v>
      </c>
      <c r="L5320" s="444">
        <f t="shared" ca="1" si="202"/>
        <v>-107590590640889.69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-107590590640889.69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-448294127670.37372</v>
      </c>
      <c r="L5321" s="444">
        <f t="shared" ca="1" si="202"/>
        <v>-108038884768560.06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-108038884768560.06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-450162019869.00024</v>
      </c>
      <c r="L5322" s="444">
        <f t="shared" ca="1" si="202"/>
        <v>-108489046788429.06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-108489046788429.06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-452037694951.78778</v>
      </c>
      <c r="L5323" s="444">
        <f t="shared" ca="1" si="202"/>
        <v>-108941084483380.84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-108941084483380.84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-453921185347.42017</v>
      </c>
      <c r="L5324" s="444">
        <f t="shared" ca="1" si="202"/>
        <v>-109395005668728.27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-109395005668728.27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-455812523619.70111</v>
      </c>
      <c r="L5325" s="444">
        <f t="shared" ca="1" si="202"/>
        <v>-109850818192347.97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-109850818192347.97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-457711742468.11646</v>
      </c>
      <c r="L5326" s="444">
        <f t="shared" ca="1" si="202"/>
        <v>-110308529934816.08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-110308529934816.08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-459618874728.40027</v>
      </c>
      <c r="L5327" s="444">
        <f t="shared" ca="1" si="202"/>
        <v>-110768148809544.48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-110768148809544.48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-461533953373.10199</v>
      </c>
      <c r="L5328" s="444">
        <f t="shared" ca="1" si="202"/>
        <v>-111229682762917.59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-111229682762917.59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-463457011512.15662</v>
      </c>
      <c r="L5329" s="444">
        <f t="shared" ca="1" si="202"/>
        <v>-111693139774429.75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-111693139774429.75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-465388082393.45728</v>
      </c>
      <c r="L5330" s="444">
        <f t="shared" ca="1" si="202"/>
        <v>-112158527856823.2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-112158527856823.2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-467327199403.42999</v>
      </c>
      <c r="L5331" s="444">
        <f t="shared" ca="1" si="202"/>
        <v>-112625855056226.64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-112625855056226.64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-469274396067.61102</v>
      </c>
      <c r="L5332" s="444">
        <f t="shared" ca="1" si="202"/>
        <v>-113095129452294.25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-113095129452294.25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-471229706051.22601</v>
      </c>
      <c r="L5333" s="444">
        <f t="shared" ca="1" si="202"/>
        <v>-113566359158345.47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-113566359158345.47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-473193163159.77277</v>
      </c>
      <c r="L5334" s="444">
        <f t="shared" ca="1" si="202"/>
        <v>-114039552321505.23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-114039552321505.23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-475164801339.60516</v>
      </c>
      <c r="L5335" s="444">
        <f t="shared" ca="1" si="202"/>
        <v>-114514717122844.84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-114514717122844.84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-477144654678.52008</v>
      </c>
      <c r="L5336" s="444">
        <f t="shared" ca="1" si="202"/>
        <v>-114991861777523.36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-114991861777523.36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-479132757406.34735</v>
      </c>
      <c r="L5337" s="444">
        <f t="shared" ca="1" si="202"/>
        <v>-115470994534929.7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-115470994534929.7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-481129143895.54034</v>
      </c>
      <c r="L5338" s="444">
        <f t="shared" ca="1" si="202"/>
        <v>-115952123678825.25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-115952123678825.25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-483133848661.77185</v>
      </c>
      <c r="L5339" s="444">
        <f t="shared" ca="1" si="202"/>
        <v>-116435257527487.02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-116435257527487.02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-485146906364.52924</v>
      </c>
      <c r="L5340" s="444">
        <f t="shared" ca="1" si="202"/>
        <v>-116920404433851.55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-116920404433851.55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-487168351807.71478</v>
      </c>
      <c r="L5341" s="444">
        <f t="shared" ca="1" si="202"/>
        <v>-117407572785659.27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-117407572785659.27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-489198219940.24695</v>
      </c>
      <c r="L5342" s="444">
        <f t="shared" ca="1" si="202"/>
        <v>-117896771005599.52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-117896771005599.52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-491236545856.66461</v>
      </c>
      <c r="L5343" s="444">
        <f t="shared" ca="1" si="202"/>
        <v>-118388007551456.19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-118388007551456.19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-493283364797.73407</v>
      </c>
      <c r="L5344" s="444">
        <f t="shared" ca="1" si="202"/>
        <v>-118881290916253.92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-118881290916253.92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-495338712151.05798</v>
      </c>
      <c r="L5345" s="444">
        <f t="shared" ca="1" si="202"/>
        <v>-119376629628404.98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-119376629628404.98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-497402623451.68744</v>
      </c>
      <c r="L5346" s="444">
        <f t="shared" ca="1" si="202"/>
        <v>-119874032251856.67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-119874032251856.67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-499475134382.73615</v>
      </c>
      <c r="L5347" s="444">
        <f t="shared" ca="1" si="202"/>
        <v>-120373507386239.41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-120373507386239.41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-501556280775.99756</v>
      </c>
      <c r="L5348" s="444">
        <f t="shared" ca="1" si="202"/>
        <v>-120875063667015.41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-120875063667015.41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-503646098612.56427</v>
      </c>
      <c r="L5349" s="444">
        <f t="shared" ca="1" si="202"/>
        <v>-121378709765627.97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-121378709765627.97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-505744624023.44989</v>
      </c>
      <c r="L5350" s="444">
        <f t="shared" ca="1" si="202"/>
        <v>-121884454389651.42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-121884454389651.42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-507851893290.21429</v>
      </c>
      <c r="L5351" s="444">
        <f t="shared" ca="1" si="202"/>
        <v>-122392306282941.64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-122392306282941.64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-509967942845.59009</v>
      </c>
      <c r="L5352" s="444">
        <f t="shared" ca="1" si="202"/>
        <v>-122902274225787.23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-122902274225787.23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-512092809274.1134</v>
      </c>
      <c r="L5353" s="444">
        <f t="shared" ca="1" si="202"/>
        <v>-123414367035061.34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-123414367035061.34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-514226529312.75562</v>
      </c>
      <c r="L5354" s="444">
        <f t="shared" ca="1" si="202"/>
        <v>-123928593564374.09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-123928593564374.09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-516369139851.55872</v>
      </c>
      <c r="L5355" s="444">
        <f t="shared" ca="1" si="202"/>
        <v>-124444962704225.66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-124444962704225.66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-518520677934.27356</v>
      </c>
      <c r="L5356" s="444">
        <f t="shared" ca="1" si="202"/>
        <v>-124963483382159.94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-124963483382159.94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-520681180758.99969</v>
      </c>
      <c r="L5357" s="444">
        <f t="shared" ca="1" si="202"/>
        <v>-125484164562918.94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-125484164562918.94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-522850685678.82892</v>
      </c>
      <c r="L5358" s="444">
        <f t="shared" ca="1" si="202"/>
        <v>-126007015248597.77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-126007015248597.77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-525029230202.49066</v>
      </c>
      <c r="L5359" s="444">
        <f t="shared" ca="1" si="202"/>
        <v>-126532044478800.25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-126532044478800.25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-527216851995.00098</v>
      </c>
      <c r="L5360" s="444">
        <f t="shared" ca="1" si="202"/>
        <v>-127059261330795.25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-127059261330795.25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-529413588878.31354</v>
      </c>
      <c r="L5361" s="444">
        <f t="shared" ca="1" si="202"/>
        <v>-127588674919673.56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-127588674919673.56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-531619478831.97308</v>
      </c>
      <c r="L5362" s="444">
        <f t="shared" ca="1" si="202"/>
        <v>-128120294398505.53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-128120294398505.53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-533834559993.77313</v>
      </c>
      <c r="L5363" s="444">
        <f t="shared" ref="L5363:L5617" ca="1" si="207">I5363-J5363+K5363</f>
        <v>-128654128958499.3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-128654128958499.3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-536058870660.41364</v>
      </c>
      <c r="L5364" s="444">
        <f t="shared" ca="1" si="207"/>
        <v>-129190187829159.7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-129190187829159.7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-538292449288.16541</v>
      </c>
      <c r="L5365" s="444">
        <f t="shared" ca="1" si="207"/>
        <v>-129728480278447.88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-129728480278447.88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-540535334493.53278</v>
      </c>
      <c r="L5366" s="444">
        <f t="shared" ca="1" si="207"/>
        <v>-130269015612941.41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-130269015612941.41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-542787565053.92242</v>
      </c>
      <c r="L5367" s="444">
        <f t="shared" ca="1" si="207"/>
        <v>-130811803177995.33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-130811803177995.33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-545049179908.31384</v>
      </c>
      <c r="L5368" s="444">
        <f t="shared" ca="1" si="207"/>
        <v>-131356852357903.64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-131356852357903.64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-547320218157.93182</v>
      </c>
      <c r="L5369" s="444">
        <f t="shared" ca="1" si="207"/>
        <v>-131904172576061.58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-131904172576061.58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-549600719066.92322</v>
      </c>
      <c r="L5370" s="444">
        <f t="shared" ca="1" si="207"/>
        <v>-132453773295128.5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-132453773295128.5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-551890722063.0354</v>
      </c>
      <c r="L5371" s="444">
        <f t="shared" ca="1" si="207"/>
        <v>-133005664017191.53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-133005664017191.53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-554190266738.2981</v>
      </c>
      <c r="L5372" s="444">
        <f t="shared" ca="1" si="207"/>
        <v>-133559854283929.83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-133559854283929.83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-556499392849.70764</v>
      </c>
      <c r="L5373" s="444">
        <f t="shared" ca="1" si="207"/>
        <v>-134116353676779.53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-134116353676779.53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-558818140319.91467</v>
      </c>
      <c r="L5374" s="444">
        <f t="shared" ca="1" si="207"/>
        <v>-134675171817099.45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-134675171817099.45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-561146549237.91443</v>
      </c>
      <c r="L5375" s="444">
        <f t="shared" ca="1" si="207"/>
        <v>-135236318366337.38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-135236318366337.38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-563484659859.73901</v>
      </c>
      <c r="L5376" s="444">
        <f t="shared" ca="1" si="207"/>
        <v>-135799803026197.11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-135799803026197.11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-565832512609.15454</v>
      </c>
      <c r="L5377" s="444">
        <f t="shared" ca="1" si="207"/>
        <v>-136365635538806.27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-136365635538806.27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-568190148078.3595</v>
      </c>
      <c r="L5378" s="444">
        <f t="shared" ca="1" si="207"/>
        <v>-136933825686884.63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-136933825686884.63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-570557607028.68591</v>
      </c>
      <c r="L5379" s="444">
        <f t="shared" ca="1" si="207"/>
        <v>-137504383293913.31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-137504383293913.31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-572934930391.30542</v>
      </c>
      <c r="L5380" s="444">
        <f t="shared" ca="1" si="207"/>
        <v>-138077318224304.63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-138077318224304.63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-575322159267.93604</v>
      </c>
      <c r="L5381" s="444">
        <f t="shared" ca="1" si="207"/>
        <v>-138652640383572.56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-138652640383572.56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-577719334931.55237</v>
      </c>
      <c r="L5382" s="444">
        <f t="shared" ca="1" si="207"/>
        <v>-139230359718504.11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-139230359718504.11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-580126498827.10046</v>
      </c>
      <c r="L5383" s="444">
        <f t="shared" ca="1" si="207"/>
        <v>-139810486217331.2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-139810486217331.2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-582543692572.21326</v>
      </c>
      <c r="L5384" s="444">
        <f t="shared" ca="1" si="207"/>
        <v>-140393029909903.42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-140393029909903.42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-584970957957.93103</v>
      </c>
      <c r="L5385" s="444">
        <f t="shared" ca="1" si="207"/>
        <v>-140978000867861.34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-140978000867861.34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-587408336949.42224</v>
      </c>
      <c r="L5386" s="444">
        <f t="shared" ca="1" si="207"/>
        <v>-141565409204810.78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-141565409204810.78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-589855871686.71155</v>
      </c>
      <c r="L5387" s="444">
        <f t="shared" ca="1" si="207"/>
        <v>-142155265076497.5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-142155265076497.5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-592313604485.40625</v>
      </c>
      <c r="L5388" s="444">
        <f t="shared" ca="1" si="207"/>
        <v>-142747578680982.91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-142747578680982.91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-594781577837.42871</v>
      </c>
      <c r="L5389" s="444">
        <f t="shared" ca="1" si="207"/>
        <v>-143342360258820.34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-143342360258820.34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-597259834411.75146</v>
      </c>
      <c r="L5390" s="444">
        <f t="shared" ca="1" si="207"/>
        <v>-143939620093232.09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-143939620093232.09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-599748417055.13367</v>
      </c>
      <c r="L5391" s="444">
        <f t="shared" ca="1" si="207"/>
        <v>-144539368510287.22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-144539368510287.22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-602247368792.8634</v>
      </c>
      <c r="L5392" s="444">
        <f t="shared" ca="1" si="207"/>
        <v>-145141615879080.09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-145141615879080.09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-604756732829.50037</v>
      </c>
      <c r="L5393" s="444">
        <f t="shared" ca="1" si="207"/>
        <v>-145746372611909.59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-145746372611909.59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-607276552549.62329</v>
      </c>
      <c r="L5394" s="444">
        <f t="shared" ca="1" si="207"/>
        <v>-146353649164459.22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-146353649164459.22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-609806871518.58008</v>
      </c>
      <c r="L5395" s="444">
        <f t="shared" ca="1" si="207"/>
        <v>-146963456035977.81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-146963456035977.81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-612347733483.24084</v>
      </c>
      <c r="L5396" s="444">
        <f t="shared" ca="1" si="207"/>
        <v>-147575803769461.06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-147575803769461.06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-614899182372.75439</v>
      </c>
      <c r="L5397" s="444">
        <f t="shared" ca="1" si="207"/>
        <v>-148190702951833.81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-148190702951833.81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-617461262299.3075</v>
      </c>
      <c r="L5398" s="444">
        <f t="shared" ca="1" si="207"/>
        <v>-148808164214133.13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-148808164214133.13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-620034017558.88806</v>
      </c>
      <c r="L5399" s="444">
        <f t="shared" ca="1" si="207"/>
        <v>-149428198231692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-149428198231692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-622617492632.05005</v>
      </c>
      <c r="L5400" s="444">
        <f t="shared" ca="1" si="207"/>
        <v>-150050815724324.06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-150050815724324.06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-625211732184.68359</v>
      </c>
      <c r="L5401" s="444">
        <f t="shared" ca="1" si="207"/>
        <v>-150676027456508.75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-150676027456508.75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-627816781068.7865</v>
      </c>
      <c r="L5402" s="444">
        <f t="shared" ca="1" si="207"/>
        <v>-151303844237577.53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-151303844237577.53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-630432684323.23975</v>
      </c>
      <c r="L5403" s="444">
        <f t="shared" ca="1" si="207"/>
        <v>-151934276921900.78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-151934276921900.78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-633059487174.58655</v>
      </c>
      <c r="L5404" s="444">
        <f t="shared" ca="1" si="207"/>
        <v>-152567336409075.38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-152567336409075.38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-635697235037.81409</v>
      </c>
      <c r="L5405" s="444">
        <f t="shared" ca="1" si="207"/>
        <v>-153203033644113.19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-153203033644113.19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-638345973517.13831</v>
      </c>
      <c r="L5406" s="444">
        <f t="shared" ca="1" si="207"/>
        <v>-153841379617630.31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-153841379617630.31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-641005748406.79297</v>
      </c>
      <c r="L5407" s="444">
        <f t="shared" ca="1" si="207"/>
        <v>-154482385366037.09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-154482385366037.09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-643676605691.82117</v>
      </c>
      <c r="L5408" s="444">
        <f t="shared" ca="1" si="207"/>
        <v>-155126061971728.91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-155126061971728.91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-646358591548.87048</v>
      </c>
      <c r="L5409" s="444">
        <f t="shared" ca="1" si="207"/>
        <v>-155772420563277.78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-155772420563277.78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-649051752346.99072</v>
      </c>
      <c r="L5410" s="444">
        <f t="shared" ca="1" si="207"/>
        <v>-156421472315624.78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-156421472315624.78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-651756134648.43652</v>
      </c>
      <c r="L5411" s="444">
        <f t="shared" ca="1" si="207"/>
        <v>-157073228450273.22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-157073228450273.22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-654471785209.47168</v>
      </c>
      <c r="L5412" s="444">
        <f t="shared" ca="1" si="207"/>
        <v>-157727700235482.69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-157727700235482.69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-657198750981.17786</v>
      </c>
      <c r="L5413" s="444">
        <f t="shared" ca="1" si="207"/>
        <v>-158384898986463.88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-158384898986463.88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-659937079110.26611</v>
      </c>
      <c r="L5414" s="444">
        <f t="shared" ca="1" si="207"/>
        <v>-159044836065574.16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-159044836065574.16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-662686816939.89233</v>
      </c>
      <c r="L5415" s="444">
        <f t="shared" ca="1" si="207"/>
        <v>-159707522882514.06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-159707522882514.06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-665448012010.47522</v>
      </c>
      <c r="L5416" s="444">
        <f t="shared" ca="1" si="207"/>
        <v>-160372970894524.53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-160372970894524.53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-668220712060.51892</v>
      </c>
      <c r="L5417" s="444">
        <f t="shared" ca="1" si="207"/>
        <v>-161041191606585.06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-161041191606585.06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-671004965027.43774</v>
      </c>
      <c r="L5418" s="444">
        <f t="shared" ca="1" si="207"/>
        <v>-161712196571612.5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-161712196571612.5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-673800819048.38538</v>
      </c>
      <c r="L5419" s="444">
        <f t="shared" ca="1" si="207"/>
        <v>-162385997390660.88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-162385997390660.88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-676608322461.08691</v>
      </c>
      <c r="L5420" s="444">
        <f t="shared" ca="1" si="207"/>
        <v>-163062605713121.97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-163062605713121.97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-679427523804.6748</v>
      </c>
      <c r="L5421" s="444">
        <f t="shared" ca="1" si="207"/>
        <v>-163742033236926.66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-163742033236926.66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-682258471820.52771</v>
      </c>
      <c r="L5422" s="444">
        <f t="shared" ca="1" si="207"/>
        <v>-164424291708747.19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-164424291708747.19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-685101215453.11328</v>
      </c>
      <c r="L5423" s="444">
        <f t="shared" ca="1" si="207"/>
        <v>-165109392924200.31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-165109392924200.31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-687955803850.83459</v>
      </c>
      <c r="L5424" s="444">
        <f t="shared" ca="1" si="207"/>
        <v>-165797348728051.16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-165797348728051.16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-690822286366.87976</v>
      </c>
      <c r="L5425" s="444">
        <f t="shared" ca="1" si="207"/>
        <v>-166488171014418.03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-166488171014418.03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-693700712560.07507</v>
      </c>
      <c r="L5426" s="444">
        <f t="shared" ca="1" si="207"/>
        <v>-167181871726978.09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-167181871726978.09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-696591132195.74207</v>
      </c>
      <c r="L5427" s="444">
        <f t="shared" ca="1" si="207"/>
        <v>-167878462859173.84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-167878462859173.84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-699493595246.55762</v>
      </c>
      <c r="L5428" s="444">
        <f t="shared" ca="1" si="207"/>
        <v>-168577956454420.41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-168577956454420.41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-702408151893.41833</v>
      </c>
      <c r="L5429" s="444">
        <f t="shared" ca="1" si="207"/>
        <v>-169280364606313.81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-169280364606313.81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-705334852526.3075</v>
      </c>
      <c r="L5430" s="444">
        <f t="shared" ca="1" si="207"/>
        <v>-169985699458840.13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-169985699458840.13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-708273747745.16724</v>
      </c>
      <c r="L5431" s="444">
        <f t="shared" ca="1" si="207"/>
        <v>-170693973206585.28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-170693973206585.28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-711224888360.77197</v>
      </c>
      <c r="L5432" s="444">
        <f t="shared" ca="1" si="207"/>
        <v>-171405198094946.06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-171405198094946.06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-714188325395.60864</v>
      </c>
      <c r="L5433" s="444">
        <f t="shared" ca="1" si="207"/>
        <v>-172119386420341.66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-172119386420341.66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-717164110084.75684</v>
      </c>
      <c r="L5434" s="444">
        <f t="shared" ca="1" si="207"/>
        <v>-172836550530426.41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-172836550530426.41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-720152293876.77673</v>
      </c>
      <c r="L5435" s="444">
        <f t="shared" ca="1" si="207"/>
        <v>-173556702824303.19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-173556702824303.19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-723152928434.59656</v>
      </c>
      <c r="L5436" s="444">
        <f t="shared" ca="1" si="207"/>
        <v>-174279855752737.78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-174279855752737.78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-726166065636.40747</v>
      </c>
      <c r="L5437" s="444">
        <f t="shared" ca="1" si="207"/>
        <v>-175006021818374.19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-175006021818374.19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-729191757576.55908</v>
      </c>
      <c r="L5438" s="444">
        <f t="shared" ca="1" si="207"/>
        <v>-175735213575950.75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-175735213575950.75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-732230056566.46143</v>
      </c>
      <c r="L5439" s="444">
        <f t="shared" ca="1" si="207"/>
        <v>-176467443632517.22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-176467443632517.22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-735281015135.4884</v>
      </c>
      <c r="L5440" s="444">
        <f t="shared" ca="1" si="207"/>
        <v>-177202724647652.72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-177202724647652.72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-738344686031.88635</v>
      </c>
      <c r="L5441" s="444">
        <f t="shared" ca="1" si="207"/>
        <v>-177941069333684.59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-177941069333684.59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-741421122223.68579</v>
      </c>
      <c r="L5442" s="444">
        <f t="shared" ca="1" si="207"/>
        <v>-178682490455908.28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-178682490455908.28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-744510376899.6178</v>
      </c>
      <c r="L5443" s="444">
        <f t="shared" ca="1" si="207"/>
        <v>-179427000832807.91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-179427000832807.91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-747612503470.03296</v>
      </c>
      <c r="L5444" s="444">
        <f t="shared" ca="1" si="207"/>
        <v>-180174613336277.94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-180174613336277.94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-750727555567.82471</v>
      </c>
      <c r="L5445" s="444">
        <f t="shared" ca="1" si="207"/>
        <v>-180925340891845.75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-180925340891845.75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-753855587049.3573</v>
      </c>
      <c r="L5446" s="444">
        <f t="shared" ca="1" si="207"/>
        <v>-181679196478895.09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-181679196478895.09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-756996651995.39624</v>
      </c>
      <c r="L5447" s="444">
        <f t="shared" ca="1" si="207"/>
        <v>-182436193130890.5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-182436193130890.5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-760150804712.0437</v>
      </c>
      <c r="L5448" s="444">
        <f t="shared" ca="1" si="207"/>
        <v>-183196343935602.53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-183196343935602.53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-763318099731.67725</v>
      </c>
      <c r="L5449" s="444">
        <f t="shared" ca="1" si="207"/>
        <v>-183959662035334.22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-183959662035334.22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-766498591813.89258</v>
      </c>
      <c r="L5450" s="444">
        <f t="shared" ca="1" si="207"/>
        <v>-184726160627148.13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-184726160627148.13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-769692335946.45056</v>
      </c>
      <c r="L5451" s="444">
        <f t="shared" ca="1" si="207"/>
        <v>-185495852963094.56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-185495852963094.56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-772899387346.22729</v>
      </c>
      <c r="L5452" s="444">
        <f t="shared" ca="1" si="207"/>
        <v>-186268752350440.78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-186268752350440.78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-776119801460.16992</v>
      </c>
      <c r="L5453" s="444">
        <f t="shared" ca="1" si="207"/>
        <v>-187044872151900.94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-187044872151900.94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-779353633966.25391</v>
      </c>
      <c r="L5454" s="444">
        <f t="shared" ca="1" si="207"/>
        <v>-187824225785867.19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-187824225785867.19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-782600940774.44666</v>
      </c>
      <c r="L5455" s="444">
        <f t="shared" ca="1" si="207"/>
        <v>-188606826726641.63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-188606826726641.63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-785861778027.67346</v>
      </c>
      <c r="L5456" s="444">
        <f t="shared" ca="1" si="207"/>
        <v>-189392688504669.31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-189392688504669.31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-789136202102.78882</v>
      </c>
      <c r="L5457" s="444">
        <f t="shared" ca="1" si="207"/>
        <v>-190181824706772.09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-190181824706772.09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-792424269611.55042</v>
      </c>
      <c r="L5458" s="444">
        <f t="shared" ca="1" si="207"/>
        <v>-190974248976383.66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-190974248976383.66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-795726037401.59851</v>
      </c>
      <c r="L5459" s="444">
        <f t="shared" ca="1" si="207"/>
        <v>-191769975013785.25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-191769975013785.25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-799041562557.43848</v>
      </c>
      <c r="L5460" s="444">
        <f t="shared" ca="1" si="207"/>
        <v>-192569016576342.69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-192569016576342.69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-802370902401.42786</v>
      </c>
      <c r="L5461" s="444">
        <f t="shared" ca="1" si="207"/>
        <v>-193371387478744.13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-193371387478744.13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-805714114494.76721</v>
      </c>
      <c r="L5462" s="444">
        <f t="shared" ca="1" si="207"/>
        <v>-194177101593238.91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-194177101593238.91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-809071256638.49548</v>
      </c>
      <c r="L5463" s="444">
        <f t="shared" ca="1" si="207"/>
        <v>-194986172849877.41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-194986172849877.41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-812442386874.48914</v>
      </c>
      <c r="L5464" s="444">
        <f t="shared" ca="1" si="207"/>
        <v>-195798615236751.91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-195798615236751.91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-815827563486.46631</v>
      </c>
      <c r="L5465" s="444">
        <f t="shared" ca="1" si="207"/>
        <v>-196614442800238.38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-196614442800238.38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-819226845000.99316</v>
      </c>
      <c r="L5466" s="444">
        <f t="shared" ca="1" si="207"/>
        <v>-197433669645239.38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-197433669645239.38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-822640290188.49744</v>
      </c>
      <c r="L5467" s="444">
        <f t="shared" ca="1" si="207"/>
        <v>-198256309935427.88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-198256309935427.88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-826067958064.28284</v>
      </c>
      <c r="L5468" s="444">
        <f t="shared" ca="1" si="207"/>
        <v>-199082377893492.16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-199082377893492.16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-829509907889.55066</v>
      </c>
      <c r="L5469" s="444">
        <f t="shared" ca="1" si="207"/>
        <v>-199911887801381.72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-199911887801381.72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-832966199172.42383</v>
      </c>
      <c r="L5470" s="444">
        <f t="shared" ca="1" si="207"/>
        <v>-200744854000554.16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-200744854000554.16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-836436891668.97559</v>
      </c>
      <c r="L5471" s="444">
        <f t="shared" ca="1" si="207"/>
        <v>-201581290892223.13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-201581290892223.13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-839922045384.26306</v>
      </c>
      <c r="L5472" s="444">
        <f t="shared" ca="1" si="207"/>
        <v>-202421212937607.38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-202421212937607.38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-843421720573.36401</v>
      </c>
      <c r="L5473" s="444">
        <f t="shared" ca="1" si="207"/>
        <v>-203264634658180.75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-203264634658180.75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-846935977742.4198</v>
      </c>
      <c r="L5474" s="444">
        <f t="shared" ca="1" si="207"/>
        <v>-204111570635923.16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-204111570635923.16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-850464877649.67981</v>
      </c>
      <c r="L5475" s="444">
        <f t="shared" ca="1" si="207"/>
        <v>-204962035513572.84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-204962035513572.84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-854008481306.55347</v>
      </c>
      <c r="L5476" s="444">
        <f t="shared" ca="1" si="207"/>
        <v>-205816043994879.41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-205816043994879.41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-857566849978.66418</v>
      </c>
      <c r="L5477" s="444">
        <f t="shared" ca="1" si="207"/>
        <v>-206673610844858.06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-206673610844858.06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-861140045186.90857</v>
      </c>
      <c r="L5478" s="444">
        <f t="shared" ca="1" si="207"/>
        <v>-207534750890044.97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-207534750890044.97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-864728128708.52075</v>
      </c>
      <c r="L5479" s="444">
        <f t="shared" ca="1" si="207"/>
        <v>-208399479018753.5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-208399479018753.5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-868331162578.13953</v>
      </c>
      <c r="L5480" s="444">
        <f t="shared" ca="1" si="207"/>
        <v>-209267810181331.63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-209267810181331.63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-871949209088.88171</v>
      </c>
      <c r="L5481" s="444">
        <f t="shared" ca="1" si="207"/>
        <v>-210139759390420.5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-210139759390420.5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-875582330793.4187</v>
      </c>
      <c r="L5482" s="444">
        <f t="shared" ca="1" si="207"/>
        <v>-211015341721213.91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-211015341721213.91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-879230590505.05798</v>
      </c>
      <c r="L5483" s="444">
        <f t="shared" ca="1" si="207"/>
        <v>-211894572311718.97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-211894572311718.97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-882894051298.82898</v>
      </c>
      <c r="L5484" s="444">
        <f t="shared" ca="1" si="207"/>
        <v>-212777466363017.81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-212777466363017.81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-886572776512.57422</v>
      </c>
      <c r="L5485" s="444">
        <f t="shared" ca="1" si="207"/>
        <v>-213664039139530.38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-213664039139530.38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-890266829748.04321</v>
      </c>
      <c r="L5486" s="444">
        <f t="shared" ca="1" si="207"/>
        <v>-214554305969278.41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-214554305969278.41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-893976274871.99329</v>
      </c>
      <c r="L5487" s="444">
        <f t="shared" ca="1" si="207"/>
        <v>-215448282244150.41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-215448282244150.41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-897701176017.29333</v>
      </c>
      <c r="L5488" s="444">
        <f t="shared" ca="1" si="207"/>
        <v>-216345983420167.69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-216345983420167.69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-901441597584.03198</v>
      </c>
      <c r="L5489" s="444">
        <f t="shared" ca="1" si="207"/>
        <v>-217247425017751.72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-217247425017751.72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-905197604240.6322</v>
      </c>
      <c r="L5490" s="444">
        <f t="shared" ca="1" si="207"/>
        <v>-218152622621992.34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-218152622621992.34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-908969260924.96814</v>
      </c>
      <c r="L5491" s="444">
        <f t="shared" ca="1" si="207"/>
        <v>-219061591882917.31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-219061591882917.31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-912756632845.48877</v>
      </c>
      <c r="L5492" s="444">
        <f t="shared" ca="1" si="207"/>
        <v>-219974348515762.81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-219974348515762.81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-916559785482.34509</v>
      </c>
      <c r="L5493" s="444">
        <f t="shared" ca="1" si="207"/>
        <v>-220890908301245.16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-220890908301245.16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-920378784588.52148</v>
      </c>
      <c r="L5494" s="444">
        <f t="shared" ca="1" si="207"/>
        <v>-221811287085833.69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-221811287085833.69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-924213696190.97363</v>
      </c>
      <c r="L5495" s="444">
        <f t="shared" ca="1" si="207"/>
        <v>-222735500782024.66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-222735500782024.66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-928064586591.76953</v>
      </c>
      <c r="L5496" s="444">
        <f t="shared" ca="1" si="207"/>
        <v>-223663565368616.44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-223663565368616.44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-931931522369.23511</v>
      </c>
      <c r="L5497" s="444">
        <f t="shared" ca="1" si="207"/>
        <v>-224595496890985.69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-224595496890985.69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-935814570379.10706</v>
      </c>
      <c r="L5498" s="444">
        <f t="shared" ca="1" si="207"/>
        <v>-225531311461364.78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-225531311461364.78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-939713797755.6864</v>
      </c>
      <c r="L5499" s="444">
        <f t="shared" ca="1" si="207"/>
        <v>-226471025259120.47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-226471025259120.47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-943629271913.00183</v>
      </c>
      <c r="L5500" s="444">
        <f t="shared" ca="1" si="207"/>
        <v>-227414654531033.47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-227414654531033.47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-947561060545.97278</v>
      </c>
      <c r="L5501" s="444">
        <f t="shared" ca="1" si="207"/>
        <v>-228362215591579.44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-228362215591579.44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-951509231631.58093</v>
      </c>
      <c r="L5502" s="444">
        <f t="shared" ca="1" si="207"/>
        <v>-229313724823211.03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-229313724823211.03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-955473853430.0459</v>
      </c>
      <c r="L5503" s="444">
        <f t="shared" ca="1" si="207"/>
        <v>-230269198676641.06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-230269198676641.06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-959454994486.00452</v>
      </c>
      <c r="L5504" s="444">
        <f t="shared" ca="1" si="207"/>
        <v>-231228653671127.06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-231228653671127.06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-963452723629.69604</v>
      </c>
      <c r="L5505" s="444">
        <f t="shared" ca="1" si="207"/>
        <v>-232192106394756.75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-232192106394756.75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-967467109978.1532</v>
      </c>
      <c r="L5506" s="444">
        <f t="shared" ca="1" si="207"/>
        <v>-233159573504734.91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-233159573504734.91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-971498222936.39551</v>
      </c>
      <c r="L5507" s="444">
        <f t="shared" ca="1" si="207"/>
        <v>-234131071727671.31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-234131071727671.31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-975546132198.63049</v>
      </c>
      <c r="L5508" s="444">
        <f t="shared" ca="1" si="207"/>
        <v>-235106617859869.94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-235106617859869.94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-979610907749.45801</v>
      </c>
      <c r="L5509" s="444">
        <f t="shared" ca="1" si="207"/>
        <v>-236086228767619.41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-236086228767619.41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-983692619865.08081</v>
      </c>
      <c r="L5510" s="444">
        <f t="shared" ca="1" si="207"/>
        <v>-237069921387484.5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-237069921387484.5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-987791339114.51868</v>
      </c>
      <c r="L5511" s="444">
        <f t="shared" ca="1" si="207"/>
        <v>-238057712726599.03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-238057712726599.03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-991907136360.82922</v>
      </c>
      <c r="L5512" s="444">
        <f t="shared" ca="1" si="207"/>
        <v>-239049619862959.88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-239049619862959.88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-996040082762.33289</v>
      </c>
      <c r="L5513" s="444">
        <f t="shared" ca="1" si="207"/>
        <v>-240045659945722.22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-240045659945722.22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-1000190249773.8425</v>
      </c>
      <c r="L5514" s="444">
        <f t="shared" ca="1" si="207"/>
        <v>-241045850195496.06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-241045850195496.06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-1004357709147.9003</v>
      </c>
      <c r="L5515" s="444">
        <f t="shared" ca="1" si="207"/>
        <v>-242050207904643.97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-242050207904643.97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-1008542532936.0165</v>
      </c>
      <c r="L5516" s="444">
        <f t="shared" ca="1" si="207"/>
        <v>-243058750437580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-243058750437580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-1012744793489.9167</v>
      </c>
      <c r="L5517" s="444">
        <f t="shared" ca="1" si="207"/>
        <v>-244071495231069.91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-244071495231069.91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-1016964563462.7913</v>
      </c>
      <c r="L5518" s="444">
        <f t="shared" ca="1" si="207"/>
        <v>-245088459794532.69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-245088459794532.69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-1021201915810.553</v>
      </c>
      <c r="L5519" s="444">
        <f t="shared" ca="1" si="207"/>
        <v>-246109661710343.25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-246109661710343.25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-1025456923793.0968</v>
      </c>
      <c r="L5520" s="444">
        <f t="shared" ca="1" si="207"/>
        <v>-247135118634136.34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-247135118634136.34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-1029729660975.5681</v>
      </c>
      <c r="L5521" s="444">
        <f t="shared" ca="1" si="207"/>
        <v>-248164848295111.91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-248164848295111.91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-1034020201229.6329</v>
      </c>
      <c r="L5522" s="444">
        <f t="shared" ca="1" si="207"/>
        <v>-249198868496341.53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-249198868496341.53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-1038328618734.7562</v>
      </c>
      <c r="L5523" s="444">
        <f t="shared" ca="1" si="207"/>
        <v>-250237197115076.28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-250237197115076.28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-1042654987979.4844</v>
      </c>
      <c r="L5524" s="444">
        <f t="shared" ca="1" si="207"/>
        <v>-251279852103055.75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-251279852103055.75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-1046999383762.7323</v>
      </c>
      <c r="L5525" s="444">
        <f t="shared" ca="1" si="207"/>
        <v>-252326851486818.47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-252326851486818.47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-1051361881195.0769</v>
      </c>
      <c r="L5526" s="444">
        <f t="shared" ca="1" si="207"/>
        <v>-253378213368013.53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-253378213368013.53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-1055742555700.0565</v>
      </c>
      <c r="L5527" s="444">
        <f t="shared" ca="1" si="207"/>
        <v>-254433955923713.59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-254433955923713.59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-1060141483015.4731</v>
      </c>
      <c r="L5528" s="444">
        <f t="shared" ca="1" si="207"/>
        <v>-255494097406729.06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-255494097406729.06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-1064558739194.7045</v>
      </c>
      <c r="L5529" s="444">
        <f t="shared" ca="1" si="207"/>
        <v>-256558656145923.78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-256558656145923.78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-1068994400608.0157</v>
      </c>
      <c r="L5530" s="444">
        <f t="shared" ca="1" si="207"/>
        <v>-257627650546531.81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-257627650546531.81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-1073448543943.8826</v>
      </c>
      <c r="L5531" s="444">
        <f t="shared" ca="1" si="207"/>
        <v>-258701099090475.69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-258701099090475.69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-1077921246210.3154</v>
      </c>
      <c r="L5532" s="444">
        <f t="shared" ca="1" si="207"/>
        <v>-259779020336686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-259779020336686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-1082412584736.1917</v>
      </c>
      <c r="L5533" s="444">
        <f t="shared" ca="1" si="207"/>
        <v>-260861432921422.19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-260861432921422.19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-1086922637172.5925</v>
      </c>
      <c r="L5534" s="444">
        <f t="shared" ca="1" si="207"/>
        <v>-261948355558594.78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-261948355558594.78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-1091451481494.145</v>
      </c>
      <c r="L5535" s="444">
        <f t="shared" ca="1" si="207"/>
        <v>-263039807040088.94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-263039807040088.94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-1095999196000.3706</v>
      </c>
      <c r="L5536" s="444">
        <f t="shared" ca="1" si="207"/>
        <v>-264135806236089.31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-264135806236089.31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-1100565859317.0388</v>
      </c>
      <c r="L5537" s="444">
        <f t="shared" ca="1" si="207"/>
        <v>-265236372095406.34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-265236372095406.34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-1105151550397.5266</v>
      </c>
      <c r="L5538" s="444">
        <f t="shared" ca="1" si="207"/>
        <v>-266341523645803.88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-266341523645803.88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-1109756348524.1829</v>
      </c>
      <c r="L5539" s="444">
        <f t="shared" ca="1" si="207"/>
        <v>-267451279994328.06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-267451279994328.06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-1114380333309.7002</v>
      </c>
      <c r="L5540" s="444">
        <f t="shared" ca="1" si="207"/>
        <v>-268565660327637.75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-268565660327637.75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-1119023584698.4905</v>
      </c>
      <c r="L5541" s="444">
        <f t="shared" ca="1" si="207"/>
        <v>-269684683912336.25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-269684683912336.25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-1123686182968.0679</v>
      </c>
      <c r="L5542" s="444">
        <f t="shared" ca="1" si="207"/>
        <v>-270808370095304.31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-270808370095304.31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-1128368208730.4346</v>
      </c>
      <c r="L5543" s="444">
        <f t="shared" ca="1" si="207"/>
        <v>-271936738304034.75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-271936738304034.75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-1133069742933.4783</v>
      </c>
      <c r="L5544" s="444">
        <f t="shared" ca="1" si="207"/>
        <v>-273069808046968.22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-273069808046968.22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-1137790866862.3677</v>
      </c>
      <c r="L5545" s="444">
        <f t="shared" ca="1" si="207"/>
        <v>-274207598913830.59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-274207598913830.59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-1142531662140.9607</v>
      </c>
      <c r="L5546" s="444">
        <f t="shared" ca="1" si="207"/>
        <v>-275350130575971.56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-275350130575971.56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-1147292210733.2148</v>
      </c>
      <c r="L5547" s="444">
        <f t="shared" ca="1" si="207"/>
        <v>-276497422786704.78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-276497422786704.78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-1152072594944.6033</v>
      </c>
      <c r="L5548" s="444">
        <f t="shared" ca="1" si="207"/>
        <v>-277649495381649.38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-277649495381649.38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-1156872897423.5391</v>
      </c>
      <c r="L5549" s="444">
        <f t="shared" ca="1" si="207"/>
        <v>-278806368279072.91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-278806368279072.91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-1161693201162.8037</v>
      </c>
      <c r="L5550" s="444">
        <f t="shared" ca="1" si="207"/>
        <v>-279968061480235.72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-279968061480235.72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-1166533589500.9822</v>
      </c>
      <c r="L5551" s="444">
        <f t="shared" ca="1" si="207"/>
        <v>-281134595069736.69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-281134595069736.69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-1171394146123.9028</v>
      </c>
      <c r="L5552" s="444">
        <f t="shared" ca="1" si="207"/>
        <v>-282305989215860.56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-282305989215860.56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-1176274955066.0857</v>
      </c>
      <c r="L5553" s="444">
        <f t="shared" ca="1" si="207"/>
        <v>-283482264170926.63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-283482264170926.63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-1181176100712.1943</v>
      </c>
      <c r="L5554" s="444">
        <f t="shared" ca="1" si="207"/>
        <v>-284663440271638.81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-284663440271638.81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-1186097667798.4951</v>
      </c>
      <c r="L5555" s="444">
        <f t="shared" ca="1" si="207"/>
        <v>-285849537939437.31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-285849537939437.31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-1191039741414.322</v>
      </c>
      <c r="L5556" s="444">
        <f t="shared" ca="1" si="207"/>
        <v>-287040577680851.63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-287040577680851.63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-1196002407003.5483</v>
      </c>
      <c r="L5557" s="444">
        <f t="shared" ca="1" si="207"/>
        <v>-288236580087855.19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-288236580087855.19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-1200985750366.0632</v>
      </c>
      <c r="L5558" s="444">
        <f t="shared" ca="1" si="207"/>
        <v>-289437565838221.25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-289437565838221.25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-1205989857659.2551</v>
      </c>
      <c r="L5559" s="444">
        <f t="shared" ca="1" si="207"/>
        <v>-290643555695880.5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-290643555695880.5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-1211014815399.502</v>
      </c>
      <c r="L5560" s="444">
        <f t="shared" ca="1" si="207"/>
        <v>-291854570511280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-291854570511280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-1216060710463.6667</v>
      </c>
      <c r="L5561" s="444">
        <f t="shared" ca="1" si="207"/>
        <v>-293070631221743.69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-293070631221743.69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-1221127630090.5986</v>
      </c>
      <c r="L5562" s="444">
        <f t="shared" ca="1" si="207"/>
        <v>-294291758851834.31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-294291758851834.31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-1226215661882.6431</v>
      </c>
      <c r="L5563" s="444">
        <f t="shared" ca="1" si="207"/>
        <v>-295517974513716.94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-295517974513716.94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-1231324893807.1538</v>
      </c>
      <c r="L5564" s="444">
        <f t="shared" ca="1" si="207"/>
        <v>-296749299407524.06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-296749299407524.06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-1236455414198.0168</v>
      </c>
      <c r="L5565" s="444">
        <f t="shared" ca="1" si="207"/>
        <v>-297985754821722.06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-297985754821722.06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-1241607311757.1753</v>
      </c>
      <c r="L5566" s="444">
        <f t="shared" ca="1" si="207"/>
        <v>-299227362133479.25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-299227362133479.25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-1246780675556.1636</v>
      </c>
      <c r="L5567" s="444">
        <f t="shared" ca="1" si="207"/>
        <v>-300474142809035.44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-300474142809035.44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-1251975595037.6477</v>
      </c>
      <c r="L5568" s="444">
        <f t="shared" ca="1" si="207"/>
        <v>-301726118404073.06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-301726118404073.06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-1257192160016.9712</v>
      </c>
      <c r="L5569" s="444">
        <f t="shared" ca="1" si="207"/>
        <v>-302983310564090.06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-302983310564090.06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-1262430460683.7085</v>
      </c>
      <c r="L5570" s="444">
        <f t="shared" ca="1" si="207"/>
        <v>-304245741024773.75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-304245741024773.75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-1267690587603.2239</v>
      </c>
      <c r="L5571" s="444">
        <f t="shared" ca="1" si="207"/>
        <v>-305513431612377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-305513431612377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-1272972631718.2375</v>
      </c>
      <c r="L5572" s="444">
        <f t="shared" ca="1" si="207"/>
        <v>-306786404244095.25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-306786404244095.25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-1278276684350.397</v>
      </c>
      <c r="L5573" s="444">
        <f t="shared" ca="1" si="207"/>
        <v>-308064680928445.63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-308064680928445.63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-1283602837201.8567</v>
      </c>
      <c r="L5574" s="444">
        <f t="shared" ca="1" si="207"/>
        <v>-309348283765647.5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-309348283765647.5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-1288951182356.8645</v>
      </c>
      <c r="L5575" s="444">
        <f t="shared" ca="1" si="207"/>
        <v>-310637234948004.38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-310637234948004.38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-1294321812283.3516</v>
      </c>
      <c r="L5576" s="444">
        <f t="shared" ca="1" si="207"/>
        <v>-311931556760287.75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-311931556760287.75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-1299714819834.5322</v>
      </c>
      <c r="L5577" s="444">
        <f t="shared" ca="1" si="207"/>
        <v>-313231271580122.31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-313231271580122.31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-1305130298250.5095</v>
      </c>
      <c r="L5578" s="444">
        <f t="shared" ca="1" si="207"/>
        <v>-314536401878372.81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-314536401878372.81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-1310568341159.8867</v>
      </c>
      <c r="L5579" s="444">
        <f t="shared" ca="1" si="207"/>
        <v>-315846970219532.69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-315846970219532.69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-1316029042581.3862</v>
      </c>
      <c r="L5580" s="444">
        <f t="shared" ca="1" si="207"/>
        <v>-317162999262114.06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-317162999262114.06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-1321512496925.4753</v>
      </c>
      <c r="L5581" s="444">
        <f t="shared" ca="1" si="207"/>
        <v>-318484511759039.56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-318484511759039.56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-1327018798995.998</v>
      </c>
      <c r="L5582" s="444">
        <f t="shared" ca="1" si="207"/>
        <v>-319811530558035.56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-319811530558035.56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-1332548043991.8149</v>
      </c>
      <c r="L5583" s="444">
        <f t="shared" ca="1" si="207"/>
        <v>-321144078602027.38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-321144078602027.38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-1338100327508.4473</v>
      </c>
      <c r="L5584" s="444">
        <f t="shared" ca="1" si="207"/>
        <v>-322482178929535.81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-322482178929535.81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-1343675745539.7324</v>
      </c>
      <c r="L5585" s="444">
        <f t="shared" ca="1" si="207"/>
        <v>-323825854675075.56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-323825854675075.56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-1349274394479.4814</v>
      </c>
      <c r="L5586" s="444">
        <f t="shared" ca="1" si="207"/>
        <v>-325175129069555.06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-325175129069555.06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-1354896371123.146</v>
      </c>
      <c r="L5587" s="444">
        <f t="shared" ca="1" si="207"/>
        <v>-326530025440678.19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-326530025440678.19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-1360541772669.4924</v>
      </c>
      <c r="L5588" s="444">
        <f t="shared" ca="1" si="207"/>
        <v>-327890567213347.69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-327890567213347.69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-1366210696722.282</v>
      </c>
      <c r="L5589" s="444">
        <f t="shared" ca="1" si="207"/>
        <v>-329256777910070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-329256777910070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-1371903241291.9583</v>
      </c>
      <c r="L5590" s="444">
        <f t="shared" ca="1" si="207"/>
        <v>-330628681151361.94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-330628681151361.94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-1377619504797.3413</v>
      </c>
      <c r="L5591" s="444">
        <f t="shared" ca="1" si="207"/>
        <v>-332006300656159.25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-332006300656159.25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-1383359586067.3301</v>
      </c>
      <c r="L5592" s="444">
        <f t="shared" ca="1" si="207"/>
        <v>-333389660242226.56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-333389660242226.56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-1389123584342.6106</v>
      </c>
      <c r="L5593" s="444">
        <f t="shared" ca="1" si="207"/>
        <v>-334778783826569.19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-334778783826569.19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-1394911599277.3716</v>
      </c>
      <c r="L5594" s="444">
        <f t="shared" ca="1" si="207"/>
        <v>-336173695425846.56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-336173695425846.56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-1400723730941.0273</v>
      </c>
      <c r="L5595" s="444">
        <f t="shared" ca="1" si="207"/>
        <v>-337574419156787.56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-337574419156787.56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-1406560079819.9482</v>
      </c>
      <c r="L5596" s="444">
        <f t="shared" ca="1" si="207"/>
        <v>-338980979236607.5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-338980979236607.5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-1412420746819.198</v>
      </c>
      <c r="L5597" s="444">
        <f t="shared" ca="1" si="207"/>
        <v>-340393399983426.69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-340393399983426.69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-1418305833264.2778</v>
      </c>
      <c r="L5598" s="444">
        <f t="shared" ca="1" si="207"/>
        <v>-341811705816690.94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-341811705816690.94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-1424215440902.8789</v>
      </c>
      <c r="L5599" s="444">
        <f t="shared" ca="1" si="207"/>
        <v>-343235921257593.81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-343235921257593.81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-1430149671906.6409</v>
      </c>
      <c r="L5600" s="444">
        <f t="shared" ca="1" si="207"/>
        <v>-344666070929500.44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-344666070929500.44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-1436108628872.9185</v>
      </c>
      <c r="L5601" s="444">
        <f t="shared" ca="1" si="207"/>
        <v>-346102179558373.38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-346102179558373.38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-1442092414826.5557</v>
      </c>
      <c r="L5602" s="444">
        <f t="shared" ca="1" si="207"/>
        <v>-347544271973199.94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-347544271973199.94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-1448101133221.6665</v>
      </c>
      <c r="L5603" s="444">
        <f t="shared" ca="1" si="207"/>
        <v>-348992373106421.63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-348992373106421.63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-1454134887943.4233</v>
      </c>
      <c r="L5604" s="444">
        <f t="shared" ca="1" si="207"/>
        <v>-350446507994365.06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-350446507994365.06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-1460193783309.8545</v>
      </c>
      <c r="L5605" s="444">
        <f t="shared" ca="1" si="207"/>
        <v>-351906701777674.94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-351906701777674.94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-1466277924073.6455</v>
      </c>
      <c r="L5606" s="444">
        <f t="shared" ca="1" si="207"/>
        <v>-353372979701748.56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-353372979701748.56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-1472387415423.9524</v>
      </c>
      <c r="L5607" s="444">
        <f t="shared" ca="1" si="207"/>
        <v>-354845367117172.5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-354845367117172.5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-1478522362988.2188</v>
      </c>
      <c r="L5608" s="444">
        <f t="shared" ca="1" si="207"/>
        <v>-356323889480160.75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-356323889480160.75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-1484682872834.0032</v>
      </c>
      <c r="L5609" s="444">
        <f t="shared" ca="1" si="207"/>
        <v>-357808572352994.75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-357808572352994.75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-1490869051470.8115</v>
      </c>
      <c r="L5610" s="444">
        <f t="shared" ca="1" si="207"/>
        <v>-359299441404465.56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-359299441404465.56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-1497081005851.9399</v>
      </c>
      <c r="L5611" s="444">
        <f t="shared" ca="1" si="207"/>
        <v>-360796522410317.5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-360796522410317.5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-1503318843376.323</v>
      </c>
      <c r="L5612" s="444">
        <f t="shared" ca="1" si="207"/>
        <v>-362299841253693.81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-362299841253693.81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-1509582671890.3909</v>
      </c>
      <c r="L5613" s="444">
        <f t="shared" ca="1" si="207"/>
        <v>-363809423925584.19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-363809423925584.19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-1515872599689.9341</v>
      </c>
      <c r="L5614" s="444">
        <f t="shared" ca="1" si="207"/>
        <v>-365325296525274.13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-365325296525274.13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-1522188735521.9756</v>
      </c>
      <c r="L5615" s="444">
        <f t="shared" ca="1" si="207"/>
        <v>-366847485260796.13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-366847485260796.13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-1528531188586.6504</v>
      </c>
      <c r="L5616" s="444">
        <f t="shared" ca="1" si="207"/>
        <v>-368376016449382.75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-368376016449382.75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-1534900068539.0947</v>
      </c>
      <c r="L5617" s="444">
        <f t="shared" ca="1" si="207"/>
        <v>-369910916517921.88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-369910916517921.88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-1541295485491.3411</v>
      </c>
      <c r="L5618" s="444">
        <f t="shared" ref="L5618:L5872" ca="1" si="212">I5618-J5618+K5618</f>
        <v>-371452212003413.19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-371452212003413.19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-1547717550014.2217</v>
      </c>
      <c r="L5619" s="444">
        <f t="shared" ca="1" si="212"/>
        <v>-372999929553427.44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-372999929553427.44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-1554166373139.281</v>
      </c>
      <c r="L5620" s="444">
        <f t="shared" ca="1" si="212"/>
        <v>-374554095926566.69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-374554095926566.69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-1560642066360.6946</v>
      </c>
      <c r="L5621" s="444">
        <f t="shared" ca="1" si="212"/>
        <v>-376114737992927.38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-376114737992927.38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-1567144741637.1973</v>
      </c>
      <c r="L5622" s="444">
        <f t="shared" ca="1" si="212"/>
        <v>-377681882734564.56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-377681882734564.56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-1573674511394.019</v>
      </c>
      <c r="L5623" s="444">
        <f t="shared" ca="1" si="212"/>
        <v>-379255557245958.56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-379255557245958.56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-1580231488524.8274</v>
      </c>
      <c r="L5624" s="444">
        <f t="shared" ca="1" si="212"/>
        <v>-380835788734483.38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-380835788734483.38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-1586815786393.6807</v>
      </c>
      <c r="L5625" s="444">
        <f t="shared" ca="1" si="212"/>
        <v>-382422604520877.06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-382422604520877.06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-1593427518836.9878</v>
      </c>
      <c r="L5626" s="444">
        <f t="shared" ca="1" si="212"/>
        <v>-384016032039714.06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-384016032039714.06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-1600066800165.4753</v>
      </c>
      <c r="L5627" s="444">
        <f t="shared" ca="1" si="212"/>
        <v>-385616098839879.56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-385616098839879.56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-1606733745166.1648</v>
      </c>
      <c r="L5628" s="444">
        <f t="shared" ca="1" si="212"/>
        <v>-387222832585045.75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-387222832585045.75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-1613428469104.3572</v>
      </c>
      <c r="L5629" s="444">
        <f t="shared" ca="1" si="212"/>
        <v>-388836261054150.13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-388836261054150.13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-1620151087725.6255</v>
      </c>
      <c r="L5630" s="444">
        <f t="shared" ca="1" si="212"/>
        <v>-390456412141875.75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-390456412141875.75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-1626901717257.8157</v>
      </c>
      <c r="L5631" s="444">
        <f t="shared" ca="1" si="212"/>
        <v>-392083313859133.56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-392083313859133.56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-1633680474413.0564</v>
      </c>
      <c r="L5632" s="444">
        <f t="shared" ca="1" si="212"/>
        <v>-393716994333546.63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-393716994333546.63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-1640487476389.7776</v>
      </c>
      <c r="L5633" s="444">
        <f t="shared" ca="1" si="212"/>
        <v>-395357481809936.38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-395357481809936.38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-1647322840874.7349</v>
      </c>
      <c r="L5634" s="444">
        <f t="shared" ca="1" si="212"/>
        <v>-397004804650811.13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-397004804650811.13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-1654186686045.0464</v>
      </c>
      <c r="L5635" s="444">
        <f t="shared" ca="1" si="212"/>
        <v>-398658991336856.19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-398658991336856.19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-1661079130570.2341</v>
      </c>
      <c r="L5636" s="444">
        <f t="shared" ca="1" si="212"/>
        <v>-400320070467426.44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-400320070467426.44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-1668000293614.2769</v>
      </c>
      <c r="L5637" s="444">
        <f t="shared" ca="1" si="212"/>
        <v>-401988070761040.69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-401988070761040.69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-1674950294837.6694</v>
      </c>
      <c r="L5638" s="444">
        <f t="shared" ca="1" si="212"/>
        <v>-403663021055878.38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-403663021055878.38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-1681929254399.4932</v>
      </c>
      <c r="L5639" s="444">
        <f t="shared" ca="1" si="212"/>
        <v>-405344950310277.88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-405344950310277.88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-1688937292959.4912</v>
      </c>
      <c r="L5640" s="444">
        <f t="shared" ca="1" si="212"/>
        <v>-407033887603237.38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-407033887603237.38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-1695974531680.1558</v>
      </c>
      <c r="L5641" s="444">
        <f t="shared" ca="1" si="212"/>
        <v>-408729862134917.5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-408729862134917.5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-1703041092228.823</v>
      </c>
      <c r="L5642" s="444">
        <f t="shared" ca="1" si="212"/>
        <v>-410432903227146.31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-410432903227146.31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-1710137096779.7764</v>
      </c>
      <c r="L5643" s="444">
        <f t="shared" ca="1" si="212"/>
        <v>-412143040323926.06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-412143040323926.06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-1717262668016.3586</v>
      </c>
      <c r="L5644" s="444">
        <f t="shared" ca="1" si="212"/>
        <v>-413860302991942.44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-413860302991942.44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-1724417929133.0935</v>
      </c>
      <c r="L5645" s="444">
        <f t="shared" ca="1" si="212"/>
        <v>-415584720921075.5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-415584720921075.5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-1731603003837.8145</v>
      </c>
      <c r="L5646" s="444">
        <f t="shared" ca="1" si="212"/>
        <v>-417316323924913.31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-417316323924913.31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-1738818016353.8054</v>
      </c>
      <c r="L5647" s="444">
        <f t="shared" ca="1" si="212"/>
        <v>-419055141941267.13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-419055141941267.13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-1746063091421.9463</v>
      </c>
      <c r="L5648" s="444">
        <f t="shared" ca="1" si="212"/>
        <v>-420801205032689.06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-420801205032689.06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-1753338354302.8711</v>
      </c>
      <c r="L5649" s="444">
        <f t="shared" ca="1" si="212"/>
        <v>-422554543386991.94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-422554543386991.94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-1760643930779.1331</v>
      </c>
      <c r="L5650" s="444">
        <f t="shared" ca="1" si="212"/>
        <v>-424315187317771.06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-424315187317771.06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-1767979947157.3794</v>
      </c>
      <c r="L5651" s="444">
        <f t="shared" ca="1" si="212"/>
        <v>-426083167264928.44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-426083167264928.44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-1775346530270.5352</v>
      </c>
      <c r="L5652" s="444">
        <f t="shared" ca="1" si="212"/>
        <v>-427858513795199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-427858513795199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-1782743807479.9958</v>
      </c>
      <c r="L5653" s="444">
        <f t="shared" ca="1" si="212"/>
        <v>-429641257602679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-429641257602679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-1790171906677.8291</v>
      </c>
      <c r="L5654" s="444">
        <f t="shared" ca="1" si="212"/>
        <v>-431431429509356.81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-431431429509356.81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-1797630956288.9866</v>
      </c>
      <c r="L5655" s="444">
        <f t="shared" ca="1" si="212"/>
        <v>-433229060465645.81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-433229060465645.81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-1805121085273.5242</v>
      </c>
      <c r="L5656" s="444">
        <f t="shared" ca="1" si="212"/>
        <v>-435034181550919.31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-435034181550919.31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-1812642423128.8303</v>
      </c>
      <c r="L5657" s="444">
        <f t="shared" ca="1" si="212"/>
        <v>-436846823974048.13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-436846823974048.13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-1820195099891.8672</v>
      </c>
      <c r="L5658" s="444">
        <f t="shared" ca="1" si="212"/>
        <v>-438667019073940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-438667019073940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-1827779246141.4167</v>
      </c>
      <c r="L5659" s="444">
        <f t="shared" ca="1" si="212"/>
        <v>-440494798320081.44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-440494798320081.44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-1835394993000.3394</v>
      </c>
      <c r="L5660" s="444">
        <f t="shared" ca="1" si="212"/>
        <v>-442330193313081.75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-442330193313081.75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-1843042472137.8406</v>
      </c>
      <c r="L5661" s="444">
        <f t="shared" ca="1" si="212"/>
        <v>-444173235785219.56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-444173235785219.56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-1850721815771.748</v>
      </c>
      <c r="L5662" s="444">
        <f t="shared" ca="1" si="212"/>
        <v>-446023957600991.31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-446023957600991.31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-1858433156670.7971</v>
      </c>
      <c r="L5663" s="444">
        <f t="shared" ca="1" si="212"/>
        <v>-447882390757662.13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-447882390757662.13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-1866176628156.9253</v>
      </c>
      <c r="L5664" s="444">
        <f t="shared" ca="1" si="212"/>
        <v>-449748567385819.06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-449748567385819.06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-1873952364107.5791</v>
      </c>
      <c r="L5665" s="444">
        <f t="shared" ca="1" si="212"/>
        <v>-451622519749926.63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-451622519749926.63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-1881760498958.0278</v>
      </c>
      <c r="L5666" s="444">
        <f t="shared" ca="1" si="212"/>
        <v>-453504280248884.63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-453504280248884.63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-1889601167703.6858</v>
      </c>
      <c r="L5667" s="444">
        <f t="shared" ca="1" si="212"/>
        <v>-455393881416588.31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-455393881416588.31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-1897474505902.4512</v>
      </c>
      <c r="L5668" s="444">
        <f t="shared" ca="1" si="212"/>
        <v>-457291355922490.75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-457291355922490.75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-1905380649677.0447</v>
      </c>
      <c r="L5669" s="444">
        <f t="shared" ca="1" si="212"/>
        <v>-459196736572167.81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-459196736572167.81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-1913319735717.366</v>
      </c>
      <c r="L5670" s="444">
        <f t="shared" ca="1" si="212"/>
        <v>-461110056307885.19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-461110056307885.19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-1921291901282.855</v>
      </c>
      <c r="L5671" s="444">
        <f t="shared" ca="1" si="212"/>
        <v>-463031348209168.06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-463031348209168.06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-1929297284204.8667</v>
      </c>
      <c r="L5672" s="444">
        <f t="shared" ca="1" si="212"/>
        <v>-464960645493372.94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-464960645493372.94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-1937336022889.0537</v>
      </c>
      <c r="L5673" s="444">
        <f t="shared" ca="1" si="212"/>
        <v>-466897981516262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-466897981516262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-1945408256317.7581</v>
      </c>
      <c r="L5674" s="444">
        <f t="shared" ca="1" si="212"/>
        <v>-468843389772579.75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-468843389772579.75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-1953514124052.4155</v>
      </c>
      <c r="L5675" s="444">
        <f t="shared" ca="1" si="212"/>
        <v>-470796903896632.19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-470796903896632.19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-1961653766235.9675</v>
      </c>
      <c r="L5676" s="444">
        <f t="shared" ca="1" si="212"/>
        <v>-472758557662868.13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-472758557662868.13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-1969827323595.2834</v>
      </c>
      <c r="L5677" s="444">
        <f t="shared" ca="1" si="212"/>
        <v>-474728384986463.44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-474728384986463.44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-1978034937443.5977</v>
      </c>
      <c r="L5678" s="444">
        <f t="shared" ca="1" si="212"/>
        <v>-476706419923907.06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-476706419923907.06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-1986276749682.9463</v>
      </c>
      <c r="L5679" s="444">
        <f t="shared" ca="1" si="212"/>
        <v>-478692696673590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-478692696673590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-1994552902806.625</v>
      </c>
      <c r="L5680" s="444">
        <f t="shared" ca="1" si="212"/>
        <v>-480687249576396.63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-480687249576396.63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-2002863539901.6523</v>
      </c>
      <c r="L5681" s="444">
        <f t="shared" ca="1" si="212"/>
        <v>-482690113116298.25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-482690113116298.25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-2011208804651.2427</v>
      </c>
      <c r="L5682" s="444">
        <f t="shared" ca="1" si="212"/>
        <v>-484701321920949.5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-484701321920949.5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-2019588841337.2893</v>
      </c>
      <c r="L5683" s="444">
        <f t="shared" ca="1" si="212"/>
        <v>-486720910762286.81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-486720910762286.81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-2028003794842.8613</v>
      </c>
      <c r="L5684" s="444">
        <f t="shared" ca="1" si="212"/>
        <v>-488748914557129.69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-488748914557129.69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-2036453810654.707</v>
      </c>
      <c r="L5685" s="444">
        <f t="shared" ca="1" si="212"/>
        <v>-490785368367784.38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-490785368367784.38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-2044939034865.7683</v>
      </c>
      <c r="L5686" s="444">
        <f t="shared" ca="1" si="212"/>
        <v>-492830307402650.13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-492830307402650.13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-2053459614177.7085</v>
      </c>
      <c r="L5687" s="444">
        <f t="shared" ca="1" si="212"/>
        <v>-494883767016827.81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-494883767016827.81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-2062015695903.4495</v>
      </c>
      <c r="L5688" s="444">
        <f t="shared" ca="1" si="212"/>
        <v>-496945782712731.25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-496945782712731.25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-2070607427969.7136</v>
      </c>
      <c r="L5689" s="444">
        <f t="shared" ca="1" si="212"/>
        <v>-499016390140700.94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-499016390140700.94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-2079234958919.5874</v>
      </c>
      <c r="L5690" s="444">
        <f t="shared" ca="1" si="212"/>
        <v>-501095625099620.5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-501095625099620.5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-2087898437915.0854</v>
      </c>
      <c r="L5691" s="444">
        <f t="shared" ca="1" si="212"/>
        <v>-503183523537535.56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-503183523537535.56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-2096598014739.7317</v>
      </c>
      <c r="L5692" s="444">
        <f t="shared" ca="1" si="212"/>
        <v>-505280121552275.31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-505280121552275.31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-2105333839801.1472</v>
      </c>
      <c r="L5693" s="444">
        <f t="shared" ca="1" si="212"/>
        <v>-507385455392076.44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-507385455392076.44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-2114106064133.6519</v>
      </c>
      <c r="L5694" s="444">
        <f t="shared" ca="1" si="212"/>
        <v>-509499561456210.06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-509499561456210.06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-2122914839400.8752</v>
      </c>
      <c r="L5695" s="444">
        <f t="shared" ca="1" si="212"/>
        <v>-511622476295610.94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-511622476295610.94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-2131760317898.3789</v>
      </c>
      <c r="L5696" s="444">
        <f t="shared" ca="1" si="212"/>
        <v>-513754236613509.31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-513754236613509.31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-2140642652556.2888</v>
      </c>
      <c r="L5697" s="444">
        <f t="shared" ca="1" si="212"/>
        <v>-515894879266065.63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-515894879266065.63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-2149561996941.9397</v>
      </c>
      <c r="L5698" s="444">
        <f t="shared" ca="1" si="212"/>
        <v>-518044441263007.56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-518044441263007.56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-2158518505262.5315</v>
      </c>
      <c r="L5699" s="444">
        <f t="shared" ca="1" si="212"/>
        <v>-520202959768270.13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-520202959768270.13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-2167512332367.7922</v>
      </c>
      <c r="L5700" s="444">
        <f t="shared" ca="1" si="212"/>
        <v>-522370472100637.94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-522370472100637.94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-2176543633752.6582</v>
      </c>
      <c r="L5701" s="444">
        <f t="shared" ca="1" si="212"/>
        <v>-524547015734390.63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-524547015734390.63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-2185612565559.9609</v>
      </c>
      <c r="L5702" s="444">
        <f t="shared" ca="1" si="212"/>
        <v>-526732628299950.56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-526732628299950.56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-2194719284583.1272</v>
      </c>
      <c r="L5703" s="444">
        <f t="shared" ca="1" si="212"/>
        <v>-528927347584533.69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-528927347584533.69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-2203863948268.8901</v>
      </c>
      <c r="L5704" s="444">
        <f t="shared" ca="1" si="212"/>
        <v>-531131211532802.56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-531131211532802.56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-2213046714720.0103</v>
      </c>
      <c r="L5705" s="444">
        <f t="shared" ca="1" si="212"/>
        <v>-533344258247522.56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-533344258247522.56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-2222267742698.0107</v>
      </c>
      <c r="L5706" s="444">
        <f t="shared" ca="1" si="212"/>
        <v>-535566525990220.56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-535566525990220.56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-2231527191625.9189</v>
      </c>
      <c r="L5707" s="444">
        <f t="shared" ca="1" si="212"/>
        <v>-537798053181846.5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-537798053181846.5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-2240825221591.0269</v>
      </c>
      <c r="L5708" s="444">
        <f t="shared" ca="1" si="212"/>
        <v>-540038878403437.5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-540038878403437.5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-2250161993347.6563</v>
      </c>
      <c r="L5709" s="444">
        <f t="shared" ca="1" si="212"/>
        <v>-542289040396785.13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-542289040396785.13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-2259537668319.938</v>
      </c>
      <c r="L5710" s="444">
        <f t="shared" ca="1" si="212"/>
        <v>-544548578065105.06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-544548578065105.06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-2268952408604.6045</v>
      </c>
      <c r="L5711" s="444">
        <f t="shared" ca="1" si="212"/>
        <v>-546817530473709.69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-546817530473709.69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-2278406376973.7905</v>
      </c>
      <c r="L5712" s="444">
        <f t="shared" ca="1" si="212"/>
        <v>-549095936850683.5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-549095936850683.5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-2287899736877.8477</v>
      </c>
      <c r="L5713" s="444">
        <f t="shared" ca="1" si="212"/>
        <v>-551383836587561.38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-551383836587561.38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-2297432652448.1729</v>
      </c>
      <c r="L5714" s="444">
        <f t="shared" ca="1" si="212"/>
        <v>-553681269240009.56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-553681269240009.56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-2307005288500.04</v>
      </c>
      <c r="L5715" s="444">
        <f t="shared" ca="1" si="212"/>
        <v>-555988274528509.63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-555988274528509.63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-2316617810535.4565</v>
      </c>
      <c r="L5716" s="444">
        <f t="shared" ca="1" si="212"/>
        <v>-558304892339045.06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-558304892339045.06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-2326270384746.021</v>
      </c>
      <c r="L5717" s="444">
        <f t="shared" ca="1" si="212"/>
        <v>-560631162723791.06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-560631162723791.06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-2335963178015.7959</v>
      </c>
      <c r="L5718" s="444">
        <f t="shared" ca="1" si="212"/>
        <v>-562967125901806.88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-562967125901806.88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-2345696357924.1953</v>
      </c>
      <c r="L5719" s="444">
        <f t="shared" ca="1" si="212"/>
        <v>-565312822259731.13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-565312822259731.13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-2355470092748.8799</v>
      </c>
      <c r="L5720" s="444">
        <f t="shared" ca="1" si="212"/>
        <v>-567668292352480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-567668292352480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-2365284551468.6665</v>
      </c>
      <c r="L5721" s="444">
        <f t="shared" ca="1" si="212"/>
        <v>-570033576903948.63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-570033576903948.63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-2375139903766.4526</v>
      </c>
      <c r="L5722" s="444">
        <f t="shared" ca="1" si="212"/>
        <v>-572408716807715.13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-572408716807715.13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-2385036320032.1465</v>
      </c>
      <c r="L5723" s="444">
        <f t="shared" ca="1" si="212"/>
        <v>-574793753127747.25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-574793753127747.25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-2394973971365.6133</v>
      </c>
      <c r="L5724" s="444">
        <f t="shared" ca="1" si="212"/>
        <v>-577188727099112.88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-577188727099112.88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-2404953029579.6367</v>
      </c>
      <c r="L5725" s="444">
        <f t="shared" ca="1" si="212"/>
        <v>-579593680128692.5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-579593680128692.5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-2414973667202.8853</v>
      </c>
      <c r="L5726" s="444">
        <f t="shared" ca="1" si="212"/>
        <v>-582008653795895.38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-582008653795895.38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-2425036057482.8975</v>
      </c>
      <c r="L5727" s="444">
        <f t="shared" ca="1" si="212"/>
        <v>-584433689853378.25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-584433689853378.25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-2435140374389.0762</v>
      </c>
      <c r="L5728" s="444">
        <f t="shared" ca="1" si="212"/>
        <v>-586868830227767.38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-586868830227767.38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-2445286792615.6973</v>
      </c>
      <c r="L5729" s="444">
        <f t="shared" ca="1" si="212"/>
        <v>-589314117020383.13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-589314117020383.13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-2455475487584.9297</v>
      </c>
      <c r="L5730" s="444">
        <f t="shared" ca="1" si="212"/>
        <v>-591769592507968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-591769592507968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-2465706635449.8667</v>
      </c>
      <c r="L5731" s="444">
        <f t="shared" ca="1" si="212"/>
        <v>-594235299143417.88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-594235299143417.88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-2475980413097.5742</v>
      </c>
      <c r="L5732" s="444">
        <f t="shared" ca="1" si="212"/>
        <v>-596711279556515.5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-596711279556515.5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-2486296998152.1479</v>
      </c>
      <c r="L5733" s="444">
        <f t="shared" ca="1" si="212"/>
        <v>-599197576554667.63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-599197576554667.63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-2496656568977.7817</v>
      </c>
      <c r="L5734" s="444">
        <f t="shared" ca="1" si="212"/>
        <v>-601694233123645.38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-601694233123645.38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-2507059304681.8555</v>
      </c>
      <c r="L5735" s="444">
        <f t="shared" ca="1" si="212"/>
        <v>-604201292428327.25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-604201292428327.25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-2517505385118.0303</v>
      </c>
      <c r="L5736" s="444">
        <f t="shared" ca="1" si="212"/>
        <v>-606718797813445.25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-606718797813445.25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-2527994990889.355</v>
      </c>
      <c r="L5737" s="444">
        <f t="shared" ca="1" si="212"/>
        <v>-609246792804334.63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-609246792804334.63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-2538528303351.394</v>
      </c>
      <c r="L5738" s="444">
        <f t="shared" ca="1" si="212"/>
        <v>-611785321107686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-611785321107686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-2549105504615.3584</v>
      </c>
      <c r="L5739" s="444">
        <f t="shared" ca="1" si="212"/>
        <v>-614334426612301.38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-614334426612301.38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-2559726777551.2559</v>
      </c>
      <c r="L5740" s="444">
        <f t="shared" ca="1" si="212"/>
        <v>-616894153389852.63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-616894153389852.63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-2570392305791.0527</v>
      </c>
      <c r="L5741" s="444">
        <f t="shared" ca="1" si="212"/>
        <v>-619464545695643.63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-619464545695643.63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-2581102273731.8486</v>
      </c>
      <c r="L5742" s="444">
        <f t="shared" ca="1" si="212"/>
        <v>-622045647969375.5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-622045647969375.5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-2591856866539.0645</v>
      </c>
      <c r="L5743" s="444">
        <f t="shared" ca="1" si="212"/>
        <v>-624637504835914.63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-624637504835914.63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-2602656270149.644</v>
      </c>
      <c r="L5744" s="444">
        <f t="shared" ca="1" si="212"/>
        <v>-627240161106064.25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-627240161106064.25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-2613500671275.2676</v>
      </c>
      <c r="L5745" s="444">
        <f t="shared" ca="1" si="212"/>
        <v>-629853661777339.5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-629853661777339.5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-2624390257405.5811</v>
      </c>
      <c r="L5746" s="444">
        <f t="shared" ca="1" si="212"/>
        <v>-632478052034745.13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-632478052034745.13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-2635325216811.438</v>
      </c>
      <c r="L5747" s="444">
        <f t="shared" ca="1" si="212"/>
        <v>-635113377251556.63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-635113377251556.63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-2646305738548.1523</v>
      </c>
      <c r="L5748" s="444">
        <f t="shared" ca="1" si="212"/>
        <v>-637759682990104.75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-637759682990104.75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-2657332012458.7695</v>
      </c>
      <c r="L5749" s="444">
        <f t="shared" ca="1" si="212"/>
        <v>-640417015002563.5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-640417015002563.5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-2668404229177.3477</v>
      </c>
      <c r="L5750" s="444">
        <f t="shared" ca="1" si="212"/>
        <v>-643085419231740.88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-643085419231740.88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-2679522580132.2534</v>
      </c>
      <c r="L5751" s="444">
        <f t="shared" ca="1" si="212"/>
        <v>-645764941811873.13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-645764941811873.13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-2690687257549.4712</v>
      </c>
      <c r="L5752" s="444">
        <f t="shared" ca="1" si="212"/>
        <v>-648455629069422.63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-648455629069422.63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-2701898454455.9277</v>
      </c>
      <c r="L5753" s="444">
        <f t="shared" ca="1" si="212"/>
        <v>-651157527523878.5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-651157527523878.5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-2713156364682.8271</v>
      </c>
      <c r="L5754" s="444">
        <f t="shared" ca="1" si="212"/>
        <v>-653870683888561.38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-653870683888561.38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-2724461182869.0059</v>
      </c>
      <c r="L5755" s="444">
        <f t="shared" ca="1" si="212"/>
        <v>-656595145071430.38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-656595145071430.38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-2735813104464.293</v>
      </c>
      <c r="L5756" s="444">
        <f t="shared" ca="1" si="212"/>
        <v>-659330958175894.63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-659330958175894.63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-2747212325732.894</v>
      </c>
      <c r="L5757" s="444">
        <f t="shared" ca="1" si="212"/>
        <v>-662078170501627.5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-662078170501627.5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-2758659043756.7813</v>
      </c>
      <c r="L5758" s="444">
        <f t="shared" ca="1" si="212"/>
        <v>-664836829545384.25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-664836829545384.25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-2770153456439.1011</v>
      </c>
      <c r="L5759" s="444">
        <f t="shared" ca="1" si="212"/>
        <v>-667606983001823.38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-667606983001823.38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-2781695762507.5972</v>
      </c>
      <c r="L5760" s="444">
        <f t="shared" ca="1" si="212"/>
        <v>-670388678764331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-670388678764331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-2793286161518.0459</v>
      </c>
      <c r="L5761" s="444">
        <f t="shared" ca="1" si="212"/>
        <v>-673181964925849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-673181964925849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-2804924853857.7041</v>
      </c>
      <c r="L5762" s="444">
        <f t="shared" ca="1" si="212"/>
        <v>-675986889779706.75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-675986889779706.75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-2816612040748.7783</v>
      </c>
      <c r="L5763" s="444">
        <f t="shared" ca="1" si="212"/>
        <v>-678803501820455.5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-678803501820455.5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-2828347924251.8979</v>
      </c>
      <c r="L5764" s="444">
        <f t="shared" ca="1" si="212"/>
        <v>-681631849744707.38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-681631849744707.38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-2840132707269.6143</v>
      </c>
      <c r="L5765" s="444">
        <f t="shared" ca="1" si="212"/>
        <v>-684471982451977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-684471982451977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-2851966593549.9043</v>
      </c>
      <c r="L5766" s="444">
        <f t="shared" ca="1" si="212"/>
        <v>-687323949045526.88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-687323949045526.88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-2863849787689.6953</v>
      </c>
      <c r="L5767" s="444">
        <f t="shared" ca="1" si="212"/>
        <v>-690187798833216.63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-690187798833216.63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-2875782495138.4023</v>
      </c>
      <c r="L5768" s="444">
        <f t="shared" ca="1" si="212"/>
        <v>-693063581328355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-693063581328355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-2887764922201.479</v>
      </c>
      <c r="L5769" s="444">
        <f t="shared" ca="1" si="212"/>
        <v>-695951346250556.5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-695951346250556.5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-2899797276043.9854</v>
      </c>
      <c r="L5770" s="444">
        <f t="shared" ca="1" si="212"/>
        <v>-698851143526600.5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-698851143526600.5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-2911879764694.1689</v>
      </c>
      <c r="L5771" s="444">
        <f t="shared" ca="1" si="212"/>
        <v>-701763023291294.63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-701763023291294.63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-2924012597047.061</v>
      </c>
      <c r="L5772" s="444">
        <f t="shared" ca="1" si="212"/>
        <v>-704687035888341.63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-704687035888341.63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-2936195982868.0898</v>
      </c>
      <c r="L5773" s="444">
        <f t="shared" ca="1" si="212"/>
        <v>-707623231871209.75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-707623231871209.75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-2948430132796.707</v>
      </c>
      <c r="L5774" s="444">
        <f t="shared" ca="1" si="212"/>
        <v>-710571662004006.5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-710571662004006.5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-2960715258350.0269</v>
      </c>
      <c r="L5775" s="444">
        <f t="shared" ca="1" si="212"/>
        <v>-713532377262356.5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-713532377262356.5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-2973051571926.4854</v>
      </c>
      <c r="L5776" s="444">
        <f t="shared" ca="1" si="212"/>
        <v>-716505428834283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-716505428834283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-2985439286809.5127</v>
      </c>
      <c r="L5777" s="444">
        <f t="shared" ca="1" si="212"/>
        <v>-719490868121092.5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-719490868121092.5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-2997878617171.2188</v>
      </c>
      <c r="L5778" s="444">
        <f t="shared" ca="1" si="212"/>
        <v>-722488746738263.75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-722488746738263.75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-3010369778076.0991</v>
      </c>
      <c r="L5779" s="444">
        <f t="shared" ca="1" si="212"/>
        <v>-725499116516339.88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-725499116516339.88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-3022912985484.7495</v>
      </c>
      <c r="L5780" s="444">
        <f t="shared" ca="1" si="212"/>
        <v>-728522029501824.63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-728522029501824.63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-3035508456257.6025</v>
      </c>
      <c r="L5781" s="444">
        <f t="shared" ca="1" si="212"/>
        <v>-731557537958082.25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-731557537958082.25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-3048156408158.6758</v>
      </c>
      <c r="L5782" s="444">
        <f t="shared" ca="1" si="212"/>
        <v>-734605694366240.88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-734605694366240.88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-3060857059859.3369</v>
      </c>
      <c r="L5783" s="444">
        <f t="shared" ca="1" si="212"/>
        <v>-737666551426100.25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-737666551426100.25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-3073610630942.0845</v>
      </c>
      <c r="L5784" s="444">
        <f t="shared" ca="1" si="212"/>
        <v>-740740162057042.38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-740740162057042.38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-3086417341904.3433</v>
      </c>
      <c r="L5785" s="444">
        <f t="shared" ca="1" si="212"/>
        <v>-743826579398946.75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-743826579398946.75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-3099277414162.2783</v>
      </c>
      <c r="L5786" s="444">
        <f t="shared" ca="1" si="212"/>
        <v>-746925856813109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-746925856813109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-3112191070054.6206</v>
      </c>
      <c r="L5787" s="444">
        <f t="shared" ca="1" si="212"/>
        <v>-750038047883163.63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-750038047883163.63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-3125158532846.5151</v>
      </c>
      <c r="L5788" s="444">
        <f t="shared" ca="1" si="212"/>
        <v>-753163206416010.13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-753163206416010.13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-3138180026733.3755</v>
      </c>
      <c r="L5789" s="444">
        <f t="shared" ca="1" si="212"/>
        <v>-756301386442743.5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-756301386442743.5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-3151255776844.7646</v>
      </c>
      <c r="L5790" s="444">
        <f t="shared" ca="1" si="212"/>
        <v>-759452642219588.25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-759452642219588.25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-3164386009248.2842</v>
      </c>
      <c r="L5791" s="444">
        <f t="shared" ca="1" si="212"/>
        <v>-762617028228836.5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-762617028228836.5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-3177570950953.4854</v>
      </c>
      <c r="L5792" s="444">
        <f t="shared" ca="1" si="212"/>
        <v>-765794599179790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-765794599179790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-3190810829915.7915</v>
      </c>
      <c r="L5793" s="444">
        <f t="shared" ca="1" si="212"/>
        <v>-768985410009705.75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-768985410009705.75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-3204105875040.4404</v>
      </c>
      <c r="L5794" s="444">
        <f t="shared" ca="1" si="212"/>
        <v>-772189515884746.25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-772189515884746.25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-3217456316186.4429</v>
      </c>
      <c r="L5795" s="444">
        <f t="shared" ca="1" si="212"/>
        <v>-775406972200932.75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-775406972200932.75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-3230862384170.5532</v>
      </c>
      <c r="L5796" s="444">
        <f t="shared" ca="1" si="212"/>
        <v>-778637834585103.25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-778637834585103.25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-3244324310771.2637</v>
      </c>
      <c r="L5797" s="444">
        <f t="shared" ca="1" si="212"/>
        <v>-781882158895874.5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-781882158895874.5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-3257842328732.8105</v>
      </c>
      <c r="L5798" s="444">
        <f t="shared" ca="1" si="212"/>
        <v>-785140001224607.25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-785140001224607.25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-3271416671769.1968</v>
      </c>
      <c r="L5799" s="444">
        <f t="shared" ca="1" si="212"/>
        <v>-788411417896376.5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-788411417896376.5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-3285047574568.2354</v>
      </c>
      <c r="L5800" s="444">
        <f t="shared" ca="1" si="212"/>
        <v>-791696465470944.75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-791696465470944.75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-3298735272795.603</v>
      </c>
      <c r="L5801" s="444">
        <f t="shared" ca="1" si="212"/>
        <v>-794995200743740.38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-794995200743740.38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-3312480003098.918</v>
      </c>
      <c r="L5802" s="444">
        <f t="shared" ca="1" si="212"/>
        <v>-798307680746839.25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-798307680746839.25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-3326282003111.8301</v>
      </c>
      <c r="L5803" s="444">
        <f t="shared" ca="1" si="212"/>
        <v>-801633962749951.13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-801633962749951.13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-3340141511458.1299</v>
      </c>
      <c r="L5804" s="444">
        <f t="shared" ca="1" si="212"/>
        <v>-804974104261409.25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-804974104261409.25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-3354058767755.8721</v>
      </c>
      <c r="L5805" s="444">
        <f t="shared" ca="1" si="212"/>
        <v>-808328163029165.13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-808328163029165.13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-3368034012621.5215</v>
      </c>
      <c r="L5806" s="444">
        <f t="shared" ca="1" si="212"/>
        <v>-811696197041786.63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-811696197041786.63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-3382067487674.1108</v>
      </c>
      <c r="L5807" s="444">
        <f t="shared" ca="1" si="212"/>
        <v>-815078264529460.75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-815078264529460.75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-3396159435539.4199</v>
      </c>
      <c r="L5808" s="444">
        <f t="shared" ca="1" si="212"/>
        <v>-818474423965000.13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-818474423965000.13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-3410310099854.167</v>
      </c>
      <c r="L5809" s="444">
        <f t="shared" ca="1" si="212"/>
        <v>-821884734064854.25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-821884734064854.25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-3424519725270.2261</v>
      </c>
      <c r="L5810" s="444">
        <f t="shared" ca="1" si="212"/>
        <v>-825309253790124.5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-825309253790124.5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-3438788557458.8521</v>
      </c>
      <c r="L5811" s="444">
        <f t="shared" ca="1" si="212"/>
        <v>-828748042347583.38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-828748042347583.38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-3453116843114.9307</v>
      </c>
      <c r="L5812" s="444">
        <f t="shared" ca="1" si="212"/>
        <v>-832201159190698.25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-832201159190698.25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-3467504829961.2427</v>
      </c>
      <c r="L5813" s="444">
        <f t="shared" ca="1" si="212"/>
        <v>-835668664020659.5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-835668664020659.5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-3481952766752.748</v>
      </c>
      <c r="L5814" s="444">
        <f t="shared" ca="1" si="212"/>
        <v>-839150616787412.25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-839150616787412.25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-3496460903280.8843</v>
      </c>
      <c r="L5815" s="444">
        <f t="shared" ca="1" si="212"/>
        <v>-842647077690693.13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-842647077690693.13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-3511029490377.8882</v>
      </c>
      <c r="L5816" s="444">
        <f t="shared" ca="1" si="212"/>
        <v>-846158107181071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-846158107181071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-3525658779921.1289</v>
      </c>
      <c r="L5817" s="444">
        <f t="shared" ca="1" si="212"/>
        <v>-849683765960992.13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-849683765960992.13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-3540349024837.4673</v>
      </c>
      <c r="L5818" s="444">
        <f t="shared" ca="1" si="212"/>
        <v>-853224114985829.63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-853224114985829.63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-3555100479107.6235</v>
      </c>
      <c r="L5819" s="444">
        <f t="shared" ca="1" si="212"/>
        <v>-856779215464937.25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-856779215464937.25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-3569913397770.5718</v>
      </c>
      <c r="L5820" s="444">
        <f t="shared" ca="1" si="212"/>
        <v>-860349128862707.88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-860349128862707.88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-3584788036927.9492</v>
      </c>
      <c r="L5821" s="444">
        <f t="shared" ca="1" si="212"/>
        <v>-863933916899635.88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-863933916899635.88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-3599724653748.4829</v>
      </c>
      <c r="L5822" s="444">
        <f t="shared" ca="1" si="212"/>
        <v>-867533641553384.38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-867533641553384.38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-3614723506472.4351</v>
      </c>
      <c r="L5823" s="444">
        <f t="shared" ca="1" si="212"/>
        <v>-871148365059856.75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-871148365059856.75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-3629784854416.0698</v>
      </c>
      <c r="L5824" s="444">
        <f t="shared" ca="1" si="212"/>
        <v>-874778149914272.88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-874778149914272.88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-3644908957976.1367</v>
      </c>
      <c r="L5825" s="444">
        <f t="shared" ca="1" si="212"/>
        <v>-878423058872249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-878423058872249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-3660096078634.3706</v>
      </c>
      <c r="L5826" s="444">
        <f t="shared" ca="1" si="212"/>
        <v>-882083154950883.38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-882083154950883.38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-3675346478962.0146</v>
      </c>
      <c r="L5827" s="444">
        <f t="shared" ca="1" si="212"/>
        <v>-885758501429845.38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-885758501429845.38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-3690660422624.355</v>
      </c>
      <c r="L5828" s="444">
        <f t="shared" ca="1" si="212"/>
        <v>-889449161852469.75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-889449161852469.75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-3706038174385.29</v>
      </c>
      <c r="L5829" s="444">
        <f t="shared" ca="1" si="212"/>
        <v>-893155200026855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-893155200026855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-3721480000111.895</v>
      </c>
      <c r="L5830" s="444">
        <f t="shared" ca="1" si="212"/>
        <v>-896876680026966.88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-896876680026966.88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-3736986166779.0293</v>
      </c>
      <c r="L5831" s="444">
        <f t="shared" ca="1" si="212"/>
        <v>-900613666193745.88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-900613666193745.88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-3752556942473.9409</v>
      </c>
      <c r="L5832" s="444">
        <f t="shared" ca="1" si="212"/>
        <v>-904366223136219.88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-904366223136219.88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-3768192596400.9165</v>
      </c>
      <c r="L5833" s="444">
        <f t="shared" ca="1" si="212"/>
        <v>-908134415732620.75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-908134415732620.75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-3783893398885.9199</v>
      </c>
      <c r="L5834" s="444">
        <f t="shared" ca="1" si="212"/>
        <v>-911918309131506.63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-911918309131506.63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-3799659621381.2769</v>
      </c>
      <c r="L5835" s="444">
        <f t="shared" ca="1" si="212"/>
        <v>-915717968752887.88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-915717968752887.88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-3815491536470.3667</v>
      </c>
      <c r="L5836" s="444">
        <f t="shared" ca="1" si="212"/>
        <v>-919533460289358.25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-919533460289358.25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-3831389417872.3262</v>
      </c>
      <c r="L5837" s="444">
        <f t="shared" ca="1" si="212"/>
        <v>-923364849707230.63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-923364849707230.63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-3847353540446.7944</v>
      </c>
      <c r="L5838" s="444">
        <f t="shared" ca="1" si="212"/>
        <v>-927212203247677.38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-927212203247677.38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-3863384180198.6553</v>
      </c>
      <c r="L5839" s="444">
        <f t="shared" ca="1" si="212"/>
        <v>-931075587427876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-931075587427876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-3879481614282.8164</v>
      </c>
      <c r="L5840" s="444">
        <f t="shared" ca="1" si="212"/>
        <v>-934955069042158.88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-934955069042158.88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-3895646121008.9956</v>
      </c>
      <c r="L5841" s="444">
        <f t="shared" ca="1" si="212"/>
        <v>-938850715163167.88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-938850715163167.88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-3911877979846.5327</v>
      </c>
      <c r="L5842" s="444">
        <f t="shared" ca="1" si="212"/>
        <v>-942762593143014.38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-942762593143014.38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-3928177471429.2266</v>
      </c>
      <c r="L5843" s="444">
        <f t="shared" ca="1" si="212"/>
        <v>-946690770614443.63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-946690770614443.63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-3944544877560.1816</v>
      </c>
      <c r="L5844" s="444">
        <f t="shared" ca="1" si="212"/>
        <v>-950635315492003.75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-950635315492003.75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-3960980481216.6821</v>
      </c>
      <c r="L5845" s="444">
        <f t="shared" ca="1" si="212"/>
        <v>-954596295973220.38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-954596295973220.38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-3977484566555.0845</v>
      </c>
      <c r="L5846" s="444">
        <f t="shared" ca="1" si="212"/>
        <v>-958573780539775.5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-958573780539775.5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-3994057418915.731</v>
      </c>
      <c r="L5847" s="444">
        <f t="shared" ca="1" si="212"/>
        <v>-962567837958691.25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-962567837958691.25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-4010699324827.8794</v>
      </c>
      <c r="L5848" s="444">
        <f t="shared" ca="1" si="212"/>
        <v>-966578537283519.13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-966578537283519.13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-4027410572014.6636</v>
      </c>
      <c r="L5849" s="444">
        <f t="shared" ca="1" si="212"/>
        <v>-970605947855533.75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-970605947855533.75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-4044191449398.0571</v>
      </c>
      <c r="L5850" s="444">
        <f t="shared" ca="1" si="212"/>
        <v>-974650139304931.75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-974650139304931.75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-4061042247103.8823</v>
      </c>
      <c r="L5851" s="444">
        <f t="shared" ca="1" si="212"/>
        <v>-978711181552035.63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-978711181552035.63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-4077963256466.8149</v>
      </c>
      <c r="L5852" s="444">
        <f t="shared" ca="1" si="212"/>
        <v>-982789144808502.5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-982789144808502.5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-4094954770035.4272</v>
      </c>
      <c r="L5853" s="444">
        <f t="shared" ca="1" si="212"/>
        <v>-986884099578537.88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-986884099578537.88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-4112017081577.2412</v>
      </c>
      <c r="L5854" s="444">
        <f t="shared" ca="1" si="212"/>
        <v>-990996116660115.13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-990996116660115.13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-4129150486083.813</v>
      </c>
      <c r="L5855" s="444">
        <f t="shared" ca="1" si="212"/>
        <v>-995125267146199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-995125267146199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-4146355279775.8291</v>
      </c>
      <c r="L5856" s="444">
        <f t="shared" ca="1" si="212"/>
        <v>-999271622425974.88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-999271622425974.88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-4163631760108.2285</v>
      </c>
      <c r="L5857" s="444">
        <f t="shared" ca="1" si="212"/>
        <v>-1003435254186083.1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-1003435254186083.1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-4180980225775.3462</v>
      </c>
      <c r="L5858" s="444">
        <f t="shared" ca="1" si="212"/>
        <v>-1007616234411858.5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-1007616234411858.5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-4198400976716.0771</v>
      </c>
      <c r="L5859" s="444">
        <f t="shared" ca="1" si="212"/>
        <v>-1011814635388574.6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-1011814635388574.6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-4215894314119.0615</v>
      </c>
      <c r="L5860" s="444">
        <f t="shared" ca="1" si="212"/>
        <v>-1016030529702693.6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-1016030529702693.6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-4233460540427.8901</v>
      </c>
      <c r="L5861" s="444">
        <f t="shared" ca="1" si="212"/>
        <v>-1020263990243121.5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-1020263990243121.5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-4251099959346.3394</v>
      </c>
      <c r="L5862" s="444">
        <f t="shared" ca="1" si="212"/>
        <v>-1024515090202467.9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-1024515090202467.9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-4268812875843.6167</v>
      </c>
      <c r="L5863" s="444">
        <f t="shared" ca="1" si="212"/>
        <v>-1028783903078311.5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-1028783903078311.5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-4286599596159.6313</v>
      </c>
      <c r="L5864" s="444">
        <f t="shared" ca="1" si="212"/>
        <v>-1033070502674471.1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-1033070502674471.1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-4304460427810.2964</v>
      </c>
      <c r="L5865" s="444">
        <f t="shared" ca="1" si="212"/>
        <v>-1037374963102281.4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-1037374963102281.4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-4322395679592.8389</v>
      </c>
      <c r="L5866" s="444">
        <f t="shared" ca="1" si="212"/>
        <v>-1041697358781874.3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-1041697358781874.3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-4340405661591.1431</v>
      </c>
      <c r="L5867" s="444">
        <f t="shared" ca="1" si="212"/>
        <v>-1046037764443465.4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-1046037764443465.4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-4358490685181.1055</v>
      </c>
      <c r="L5868" s="444">
        <f t="shared" ca="1" si="212"/>
        <v>-1050396255128646.5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-1050396255128646.5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-4376651063036.0273</v>
      </c>
      <c r="L5869" s="444">
        <f t="shared" ca="1" si="212"/>
        <v>-1054772906191682.5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-1054772906191682.5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-4394887109132.0098</v>
      </c>
      <c r="L5870" s="444">
        <f t="shared" ca="1" si="212"/>
        <v>-1059167793300814.5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-1059167793300814.5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-4413199138753.3945</v>
      </c>
      <c r="L5871" s="444">
        <f t="shared" ca="1" si="212"/>
        <v>-1063580992439567.9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-1063580992439567.9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-4431587468498.1992</v>
      </c>
      <c r="L5872" s="444">
        <f t="shared" ca="1" si="212"/>
        <v>-1068012579908066.1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-1068012579908066.1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-4450052416283.6084</v>
      </c>
      <c r="L5873" s="444">
        <f t="shared" ref="L5873:L6127" ca="1" si="217">I5873-J5873+K5873</f>
        <v>-1072462632324349.8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-1072462632324349.8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-4468594301351.457</v>
      </c>
      <c r="L5874" s="444">
        <f t="shared" ca="1" si="217"/>
        <v>-1076931226625701.3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-1076931226625701.3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-4487213444273.7549</v>
      </c>
      <c r="L5875" s="444">
        <f t="shared" ca="1" si="217"/>
        <v>-1081418440069975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-1081418440069975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-4505910166958.2295</v>
      </c>
      <c r="L5876" s="444">
        <f t="shared" ca="1" si="217"/>
        <v>-1085924350236933.3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-1085924350236933.3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-4524684792653.8887</v>
      </c>
      <c r="L5877" s="444">
        <f t="shared" ca="1" si="217"/>
        <v>-1090449035029587.1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-1090449035029587.1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-4543537645956.6133</v>
      </c>
      <c r="L5878" s="444">
        <f t="shared" ca="1" si="217"/>
        <v>-1094992572675543.8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-1094992572675543.8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-4562469052814.7656</v>
      </c>
      <c r="L5879" s="444">
        <f t="shared" ca="1" si="217"/>
        <v>-1099555041728358.5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-1099555041728358.5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-4581479340534.8271</v>
      </c>
      <c r="L5880" s="444">
        <f t="shared" ca="1" si="217"/>
        <v>-1104136521068893.4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-1104136521068893.4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-4600568837787.0566</v>
      </c>
      <c r="L5881" s="444">
        <f t="shared" ca="1" si="217"/>
        <v>-1108737089906680.4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-1108737089906680.4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-4619737874611.168</v>
      </c>
      <c r="L5882" s="444">
        <f t="shared" ca="1" si="217"/>
        <v>-1113356827781291.5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-1113356827781291.5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-4638986782422.0479</v>
      </c>
      <c r="L5883" s="444">
        <f t="shared" ca="1" si="217"/>
        <v>-1117995814563713.5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-1117995814563713.5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-4658315894015.4736</v>
      </c>
      <c r="L5884" s="444">
        <f t="shared" ca="1" si="217"/>
        <v>-1122654130457729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-1122654130457729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-4677725543573.8711</v>
      </c>
      <c r="L5885" s="444">
        <f t="shared" ca="1" si="217"/>
        <v>-1127331856001302.8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-1127331856001302.8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-4697216066672.0947</v>
      </c>
      <c r="L5886" s="444">
        <f t="shared" ca="1" si="217"/>
        <v>-1132029072067974.8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-1132029072067974.8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-4716787800283.2285</v>
      </c>
      <c r="L5887" s="444">
        <f t="shared" ca="1" si="217"/>
        <v>-1136745859868258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-1136745859868258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-4736441082784.4082</v>
      </c>
      <c r="L5888" s="444">
        <f t="shared" ca="1" si="217"/>
        <v>-1141482300951042.5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-1141482300951042.5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-4756176253962.6768</v>
      </c>
      <c r="L5889" s="444">
        <f t="shared" ca="1" si="217"/>
        <v>-1146238477205005.3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-1146238477205005.3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-4775993655020.8555</v>
      </c>
      <c r="L5890" s="444">
        <f t="shared" ca="1" si="217"/>
        <v>-1151014470860026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-1151014470860026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-4795893628583.4414</v>
      </c>
      <c r="L5891" s="444">
        <f t="shared" ca="1" si="217"/>
        <v>-1155810364488609.5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-1155810364488609.5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-4815876518702.5391</v>
      </c>
      <c r="L5892" s="444">
        <f t="shared" ca="1" si="217"/>
        <v>-1160626241007312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-1160626241007312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-4835942670863.7998</v>
      </c>
      <c r="L5893" s="444">
        <f t="shared" ca="1" si="217"/>
        <v>-1165462183678175.8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-1165462183678175.8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-4856092431992.3984</v>
      </c>
      <c r="L5894" s="444">
        <f t="shared" ca="1" si="217"/>
        <v>-1170318276110168.3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-1170318276110168.3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-4876326150459.0342</v>
      </c>
      <c r="L5895" s="444">
        <f t="shared" ca="1" si="217"/>
        <v>-1175194602260627.3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-1175194602260627.3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-4896644176085.9473</v>
      </c>
      <c r="L5896" s="444">
        <f t="shared" ca="1" si="217"/>
        <v>-1180091246436713.3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-1180091246436713.3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-4917046860152.9717</v>
      </c>
      <c r="L5897" s="444">
        <f t="shared" ca="1" si="217"/>
        <v>-1185008293296866.3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-1185008293296866.3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-4937534555403.6094</v>
      </c>
      <c r="L5898" s="444">
        <f t="shared" ca="1" si="217"/>
        <v>-1189945827852269.8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-1189945827852269.8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-4958107616051.124</v>
      </c>
      <c r="L5899" s="444">
        <f t="shared" ca="1" si="217"/>
        <v>-1194903935468320.8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-1194903935468320.8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-4978766397784.6699</v>
      </c>
      <c r="L5900" s="444">
        <f t="shared" ca="1" si="217"/>
        <v>-1199882701866105.5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-1199882701866105.5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-4999511257775.4395</v>
      </c>
      <c r="L5901" s="444">
        <f t="shared" ca="1" si="217"/>
        <v>-1204882213123881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-1204882213123881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-5020342554682.8379</v>
      </c>
      <c r="L5902" s="444">
        <f t="shared" ca="1" si="217"/>
        <v>-1209902555678563.8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-1209902555678563.8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-5041260648660.6826</v>
      </c>
      <c r="L5903" s="444">
        <f t="shared" ca="1" si="217"/>
        <v>-1214943816327224.5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-1214943816327224.5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-5062265901363.4355</v>
      </c>
      <c r="L5904" s="444">
        <f t="shared" ca="1" si="217"/>
        <v>-1220006082228588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-1220006082228588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-5083358675952.4502</v>
      </c>
      <c r="L5905" s="444">
        <f t="shared" ca="1" si="217"/>
        <v>-1225089440904540.5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-1225089440904540.5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-5104539337102.252</v>
      </c>
      <c r="L5906" s="444">
        <f t="shared" ca="1" si="217"/>
        <v>-1230193980241642.8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-1230193980241642.8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-5125808251006.8447</v>
      </c>
      <c r="L5907" s="444">
        <f t="shared" ca="1" si="217"/>
        <v>-1235319788492649.5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-1235319788492649.5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-5147165785386.0391</v>
      </c>
      <c r="L5908" s="444">
        <f t="shared" ca="1" si="217"/>
        <v>-1240466954278035.5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-1240466954278035.5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-5168612309491.8145</v>
      </c>
      <c r="L5909" s="444">
        <f t="shared" ca="1" si="217"/>
        <v>-1245635566587527.3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-1245635566587527.3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-5190148194114.6973</v>
      </c>
      <c r="L5910" s="444">
        <f t="shared" ca="1" si="217"/>
        <v>-1250825714781642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-1250825714781642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-5211773811590.1748</v>
      </c>
      <c r="L5911" s="444">
        <f t="shared" ca="1" si="217"/>
        <v>-1256037488593232.3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-1256037488593232.3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-5233489535805.1348</v>
      </c>
      <c r="L5912" s="444">
        <f t="shared" ca="1" si="217"/>
        <v>-1261270978129037.5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-1261270978129037.5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-5255295742204.3232</v>
      </c>
      <c r="L5913" s="444">
        <f t="shared" ca="1" si="217"/>
        <v>-1266526273871241.8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-1266526273871241.8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-5277192807796.8408</v>
      </c>
      <c r="L5914" s="444">
        <f t="shared" ca="1" si="217"/>
        <v>-1271803466679038.5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-1271803466679038.5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-5299181111162.6602</v>
      </c>
      <c r="L5915" s="444">
        <f t="shared" ca="1" si="217"/>
        <v>-1277102647790201.3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-1277102647790201.3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-5321261032459.1719</v>
      </c>
      <c r="L5916" s="444">
        <f t="shared" ca="1" si="217"/>
        <v>-1282423908822660.5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-1282423908822660.5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-5343432953427.752</v>
      </c>
      <c r="L5917" s="444">
        <f t="shared" ca="1" si="217"/>
        <v>-1287767341776088.3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-1287767341776088.3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-5365697257400.3672</v>
      </c>
      <c r="L5918" s="444">
        <f t="shared" ca="1" si="217"/>
        <v>-1293133039033488.5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-1293133039033488.5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-5388054329306.2021</v>
      </c>
      <c r="L5919" s="444">
        <f t="shared" ca="1" si="217"/>
        <v>-1298521093362794.8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-1298521093362794.8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-5410504555678.3115</v>
      </c>
      <c r="L5920" s="444">
        <f t="shared" ca="1" si="217"/>
        <v>-1303931597918473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-1303931597918473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-5433048324660.3037</v>
      </c>
      <c r="L5921" s="444">
        <f t="shared" ca="1" si="217"/>
        <v>-1309364646243133.3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-1309364646243133.3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-5455686026013.0547</v>
      </c>
      <c r="L5922" s="444">
        <f t="shared" ca="1" si="217"/>
        <v>-1314820332269146.3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-1314820332269146.3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-5478418051121.4424</v>
      </c>
      <c r="L5923" s="444">
        <f t="shared" ca="1" si="217"/>
        <v>-1320298750320267.8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-1320298750320267.8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-5501244793001.1152</v>
      </c>
      <c r="L5924" s="444">
        <f t="shared" ca="1" si="217"/>
        <v>-1325799995113268.8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-1325799995113268.8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-5524166646305.2861</v>
      </c>
      <c r="L5925" s="444">
        <f t="shared" ca="1" si="217"/>
        <v>-1331324161759574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-1331324161759574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-5547184007331.5586</v>
      </c>
      <c r="L5926" s="444">
        <f t="shared" ca="1" si="217"/>
        <v>-1336871345766905.5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-1336871345766905.5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-5570297274028.7725</v>
      </c>
      <c r="L5927" s="444">
        <f t="shared" ca="1" si="217"/>
        <v>-1342441643040934.3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-1342441643040934.3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-5593506846003.8926</v>
      </c>
      <c r="L5928" s="444">
        <f t="shared" ca="1" si="217"/>
        <v>-1348035149886938.3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-1348035149886938.3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-5616813124528.9092</v>
      </c>
      <c r="L5929" s="444">
        <f t="shared" ca="1" si="217"/>
        <v>-1353651963011467.3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-1353651963011467.3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-5640216512547.7803</v>
      </c>
      <c r="L5930" s="444">
        <f t="shared" ca="1" si="217"/>
        <v>-1359292179524015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-1359292179524015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-5663717414683.3955</v>
      </c>
      <c r="L5931" s="444">
        <f t="shared" ca="1" si="217"/>
        <v>-1364955896938698.5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-1364955896938698.5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-5687316237244.5771</v>
      </c>
      <c r="L5932" s="444">
        <f t="shared" ca="1" si="217"/>
        <v>-1370643213175943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-1370643213175943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-5711013388233.0957</v>
      </c>
      <c r="L5933" s="444">
        <f t="shared" ca="1" si="217"/>
        <v>-1376354226564176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-1376354226564176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-5734809277350.7334</v>
      </c>
      <c r="L5934" s="444">
        <f t="shared" ca="1" si="217"/>
        <v>-1382089035841526.8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-1382089035841526.8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-5758704316006.3613</v>
      </c>
      <c r="L5935" s="444">
        <f t="shared" ca="1" si="217"/>
        <v>-1387847740157533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-1387847740157533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-5782698917323.0537</v>
      </c>
      <c r="L5936" s="444">
        <f t="shared" ca="1" si="217"/>
        <v>-1393630439074856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-1393630439074856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-5806793496145.2334</v>
      </c>
      <c r="L5937" s="444">
        <f t="shared" ca="1" si="217"/>
        <v>-1399437232571001.3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-1399437232571001.3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-5830988469045.8389</v>
      </c>
      <c r="L5938" s="444">
        <f t="shared" ca="1" si="217"/>
        <v>-1405268221040047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-1405268221040047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-5855284254333.5293</v>
      </c>
      <c r="L5939" s="444">
        <f t="shared" ca="1" si="217"/>
        <v>-1411123505294380.5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-1411123505294380.5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-5879681272059.9189</v>
      </c>
      <c r="L5940" s="444">
        <f t="shared" ca="1" si="217"/>
        <v>-1417003186566440.5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-1417003186566440.5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-5904179944026.835</v>
      </c>
      <c r="L5941" s="444">
        <f t="shared" ca="1" si="217"/>
        <v>-1422907366510467.3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-1422907366510467.3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-5928780693793.6133</v>
      </c>
      <c r="L5942" s="444">
        <f t="shared" ca="1" si="217"/>
        <v>-1428836147204260.8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-1428836147204260.8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-5953483946684.4199</v>
      </c>
      <c r="L5943" s="444">
        <f t="shared" ca="1" si="217"/>
        <v>-1434789631150945.3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-1434789631150945.3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-5978290129795.6055</v>
      </c>
      <c r="L5944" s="444">
        <f t="shared" ca="1" si="217"/>
        <v>-1440767921280740.8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-1440767921280740.8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-6003199672003.0859</v>
      </c>
      <c r="L5945" s="444">
        <f t="shared" ca="1" si="217"/>
        <v>-1446771120952743.8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-1446771120952743.8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-6028213003969.7656</v>
      </c>
      <c r="L5946" s="444">
        <f t="shared" ca="1" si="217"/>
        <v>-1452799333956713.5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-1452799333956713.5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-6053330558152.9727</v>
      </c>
      <c r="L5947" s="444">
        <f t="shared" ca="1" si="217"/>
        <v>-1458852664514866.5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-1458852664514866.5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-6078552768811.9434</v>
      </c>
      <c r="L5948" s="444">
        <f t="shared" ca="1" si="217"/>
        <v>-1464931217283678.5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-1464931217283678.5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-6103880072015.3271</v>
      </c>
      <c r="L5949" s="444">
        <f t="shared" ca="1" si="217"/>
        <v>-1471035097355693.8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-1471035097355693.8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-6129312905648.7236</v>
      </c>
      <c r="L5950" s="444">
        <f t="shared" ca="1" si="217"/>
        <v>-1477164410261342.5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-1477164410261342.5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-6154851709422.2607</v>
      </c>
      <c r="L5951" s="444">
        <f t="shared" ca="1" si="217"/>
        <v>-1483319261970764.8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-1483319261970764.8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-6180496924878.1865</v>
      </c>
      <c r="L5952" s="444">
        <f t="shared" ca="1" si="217"/>
        <v>-1489499758895643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-1489499758895643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-6206248995398.5127</v>
      </c>
      <c r="L5953" s="444">
        <f t="shared" ca="1" si="217"/>
        <v>-1495706007891041.5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-1495706007891041.5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-6232108366212.6729</v>
      </c>
      <c r="L5954" s="444">
        <f t="shared" ca="1" si="217"/>
        <v>-1501938116257254.3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-1501938116257254.3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-6258075484405.2256</v>
      </c>
      <c r="L5955" s="444">
        <f t="shared" ca="1" si="217"/>
        <v>-1508196191741659.5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-1508196191741659.5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-6284150798923.5811</v>
      </c>
      <c r="L5956" s="444">
        <f t="shared" ca="1" si="217"/>
        <v>-1514480342540583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-1514480342540583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-6310334760585.7627</v>
      </c>
      <c r="L5957" s="444">
        <f t="shared" ca="1" si="217"/>
        <v>-1520790677301168.8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-1520790677301168.8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-6336627822088.2031</v>
      </c>
      <c r="L5958" s="444">
        <f t="shared" ca="1" si="217"/>
        <v>-1527127305123257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-1527127305123257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-6363030438013.5703</v>
      </c>
      <c r="L5959" s="444">
        <f t="shared" ca="1" si="217"/>
        <v>-1533490335561270.5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-1533490335561270.5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-6389543064838.627</v>
      </c>
      <c r="L5960" s="444">
        <f t="shared" ca="1" si="217"/>
        <v>-1539879878626109.3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-1539879878626109.3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-6416166160942.1221</v>
      </c>
      <c r="L5961" s="444">
        <f t="shared" ca="1" si="217"/>
        <v>-1546296044787051.3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-1546296044787051.3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-6442900186612.7139</v>
      </c>
      <c r="L5962" s="444">
        <f t="shared" ca="1" si="217"/>
        <v>-1552738944973664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-1552738944973664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-6469745604056.9336</v>
      </c>
      <c r="L5963" s="444">
        <f t="shared" ca="1" si="217"/>
        <v>-1559208690577721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-1559208690577721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-6496702877407.1709</v>
      </c>
      <c r="L5964" s="444">
        <f t="shared" ca="1" si="217"/>
        <v>-1565705393455128.3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-1565705393455128.3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-6523772472729.7012</v>
      </c>
      <c r="L5965" s="444">
        <f t="shared" ca="1" si="217"/>
        <v>-1572229165927858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-1572229165927858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-6550954858032.7412</v>
      </c>
      <c r="L5966" s="444">
        <f t="shared" ca="1" si="217"/>
        <v>-1578780120785890.8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-1578780120785890.8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-6578250503274.5449</v>
      </c>
      <c r="L5967" s="444">
        <f t="shared" ca="1" si="217"/>
        <v>-1585358371289165.3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-1585358371289165.3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-6605659880371.5215</v>
      </c>
      <c r="L5968" s="444">
        <f t="shared" ca="1" si="217"/>
        <v>-1591964031169536.8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-1591964031169536.8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-6633183463206.4033</v>
      </c>
      <c r="L5969" s="444">
        <f t="shared" ca="1" si="217"/>
        <v>-1598597214632743.3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-1598597214632743.3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-6660821727636.4297</v>
      </c>
      <c r="L5970" s="444">
        <f t="shared" ca="1" si="217"/>
        <v>-1605258036360379.8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-1605258036360379.8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-6688575151501.582</v>
      </c>
      <c r="L5971" s="444">
        <f t="shared" ca="1" si="217"/>
        <v>-1611946611511881.3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-1611946611511881.3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-6716444214632.8389</v>
      </c>
      <c r="L5972" s="444">
        <f t="shared" ca="1" si="217"/>
        <v>-1618663055726514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-1618663055726514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-6744429398860.4746</v>
      </c>
      <c r="L5973" s="444">
        <f t="shared" ca="1" si="217"/>
        <v>-1625407485125374.5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-1625407485125374.5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-6772531188022.3936</v>
      </c>
      <c r="L5974" s="444">
        <f t="shared" ca="1" si="217"/>
        <v>-1632180016313397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-1632180016313397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-6800750067972.4873</v>
      </c>
      <c r="L5975" s="444">
        <f t="shared" ca="1" si="217"/>
        <v>-1638980766381369.5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-1638980766381369.5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-6829086526589.0391</v>
      </c>
      <c r="L5976" s="444">
        <f t="shared" ca="1" si="217"/>
        <v>-1645809852907958.5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-1645809852907958.5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-6857541053783.1602</v>
      </c>
      <c r="L5977" s="444">
        <f t="shared" ca="1" si="217"/>
        <v>-1652667393961741.8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-1652667393961741.8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-6886114141507.2568</v>
      </c>
      <c r="L5978" s="444">
        <f t="shared" ca="1" si="217"/>
        <v>-1659553508103249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-1659553508103249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-6914806283763.5371</v>
      </c>
      <c r="L5979" s="444">
        <f t="shared" ca="1" si="217"/>
        <v>-1666468314387012.5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-1666468314387012.5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-6943617976612.5518</v>
      </c>
      <c r="L5980" s="444">
        <f t="shared" ca="1" si="217"/>
        <v>-1673411932363625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-1673411932363625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-6972549718181.7705</v>
      </c>
      <c r="L5981" s="444">
        <f t="shared" ca="1" si="217"/>
        <v>-1680384482081806.8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-1680384482081806.8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-7001602008674.1943</v>
      </c>
      <c r="L5982" s="444">
        <f t="shared" ca="1" si="217"/>
        <v>-1687386084090481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-1687386084090481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-7030775350377.0039</v>
      </c>
      <c r="L5983" s="444">
        <f t="shared" ca="1" si="217"/>
        <v>-1694416859440858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-1694416859440858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-7060070247670.2412</v>
      </c>
      <c r="L5984" s="444">
        <f t="shared" ca="1" si="217"/>
        <v>-1701476929688528.3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-1701476929688528.3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-7089487207035.5342</v>
      </c>
      <c r="L5985" s="444">
        <f t="shared" ca="1" si="217"/>
        <v>-1708566416895563.8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-1708566416895563.8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-7119026737064.8486</v>
      </c>
      <c r="L5986" s="444">
        <f t="shared" ca="1" si="217"/>
        <v>-1715685443632628.5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-1715685443632628.5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-7148689348469.2852</v>
      </c>
      <c r="L5987" s="444">
        <f t="shared" ca="1" si="217"/>
        <v>-1722834132981097.8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-1722834132981097.8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-7178475554087.9072</v>
      </c>
      <c r="L5988" s="444">
        <f t="shared" ca="1" si="217"/>
        <v>-1730012608535185.8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-1730012608535185.8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-7208385868896.6074</v>
      </c>
      <c r="L5989" s="444">
        <f t="shared" ca="1" si="217"/>
        <v>-1737220994404082.3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-1737220994404082.3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-7238420810017.0088</v>
      </c>
      <c r="L5990" s="444">
        <f t="shared" ca="1" si="217"/>
        <v>-1744459415214099.3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-1744459415214099.3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-7268580896725.4131</v>
      </c>
      <c r="L5991" s="444">
        <f t="shared" ca="1" si="217"/>
        <v>-1751727996110824.8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-1751727996110824.8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-7298866650461.7695</v>
      </c>
      <c r="L5992" s="444">
        <f t="shared" ca="1" si="217"/>
        <v>-1759026862761286.5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-1759026862761286.5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-7329278594838.6934</v>
      </c>
      <c r="L5993" s="444">
        <f t="shared" ca="1" si="217"/>
        <v>-1766356141356125.3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-1766356141356125.3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-7359817255650.5215</v>
      </c>
      <c r="L5994" s="444">
        <f t="shared" ca="1" si="217"/>
        <v>-1773715958611775.8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-1773715958611775.8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-7390483160882.3984</v>
      </c>
      <c r="L5995" s="444">
        <f t="shared" ca="1" si="217"/>
        <v>-1781106441772658.3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-1781106441772658.3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-7421276840719.4092</v>
      </c>
      <c r="L5996" s="444">
        <f t="shared" ca="1" si="217"/>
        <v>-1788527718613377.8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-1788527718613377.8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-7452198827555.7402</v>
      </c>
      <c r="L5997" s="444">
        <f t="shared" ca="1" si="217"/>
        <v>-1795979917440933.5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-1795979917440933.5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-7483249656003.8887</v>
      </c>
      <c r="L5998" s="444">
        <f t="shared" ca="1" si="217"/>
        <v>-1803463167096937.5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-1803463167096937.5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-7514429862903.9063</v>
      </c>
      <c r="L5999" s="444">
        <f t="shared" ca="1" si="217"/>
        <v>-1810977596959841.5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-1810977596959841.5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-7545739987332.6729</v>
      </c>
      <c r="L6000" s="444">
        <f t="shared" ca="1" si="217"/>
        <v>-1818523336947174.3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-1818523336947174.3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-7577180570613.2256</v>
      </c>
      <c r="L6001" s="444">
        <f t="shared" ca="1" si="217"/>
        <v>-1826100517517787.5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-1826100517517787.5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-7608752156324.1143</v>
      </c>
      <c r="L6002" s="444">
        <f t="shared" ca="1" si="217"/>
        <v>-1833709269674111.5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-1833709269674111.5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-7640455290308.7979</v>
      </c>
      <c r="L6003" s="444">
        <f t="shared" ca="1" si="217"/>
        <v>-1841349724964420.3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-1841349724964420.3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-7672290520685.084</v>
      </c>
      <c r="L6004" s="444">
        <f t="shared" ca="1" si="217"/>
        <v>-1849022015485105.3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-1849022015485105.3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-7704258397854.6055</v>
      </c>
      <c r="L6005" s="444">
        <f t="shared" ca="1" si="217"/>
        <v>-1856726273882959.8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-1856726273882959.8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-7736359474512.332</v>
      </c>
      <c r="L6006" s="444">
        <f t="shared" ca="1" si="217"/>
        <v>-1864462633357472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-1864462633357472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-7768594305656.1338</v>
      </c>
      <c r="L6007" s="444">
        <f t="shared" ca="1" si="217"/>
        <v>-1872231227663128.3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-1872231227663128.3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-7800963448596.3672</v>
      </c>
      <c r="L6008" s="444">
        <f t="shared" ca="1" si="217"/>
        <v>-1880032191111724.5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-1880032191111724.5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-7833467462965.5186</v>
      </c>
      <c r="L6009" s="444">
        <f t="shared" ca="1" si="217"/>
        <v>-1887865658574690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-1887865658574690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-7866106910727.874</v>
      </c>
      <c r="L6010" s="444">
        <f t="shared" ca="1" si="217"/>
        <v>-1895731765485417.8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-1895731765485417.8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-7898882356189.2402</v>
      </c>
      <c r="L6011" s="444">
        <f t="shared" ca="1" si="217"/>
        <v>-1903630647841607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-1903630647841607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-7931794366006.6963</v>
      </c>
      <c r="L6012" s="444">
        <f t="shared" ca="1" si="217"/>
        <v>-1911562442207613.8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-1911562442207613.8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-7964843509198.3906</v>
      </c>
      <c r="L6013" s="444">
        <f t="shared" ca="1" si="217"/>
        <v>-1919527285716812.3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-1919527285716812.3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-7998030357153.3828</v>
      </c>
      <c r="L6014" s="444">
        <f t="shared" ca="1" si="217"/>
        <v>-1927525316073965.8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-1927525316073965.8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-8031355483641.5234</v>
      </c>
      <c r="L6015" s="444">
        <f t="shared" ca="1" si="217"/>
        <v>-1935556671557607.3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-1935556671557607.3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-8064819464823.3623</v>
      </c>
      <c r="L6016" s="444">
        <f t="shared" ca="1" si="217"/>
        <v>-1943621491022430.5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-1943621491022430.5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-8098422879260.126</v>
      </c>
      <c r="L6017" s="444">
        <f t="shared" ca="1" si="217"/>
        <v>-1951719913901690.8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-1951719913901690.8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-8132166307923.7109</v>
      </c>
      <c r="L6018" s="444">
        <f t="shared" ca="1" si="217"/>
        <v>-1959852080209614.5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-1959852080209614.5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-8166050334206.7266</v>
      </c>
      <c r="L6019" s="444">
        <f t="shared" ca="1" si="217"/>
        <v>-1968018130543821.3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-1968018130543821.3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-8200075543932.5889</v>
      </c>
      <c r="L6020" s="444">
        <f t="shared" ca="1" si="217"/>
        <v>-1976218206087753.8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-1976218206087753.8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-8234242525365.6406</v>
      </c>
      <c r="L6021" s="444">
        <f t="shared" ca="1" si="217"/>
        <v>-1984452448613119.5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-1984452448613119.5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-8268551869221.3311</v>
      </c>
      <c r="L6022" s="444">
        <f t="shared" ca="1" si="217"/>
        <v>-1992721000482340.8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-1992721000482340.8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-8303004168676.4209</v>
      </c>
      <c r="L6023" s="444">
        <f t="shared" ca="1" si="217"/>
        <v>-2001024004651017.3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-2001024004651017.3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-8337600019379.2383</v>
      </c>
      <c r="L6024" s="444">
        <f t="shared" ca="1" si="217"/>
        <v>-2009361604670396.5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-2009361604670396.5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-8372340019459.9854</v>
      </c>
      <c r="L6025" s="444">
        <f t="shared" ca="1" si="217"/>
        <v>-2017733944689856.5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-2017733944689856.5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-8407224769541.0684</v>
      </c>
      <c r="L6026" s="444">
        <f t="shared" ca="1" si="217"/>
        <v>-2026141169459397.5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-2026141169459397.5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-8442254872747.4893</v>
      </c>
      <c r="L6027" s="444">
        <f t="shared" ca="1" si="217"/>
        <v>-2034583424332145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-2034583424332145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-8477430934717.2705</v>
      </c>
      <c r="L6028" s="444">
        <f t="shared" ca="1" si="217"/>
        <v>-2043060855266862.3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-2043060855266862.3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-8512753563611.9268</v>
      </c>
      <c r="L6029" s="444">
        <f t="shared" ca="1" si="217"/>
        <v>-2051573608830474.3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-2051573608830474.3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-8548223370126.9746</v>
      </c>
      <c r="L6030" s="444">
        <f t="shared" ca="1" si="217"/>
        <v>-2060121832200601.3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-2060121832200601.3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-8583840967502.5049</v>
      </c>
      <c r="L6031" s="444">
        <f t="shared" ca="1" si="217"/>
        <v>-2068705673168103.8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-2068705673168103.8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-8619606971533.7656</v>
      </c>
      <c r="L6032" s="444">
        <f t="shared" ca="1" si="217"/>
        <v>-2077325280139637.5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-2077325280139637.5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-8655522000581.8232</v>
      </c>
      <c r="L6033" s="444">
        <f t="shared" ca="1" si="217"/>
        <v>-2085980802140219.3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-2085980802140219.3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-8691586675584.2471</v>
      </c>
      <c r="L6034" s="444">
        <f t="shared" ca="1" si="217"/>
        <v>-2094672388815803.5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-2094672388815803.5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-8727801620065.8477</v>
      </c>
      <c r="L6035" s="444">
        <f t="shared" ca="1" si="217"/>
        <v>-2103400190435869.3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-2103400190435869.3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-8764167460149.4551</v>
      </c>
      <c r="L6036" s="444">
        <f t="shared" ca="1" si="217"/>
        <v>-2112164357896018.8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-2112164357896018.8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-8800684824566.7441</v>
      </c>
      <c r="L6037" s="444">
        <f t="shared" ca="1" si="217"/>
        <v>-2120965042720585.5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-2120965042720585.5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-8837354344669.1055</v>
      </c>
      <c r="L6038" s="444">
        <f t="shared" ca="1" si="217"/>
        <v>-2129802397065254.5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-2129802397065254.5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-8874176654438.5586</v>
      </c>
      <c r="L6039" s="444">
        <f t="shared" ca="1" si="217"/>
        <v>-2138676573719693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-2138676573719693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-8911152390498.7207</v>
      </c>
      <c r="L6040" s="444">
        <f t="shared" ca="1" si="217"/>
        <v>-2147587726110191.8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-2147587726110191.8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-8948282192125.7988</v>
      </c>
      <c r="L6041" s="444">
        <f t="shared" ca="1" si="217"/>
        <v>-2156536008302317.5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-2156536008302317.5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-8985566701259.6563</v>
      </c>
      <c r="L6042" s="444">
        <f t="shared" ca="1" si="217"/>
        <v>-2165521575003577.3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-2165521575003577.3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-9023006562514.9043</v>
      </c>
      <c r="L6043" s="444">
        <f t="shared" ca="1" si="217"/>
        <v>-2174544581566092.3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-2174544581566092.3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-9060602423192.0508</v>
      </c>
      <c r="L6044" s="444">
        <f t="shared" ca="1" si="217"/>
        <v>-2183605183989284.3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-2183605183989284.3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-9098354933288.6836</v>
      </c>
      <c r="L6045" s="444">
        <f t="shared" ca="1" si="217"/>
        <v>-2192703538922573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-2192703538922573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-9136264745510.7207</v>
      </c>
      <c r="L6046" s="444">
        <f t="shared" ca="1" si="217"/>
        <v>-2201839803668083.8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-2201839803668083.8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-9174332515283.6836</v>
      </c>
      <c r="L6047" s="444">
        <f t="shared" ca="1" si="217"/>
        <v>-2211014136183367.5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-2211014136183367.5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-9212558900764.0293</v>
      </c>
      <c r="L6048" s="444">
        <f t="shared" ca="1" si="217"/>
        <v>-2220226695084131.5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-2220226695084131.5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-9250944562850.5469</v>
      </c>
      <c r="L6049" s="444">
        <f t="shared" ca="1" si="217"/>
        <v>-2229477639646982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-2229477639646982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-9289490165195.7578</v>
      </c>
      <c r="L6050" s="444">
        <f t="shared" ca="1" si="217"/>
        <v>-2238767129812177.8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-2238767129812177.8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-9328196374217.4063</v>
      </c>
      <c r="L6051" s="444">
        <f t="shared" ca="1" si="217"/>
        <v>-2248095326186395.3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-2248095326186395.3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-9367063859109.9805</v>
      </c>
      <c r="L6052" s="444">
        <f t="shared" ca="1" si="217"/>
        <v>-2257462390045505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-2257462390045505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-9406093291856.2715</v>
      </c>
      <c r="L6053" s="444">
        <f t="shared" ca="1" si="217"/>
        <v>-2266868483337361.5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-2266868483337361.5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-9445285347239.0059</v>
      </c>
      <c r="L6054" s="444">
        <f t="shared" ca="1" si="217"/>
        <v>-2276313768684600.5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-2276313768684600.5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-9484640702852.502</v>
      </c>
      <c r="L6055" s="444">
        <f t="shared" ca="1" si="217"/>
        <v>-2285798409387453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-2285798409387453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-9524160039114.3867</v>
      </c>
      <c r="L6056" s="444">
        <f t="shared" ca="1" si="217"/>
        <v>-2295322569426567.5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-2295322569426567.5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-9563844039277.3652</v>
      </c>
      <c r="L6057" s="444">
        <f t="shared" ca="1" si="217"/>
        <v>-2304886413465845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-2304886413465845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-9603693389441.0215</v>
      </c>
      <c r="L6058" s="444">
        <f t="shared" ca="1" si="217"/>
        <v>-2314490106855286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-2314490106855286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-9643708778563.6914</v>
      </c>
      <c r="L6059" s="444">
        <f t="shared" ca="1" si="217"/>
        <v>-2324133815633849.5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-2324133815633849.5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-9683890898474.373</v>
      </c>
      <c r="L6060" s="444">
        <f t="shared" ca="1" si="217"/>
        <v>-2333817706532324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-2333817706532324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-9724240443884.6836</v>
      </c>
      <c r="L6061" s="444">
        <f t="shared" ca="1" si="217"/>
        <v>-2343541946976208.5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-2343541946976208.5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-9764758112400.8691</v>
      </c>
      <c r="L6062" s="444">
        <f t="shared" ca="1" si="217"/>
        <v>-2353306705088609.5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-2353306705088609.5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-9805444604535.873</v>
      </c>
      <c r="L6063" s="444">
        <f t="shared" ca="1" si="217"/>
        <v>-2363112149693145.5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-2363112149693145.5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-9846300623721.4395</v>
      </c>
      <c r="L6064" s="444">
        <f t="shared" ca="1" si="217"/>
        <v>-2372958450316867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-2372958450316867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-9887326876320.2793</v>
      </c>
      <c r="L6065" s="444">
        <f t="shared" ca="1" si="217"/>
        <v>-2382845777193187.5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-2382845777193187.5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-9928524071638.2813</v>
      </c>
      <c r="L6066" s="444">
        <f t="shared" ca="1" si="217"/>
        <v>-2392774301264826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-2392774301264826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-9969892921936.7754</v>
      </c>
      <c r="L6067" s="444">
        <f t="shared" ca="1" si="217"/>
        <v>-2402744194186763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-2402744194186763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-10011434142444.846</v>
      </c>
      <c r="L6068" s="444">
        <f t="shared" ca="1" si="217"/>
        <v>-2412755628329208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-2412755628329208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-10053148451371.699</v>
      </c>
      <c r="L6069" s="444">
        <f t="shared" ca="1" si="217"/>
        <v>-2422808776780579.5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-2422808776780579.5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-10095036569919.082</v>
      </c>
      <c r="L6070" s="444">
        <f t="shared" ca="1" si="217"/>
        <v>-2432903813350498.5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-2432903813350498.5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-10137099222293.744</v>
      </c>
      <c r="L6071" s="444">
        <f t="shared" ca="1" si="217"/>
        <v>-2443040912572792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-2443040912572792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-10179337135719.967</v>
      </c>
      <c r="L6072" s="444">
        <f t="shared" ca="1" si="217"/>
        <v>-2453220249708512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-2453220249708512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-10221751040452.133</v>
      </c>
      <c r="L6073" s="444">
        <f t="shared" ca="1" si="217"/>
        <v>-2463442000748964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-2463442000748964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-10264341669787.35</v>
      </c>
      <c r="L6074" s="444">
        <f t="shared" ca="1" si="217"/>
        <v>-2473706342418751.5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-2473706342418751.5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-10307109760078.131</v>
      </c>
      <c r="L6075" s="444">
        <f t="shared" ca="1" si="217"/>
        <v>-2484013452178829.5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-2484013452178829.5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-10350056050745.123</v>
      </c>
      <c r="L6076" s="444">
        <f t="shared" ca="1" si="217"/>
        <v>-2494363508229574.5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-2494363508229574.5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-10393181284289.895</v>
      </c>
      <c r="L6077" s="444">
        <f t="shared" ca="1" si="217"/>
        <v>-2504756689513864.5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-2504756689513864.5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-10436486206307.77</v>
      </c>
      <c r="L6078" s="444">
        <f t="shared" ca="1" si="217"/>
        <v>-2515193175720172.5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-2515193175720172.5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-10479971565500.719</v>
      </c>
      <c r="L6079" s="444">
        <f t="shared" ca="1" si="217"/>
        <v>-2525673147285673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-2525673147285673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-10523638113690.305</v>
      </c>
      <c r="L6080" s="444">
        <f t="shared" ca="1" si="217"/>
        <v>-2536196785399363.5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-2536196785399363.5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-10567486605830.682</v>
      </c>
      <c r="L6081" s="444">
        <f t="shared" ca="1" si="217"/>
        <v>-2546764272005194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-2546764272005194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-10611517800021.641</v>
      </c>
      <c r="L6082" s="444">
        <f t="shared" ca="1" si="217"/>
        <v>-2557375789805215.5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-2557375789805215.5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-10655732457521.73</v>
      </c>
      <c r="L6083" s="444">
        <f t="shared" ca="1" si="217"/>
        <v>-2568031522262737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-2568031522262737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-10700131342761.404</v>
      </c>
      <c r="L6084" s="444">
        <f t="shared" ca="1" si="217"/>
        <v>-2578731653605498.5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-2578731653605498.5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-10744715223356.244</v>
      </c>
      <c r="L6085" s="444">
        <f t="shared" ca="1" si="217"/>
        <v>-2589476368828854.5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-2589476368828854.5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-10789484870120.227</v>
      </c>
      <c r="L6086" s="444">
        <f t="shared" ca="1" si="217"/>
        <v>-2600265853698974.5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-2600265853698974.5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-10834441057079.061</v>
      </c>
      <c r="L6087" s="444">
        <f t="shared" ca="1" si="217"/>
        <v>-2611100294756053.5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-2611100294756053.5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-10879584561483.557</v>
      </c>
      <c r="L6088" s="444">
        <f t="shared" ca="1" si="217"/>
        <v>-2621979879317537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-2621979879317537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-10924916163823.07</v>
      </c>
      <c r="L6089" s="444">
        <f t="shared" ca="1" si="217"/>
        <v>-2632904795481360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-2632904795481360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-10970436647839</v>
      </c>
      <c r="L6090" s="444">
        <f t="shared" ca="1" si="217"/>
        <v>-2643875232129199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-2643875232129199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-11016146800538.328</v>
      </c>
      <c r="L6091" s="444">
        <f t="shared" ca="1" si="217"/>
        <v>-2654891378929737.5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-2654891378929737.5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-11062047412207.24</v>
      </c>
      <c r="L6092" s="444">
        <f t="shared" ca="1" si="217"/>
        <v>-2665953426341944.5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-2665953426341944.5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-11108139276424.77</v>
      </c>
      <c r="L6093" s="444">
        <f t="shared" ca="1" si="217"/>
        <v>-2677061565618369.5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-2677061565618369.5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-11154423190076.539</v>
      </c>
      <c r="L6094" s="444">
        <f t="shared" ca="1" si="217"/>
        <v>-2688215988808446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-2688215988808446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-11200899953368.525</v>
      </c>
      <c r="L6095" s="444">
        <f t="shared" ca="1" si="217"/>
        <v>-2699416888761814.5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-2699416888761814.5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-11247570369840.895</v>
      </c>
      <c r="L6096" s="444">
        <f t="shared" ca="1" si="217"/>
        <v>-2710664459131655.5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-2710664459131655.5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-11294435246381.898</v>
      </c>
      <c r="L6097" s="444">
        <f t="shared" ca="1" si="217"/>
        <v>-2721958894378037.5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-2721958894378037.5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-11341495393241.822</v>
      </c>
      <c r="L6098" s="444">
        <f t="shared" ca="1" si="217"/>
        <v>-2733300389771279.5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-2733300389771279.5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-11388751624046.998</v>
      </c>
      <c r="L6099" s="444">
        <f t="shared" ca="1" si="217"/>
        <v>-2744689141395326.5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-2744689141395326.5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-11436204755813.859</v>
      </c>
      <c r="L6100" s="444">
        <f t="shared" ca="1" si="217"/>
        <v>-2756125346151140.5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-2756125346151140.5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-11483855608963.086</v>
      </c>
      <c r="L6101" s="444">
        <f t="shared" ca="1" si="217"/>
        <v>-2767609201760103.5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-2767609201760103.5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-11531705007333.764</v>
      </c>
      <c r="L6102" s="444">
        <f t="shared" ca="1" si="217"/>
        <v>-2779140906767437.5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-2779140906767437.5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-11579753778197.656</v>
      </c>
      <c r="L6103" s="444">
        <f t="shared" ca="1" si="217"/>
        <v>-2790720660545635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-2790720660545635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-11628002752273.479</v>
      </c>
      <c r="L6104" s="444">
        <f t="shared" ca="1" si="217"/>
        <v>-2802348663297908.5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-2802348663297908.5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-11676452763741.285</v>
      </c>
      <c r="L6105" s="444">
        <f t="shared" ca="1" si="217"/>
        <v>-2814025116061650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-2814025116061650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-11725104650256.875</v>
      </c>
      <c r="L6106" s="444">
        <f t="shared" ca="1" si="217"/>
        <v>-2825750220711907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-2825750220711907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-11773959252966.279</v>
      </c>
      <c r="L6107" s="444">
        <f t="shared" ca="1" si="217"/>
        <v>-2837524179964873.5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-2837524179964873.5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-11823017416520.307</v>
      </c>
      <c r="L6108" s="444">
        <f t="shared" ca="1" si="217"/>
        <v>-2849347197381394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-2849347197381394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-11872279989089.141</v>
      </c>
      <c r="L6109" s="444">
        <f t="shared" ca="1" si="217"/>
        <v>-2861219477370483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-2861219477370483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-11921747822377.012</v>
      </c>
      <c r="L6110" s="444">
        <f t="shared" ca="1" si="217"/>
        <v>-2873141225192860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-2873141225192860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-11971421771636.916</v>
      </c>
      <c r="L6111" s="444">
        <f t="shared" ca="1" si="217"/>
        <v>-2885112646964497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-2885112646964497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-12021302695685.404</v>
      </c>
      <c r="L6112" s="444">
        <f t="shared" ca="1" si="217"/>
        <v>-2897133949660182.5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-2897133949660182.5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-12071391456917.428</v>
      </c>
      <c r="L6113" s="444">
        <f t="shared" ca="1" si="217"/>
        <v>-2909205341117100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-2909205341117100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-12121688921321.25</v>
      </c>
      <c r="L6114" s="444">
        <f t="shared" ca="1" si="217"/>
        <v>-2921327030038421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-2921327030038421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-12172195958493.42</v>
      </c>
      <c r="L6115" s="444">
        <f t="shared" ca="1" si="217"/>
        <v>-2933499225996914.5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-2933499225996914.5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-12222913441653.811</v>
      </c>
      <c r="L6116" s="444">
        <f t="shared" ca="1" si="217"/>
        <v>-2945722139438568.5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-2945722139438568.5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-12273842247660.701</v>
      </c>
      <c r="L6117" s="444">
        <f t="shared" ca="1" si="217"/>
        <v>-2957995981686229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-2957995981686229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-12324983257025.953</v>
      </c>
      <c r="L6118" s="444">
        <f t="shared" ca="1" si="217"/>
        <v>-2970320964943255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-2970320964943255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-12376337353930.229</v>
      </c>
      <c r="L6119" s="444">
        <f t="shared" ca="1" si="217"/>
        <v>-2982697302297185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-2982697302297185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-12427905426238.271</v>
      </c>
      <c r="L6120" s="444">
        <f t="shared" ca="1" si="217"/>
        <v>-2995125207723423.5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-2995125207723423.5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-12479688365514.264</v>
      </c>
      <c r="L6121" s="444">
        <f t="shared" ca="1" si="217"/>
        <v>-3007604896088938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-3007604896088938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-12531687067037.242</v>
      </c>
      <c r="L6122" s="444">
        <f t="shared" ca="1" si="217"/>
        <v>-3020136583155975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-3020136583155975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-12583902429816.563</v>
      </c>
      <c r="L6123" s="444">
        <f t="shared" ca="1" si="217"/>
        <v>-3032720485585791.5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-3032720485585791.5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-12636335356607.465</v>
      </c>
      <c r="L6124" s="444">
        <f t="shared" ca="1" si="217"/>
        <v>-3045356820942399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-3045356820942399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-12688986753926.662</v>
      </c>
      <c r="L6125" s="444">
        <f t="shared" ca="1" si="217"/>
        <v>-3058045807696325.5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-3058045807696325.5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-12741857532068.023</v>
      </c>
      <c r="L6126" s="444">
        <f t="shared" ca="1" si="217"/>
        <v>-3070787665228393.5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-3070787665228393.5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-12794948605118.307</v>
      </c>
      <c r="L6127" s="444">
        <f t="shared" ca="1" si="217"/>
        <v>-3083582613833512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-3083582613833512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-12848260890972.967</v>
      </c>
      <c r="L6128" s="444">
        <f t="shared" ref="L6128:L6250" ca="1" si="222">I6128-J6128+K6128</f>
        <v>-3096430874724485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-3096430874724485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-12901795311352.021</v>
      </c>
      <c r="L6129" s="444">
        <f t="shared" ca="1" si="222"/>
        <v>-3109332670035837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-3109332670035837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-12955552791815.988</v>
      </c>
      <c r="L6130" s="444">
        <f t="shared" ca="1" si="222"/>
        <v>-3122288222827653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-3122288222827653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-13009534261781.887</v>
      </c>
      <c r="L6131" s="444">
        <f t="shared" ca="1" si="222"/>
        <v>-3135297757089435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-3135297757089435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-13063740654539.313</v>
      </c>
      <c r="L6132" s="444">
        <f t="shared" ca="1" si="222"/>
        <v>-3148361497743974.5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-3148361497743974.5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-13118172907266.561</v>
      </c>
      <c r="L6133" s="444">
        <f t="shared" ca="1" si="222"/>
        <v>-3161479670651241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-3161479670651241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-13172831961046.838</v>
      </c>
      <c r="L6134" s="444">
        <f t="shared" ca="1" si="222"/>
        <v>-3174652502612288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-3174652502612288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-13227718760884.533</v>
      </c>
      <c r="L6135" s="444">
        <f t="shared" ca="1" si="222"/>
        <v>-3187880221373172.5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-3187880221373172.5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-13282834255721.553</v>
      </c>
      <c r="L6136" s="444">
        <f t="shared" ca="1" si="222"/>
        <v>-3201163055628894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-3201163055628894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-13338179398453.725</v>
      </c>
      <c r="L6137" s="444">
        <f t="shared" ca="1" si="222"/>
        <v>-3214501235027347.5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-3214501235027347.5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-13393755145947.281</v>
      </c>
      <c r="L6138" s="444">
        <f t="shared" ca="1" si="222"/>
        <v>-3227894990173295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-3227894990173295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-13449562459055.396</v>
      </c>
      <c r="L6139" s="444">
        <f t="shared" ca="1" si="222"/>
        <v>-3241344552632350.5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-3241344552632350.5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-13505602302634.793</v>
      </c>
      <c r="L6140" s="444">
        <f t="shared" ca="1" si="222"/>
        <v>-3254850154934985.5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-3254850154934985.5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-13561875645562.439</v>
      </c>
      <c r="L6141" s="444">
        <f t="shared" ca="1" si="222"/>
        <v>-3268412030580548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-3268412030580548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-13618383460752.283</v>
      </c>
      <c r="L6142" s="444">
        <f t="shared" ca="1" si="222"/>
        <v>-3282030414041300.5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-3282030414041300.5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-13675126725172.086</v>
      </c>
      <c r="L6143" s="444">
        <f t="shared" ca="1" si="222"/>
        <v>-3295705540766472.5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-3295705540766472.5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-13732106419860.303</v>
      </c>
      <c r="L6144" s="444">
        <f t="shared" ca="1" si="222"/>
        <v>-3309437647186333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-3309437647186333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-13789323529943.055</v>
      </c>
      <c r="L6145" s="444">
        <f t="shared" ca="1" si="222"/>
        <v>-3323226970716276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-3323226970716276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-13846779044651.15</v>
      </c>
      <c r="L6146" s="444">
        <f t="shared" ca="1" si="222"/>
        <v>-3337073749760927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-3337073749760927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-13904473957337.195</v>
      </c>
      <c r="L6147" s="444">
        <f t="shared" ca="1" si="222"/>
        <v>-3350978223718264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-3350978223718264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-13962409265492.766</v>
      </c>
      <c r="L6148" s="444">
        <f t="shared" ca="1" si="222"/>
        <v>-3364940632983757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-3364940632983757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-14020585970765.654</v>
      </c>
      <c r="L6149" s="444">
        <f t="shared" ca="1" si="222"/>
        <v>-3378961218954522.5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-3378961218954522.5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-14079005078977.178</v>
      </c>
      <c r="L6150" s="444">
        <f t="shared" ca="1" si="222"/>
        <v>-3393040224033499.5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-3393040224033499.5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-14137667600139.58</v>
      </c>
      <c r="L6151" s="444">
        <f t="shared" ca="1" si="222"/>
        <v>-3407177891633639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-3407177891633639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-14196574548473.496</v>
      </c>
      <c r="L6152" s="444">
        <f t="shared" ca="1" si="222"/>
        <v>-3421374466182112.5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-3421374466182112.5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-14255726942425.469</v>
      </c>
      <c r="L6153" s="444">
        <f t="shared" ca="1" si="222"/>
        <v>-3435630193124538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-3435630193124538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-14315125804685.574</v>
      </c>
      <c r="L6154" s="444">
        <f t="shared" ca="1" si="222"/>
        <v>-3449945318929223.5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-3449945318929223.5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-14374772162205.098</v>
      </c>
      <c r="L6155" s="444">
        <f t="shared" ca="1" si="222"/>
        <v>-3464320091091428.5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-3464320091091428.5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-14434667046214.285</v>
      </c>
      <c r="L6156" s="444">
        <f t="shared" ca="1" si="222"/>
        <v>-3478754758137643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-3478754758137643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-14494811492240.18</v>
      </c>
      <c r="L6157" s="444">
        <f t="shared" ca="1" si="222"/>
        <v>-3493249569629883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-3493249569629883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-14555206540124.512</v>
      </c>
      <c r="L6158" s="444">
        <f t="shared" ca="1" si="222"/>
        <v>-3507804776170007.5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-3507804776170007.5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-14615853234041.697</v>
      </c>
      <c r="L6159" s="444">
        <f t="shared" ca="1" si="222"/>
        <v>-3522420629404049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-3522420629404049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-14676752622516.871</v>
      </c>
      <c r="L6160" s="444">
        <f t="shared" ca="1" si="222"/>
        <v>-3537097382026566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-3537097382026566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-14737905758444.025</v>
      </c>
      <c r="L6161" s="444">
        <f t="shared" ca="1" si="222"/>
        <v>-3551835287785010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-3551835287785010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-14799313699104.209</v>
      </c>
      <c r="L6162" s="444">
        <f t="shared" ca="1" si="222"/>
        <v>-3566634601484114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-3566634601484114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-14860977506183.809</v>
      </c>
      <c r="L6163" s="444">
        <f t="shared" ca="1" si="222"/>
        <v>-3581495578990298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-3581495578990298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-14922898245792.908</v>
      </c>
      <c r="L6164" s="444">
        <f t="shared" ca="1" si="222"/>
        <v>-3596418477236091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-3596418477236091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-14985076988483.713</v>
      </c>
      <c r="L6165" s="444">
        <f t="shared" ca="1" si="222"/>
        <v>-3611403554224574.5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-3611403554224574.5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-15047514809269.061</v>
      </c>
      <c r="L6166" s="444">
        <f t="shared" ca="1" si="222"/>
        <v>-3626451069033843.5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-3626451069033843.5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-15110212787641.016</v>
      </c>
      <c r="L6167" s="444">
        <f t="shared" ca="1" si="222"/>
        <v>-3641561281821484.5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-3641561281821484.5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-15173172007589.518</v>
      </c>
      <c r="L6168" s="444">
        <f t="shared" ca="1" si="222"/>
        <v>-3656734453829074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-3656734453829074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-15236393557621.141</v>
      </c>
      <c r="L6169" s="444">
        <f t="shared" ca="1" si="222"/>
        <v>-3671970847386695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-3671970847386695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-15299878530777.898</v>
      </c>
      <c r="L6170" s="444">
        <f t="shared" ca="1" si="222"/>
        <v>-3687270725917473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-3687270725917473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-15363628024656.139</v>
      </c>
      <c r="L6171" s="444">
        <f t="shared" ca="1" si="222"/>
        <v>-3702634353942129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-3702634353942129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-15427643141425.535</v>
      </c>
      <c r="L6172" s="444">
        <f t="shared" ca="1" si="222"/>
        <v>-3718061997083554.5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-3718061997083554.5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-15491924987848.143</v>
      </c>
      <c r="L6173" s="444">
        <f t="shared" ca="1" si="222"/>
        <v>-3733553922071402.5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-3733553922071402.5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-15556474675297.51</v>
      </c>
      <c r="L6174" s="444">
        <f t="shared" ca="1" si="222"/>
        <v>-3749110396746700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-3749110396746700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-15621293319777.914</v>
      </c>
      <c r="L6175" s="444">
        <f t="shared" ca="1" si="222"/>
        <v>-3764731690066478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-3764731690066478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-15686382041943.656</v>
      </c>
      <c r="L6176" s="444">
        <f t="shared" ca="1" si="222"/>
        <v>-3780418072108421.5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-3780418072108421.5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-15751741967118.424</v>
      </c>
      <c r="L6177" s="444">
        <f t="shared" ca="1" si="222"/>
        <v>-3796169814075540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-3796169814075540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-15817374225314.752</v>
      </c>
      <c r="L6178" s="444">
        <f t="shared" ca="1" si="222"/>
        <v>-3811987188300855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-3811987188300855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-15883279951253.563</v>
      </c>
      <c r="L6179" s="444">
        <f t="shared" ca="1" si="222"/>
        <v>-3827870468252108.5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-3827870468252108.5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-15949460284383.785</v>
      </c>
      <c r="L6180" s="444">
        <f t="shared" ca="1" si="222"/>
        <v>-3843819928536492.5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-3843819928536492.5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-16015916368902.053</v>
      </c>
      <c r="L6181" s="444">
        <f t="shared" ca="1" si="222"/>
        <v>-3859835844905394.5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-3859835844905394.5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-16082649353772.477</v>
      </c>
      <c r="L6182" s="444">
        <f t="shared" ca="1" si="222"/>
        <v>-3875918494259167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-3875918494259167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-16149660392746.531</v>
      </c>
      <c r="L6183" s="444">
        <f t="shared" ca="1" si="222"/>
        <v>-3892068154651913.5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-3892068154651913.5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-16216950644382.973</v>
      </c>
      <c r="L6184" s="444">
        <f t="shared" ca="1" si="222"/>
        <v>-3908285105296296.5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-3908285105296296.5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-16284521272067.904</v>
      </c>
      <c r="L6185" s="444">
        <f t="shared" ca="1" si="222"/>
        <v>-3924569626568364.5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-3924569626568364.5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-16352373444034.854</v>
      </c>
      <c r="L6186" s="444">
        <f t="shared" ca="1" si="222"/>
        <v>-3940922000012399.5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-3940922000012399.5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-16420508333384.998</v>
      </c>
      <c r="L6187" s="444">
        <f t="shared" ca="1" si="222"/>
        <v>-3957342508345784.5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-3957342508345784.5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-16488927118107.438</v>
      </c>
      <c r="L6188" s="444">
        <f t="shared" ca="1" si="222"/>
        <v>-3973831435463892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-3973831435463892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-16557630981099.549</v>
      </c>
      <c r="L6189" s="444">
        <f t="shared" ca="1" si="222"/>
        <v>-3990389066444991.5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-3990389066444991.5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-16626621110187.463</v>
      </c>
      <c r="L6190" s="444">
        <f t="shared" ca="1" si="222"/>
        <v>-4007015687555179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-4007015687555179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-16695898698146.578</v>
      </c>
      <c r="L6191" s="444">
        <f t="shared" ca="1" si="222"/>
        <v>-4023711586253325.5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-4023711586253325.5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-16765464942722.189</v>
      </c>
      <c r="L6192" s="444">
        <f t="shared" ca="1" si="222"/>
        <v>-4040477051196047.5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-4040477051196047.5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-16835321046650.197</v>
      </c>
      <c r="L6193" s="444">
        <f t="shared" ca="1" si="222"/>
        <v>-4057312372242697.5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-4057312372242697.5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-16905468217677.904</v>
      </c>
      <c r="L6194" s="444">
        <f t="shared" ca="1" si="222"/>
        <v>-4074217840460375.5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-4074217840460375.5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-16975907668584.898</v>
      </c>
      <c r="L6195" s="444">
        <f t="shared" ca="1" si="222"/>
        <v>-4091193748128960.5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-4091193748128960.5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-17046640617204</v>
      </c>
      <c r="L6196" s="444">
        <f t="shared" ca="1" si="222"/>
        <v>-4108240388746164.5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-4108240388746164.5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-17117668286442.352</v>
      </c>
      <c r="L6197" s="444">
        <f t="shared" ca="1" si="222"/>
        <v>-4125358057032607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-4125358057032607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-17188991904302.531</v>
      </c>
      <c r="L6198" s="444">
        <f t="shared" ca="1" si="222"/>
        <v>-4142547048936909.5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-4142547048936909.5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-17260612703903.789</v>
      </c>
      <c r="L6199" s="444">
        <f t="shared" ca="1" si="222"/>
        <v>-4159807661640813.5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-4159807661640813.5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-17332531923503.391</v>
      </c>
      <c r="L6200" s="444">
        <f t="shared" ca="1" si="222"/>
        <v>-4177140193564317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-4177140193564317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-17404750806517.986</v>
      </c>
      <c r="L6201" s="444">
        <f t="shared" ca="1" si="222"/>
        <v>-4194544944370835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-4194544944370835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-17477270601545.146</v>
      </c>
      <c r="L6202" s="444">
        <f t="shared" ca="1" si="222"/>
        <v>-4212022214972380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-4212022214972380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-17550092562384.916</v>
      </c>
      <c r="L6203" s="444">
        <f t="shared" ca="1" si="222"/>
        <v>-4229572307534765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-4229572307534765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-17623217948061.52</v>
      </c>
      <c r="L6204" s="444">
        <f t="shared" ca="1" si="222"/>
        <v>-4247195525482826.5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-4247195525482826.5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-17696648022845.109</v>
      </c>
      <c r="L6205" s="444">
        <f t="shared" ca="1" si="222"/>
        <v>-4264892173505671.5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-4264892173505671.5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-17770384056273.629</v>
      </c>
      <c r="L6206" s="444">
        <f t="shared" ca="1" si="222"/>
        <v>-4282662557561945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-4282662557561945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-17844427323174.77</v>
      </c>
      <c r="L6207" s="444">
        <f t="shared" ca="1" si="222"/>
        <v>-4300506984885120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-4300506984885120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-17918779103688</v>
      </c>
      <c r="L6208" s="444">
        <f t="shared" ca="1" si="222"/>
        <v>-4318425763988808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-4318425763988808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-17993440683286.699</v>
      </c>
      <c r="L6209" s="444">
        <f t="shared" ca="1" si="222"/>
        <v>-4336419204672094.5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-4336419204672094.5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-18068413352800.395</v>
      </c>
      <c r="L6210" s="444">
        <f t="shared" ca="1" si="222"/>
        <v>-4354487618024895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-4354487618024895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-18143698408437.063</v>
      </c>
      <c r="L6211" s="444">
        <f t="shared" ca="1" si="222"/>
        <v>-4372631316433332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-4372631316433332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-18219297151805.551</v>
      </c>
      <c r="L6212" s="444">
        <f t="shared" ca="1" si="222"/>
        <v>-4390850613585137.5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-4390850613585137.5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-18295210889938.074</v>
      </c>
      <c r="L6213" s="444">
        <f t="shared" ca="1" si="222"/>
        <v>-4409145824475075.5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-4409145824475075.5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-18371440935312.813</v>
      </c>
      <c r="L6214" s="444">
        <f t="shared" ca="1" si="222"/>
        <v>-4427517265410388.5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-4427517265410388.5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-18447988605876.617</v>
      </c>
      <c r="L6215" s="444">
        <f t="shared" ca="1" si="222"/>
        <v>-4445965254016265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-4445965254016265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-18524855225067.773</v>
      </c>
      <c r="L6216" s="444">
        <f t="shared" ca="1" si="222"/>
        <v>-4464490109241333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-4464490109241333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-18602042121838.891</v>
      </c>
      <c r="L6217" s="444">
        <f t="shared" ca="1" si="222"/>
        <v>-4483092151363172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-4483092151363172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-18679550630679.883</v>
      </c>
      <c r="L6218" s="444">
        <f t="shared" ca="1" si="222"/>
        <v>-4501771701993852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-4501771701993852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-18757382091641.047</v>
      </c>
      <c r="L6219" s="444">
        <f t="shared" ca="1" si="222"/>
        <v>-4520529084085493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-4520529084085493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-18835537850356.219</v>
      </c>
      <c r="L6220" s="444">
        <f t="shared" ca="1" si="222"/>
        <v>-4539364621935849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-4539364621935849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-18914019258066.039</v>
      </c>
      <c r="L6221" s="444">
        <f t="shared" ca="1" si="222"/>
        <v>-4558278641193915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-4558278641193915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-18992827671641.313</v>
      </c>
      <c r="L6222" s="444">
        <f t="shared" ca="1" si="222"/>
        <v>-4577271468865556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-4577271468865556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-19071964453606.484</v>
      </c>
      <c r="L6223" s="444">
        <f t="shared" ca="1" si="222"/>
        <v>-4596343433319162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-4596343433319162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-19151430972163.176</v>
      </c>
      <c r="L6224" s="444">
        <f t="shared" ca="1" si="222"/>
        <v>-4615494864291325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-4615494864291325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-19231228601213.855</v>
      </c>
      <c r="L6225" s="444">
        <f t="shared" ca="1" si="222"/>
        <v>-4634726092892539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-4634726092892539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-19311358720385.578</v>
      </c>
      <c r="L6226" s="444">
        <f t="shared" ca="1" si="222"/>
        <v>-4654037451612925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-4654037451612925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-19391822715053.855</v>
      </c>
      <c r="L6227" s="444">
        <f t="shared" ca="1" si="222"/>
        <v>-4673429274327979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-4673429274327979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-19472621976366.578</v>
      </c>
      <c r="L6228" s="444">
        <f t="shared" ca="1" si="222"/>
        <v>-4692901896304346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-4692901896304346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-19553757901268.109</v>
      </c>
      <c r="L6229" s="444">
        <f t="shared" ca="1" si="222"/>
        <v>-4712455654205614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-4712455654205614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-19635231892523.391</v>
      </c>
      <c r="L6230" s="444">
        <f t="shared" ca="1" si="222"/>
        <v>-4732090886098137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-4732090886098137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-19717045358742.238</v>
      </c>
      <c r="L6231" s="444">
        <f t="shared" ca="1" si="222"/>
        <v>-4751807931456879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-4751807931456879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-19799199714403.664</v>
      </c>
      <c r="L6232" s="444">
        <f t="shared" ca="1" si="222"/>
        <v>-4771607131171283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-4771607131171283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-19881696379880.344</v>
      </c>
      <c r="L6233" s="444">
        <f t="shared" ca="1" si="222"/>
        <v>-4791488827551163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-4791488827551163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-19964536781463.18</v>
      </c>
      <c r="L6234" s="444">
        <f t="shared" ca="1" si="222"/>
        <v>-4811453364332626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-4811453364332626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-20047722351385.941</v>
      </c>
      <c r="L6235" s="444">
        <f t="shared" ca="1" si="222"/>
        <v>-4831501086684012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-4831501086684012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-20131254527850.051</v>
      </c>
      <c r="L6236" s="444">
        <f t="shared" ca="1" si="222"/>
        <v>-4851632341211862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-4851632341211862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-20215134755049.426</v>
      </c>
      <c r="L6237" s="444">
        <f t="shared" ca="1" si="222"/>
        <v>-4871847475966911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-4871847475966911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-20299364483195.461</v>
      </c>
      <c r="L6238" s="444">
        <f t="shared" ca="1" si="222"/>
        <v>-4892146840450106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-4892146840450106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-20383945168542.109</v>
      </c>
      <c r="L6239" s="444">
        <f t="shared" ca="1" si="222"/>
        <v>-4912530785618648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-4912530785618648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-20468878273411.031</v>
      </c>
      <c r="L6240" s="444">
        <f t="shared" ca="1" si="222"/>
        <v>-4932999663892059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-4932999663892059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-20554165266216.914</v>
      </c>
      <c r="L6241" s="444">
        <f t="shared" ca="1" si="222"/>
        <v>-4953553829158276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-4953553829158276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-20639807621492.816</v>
      </c>
      <c r="L6242" s="444">
        <f t="shared" ca="1" si="222"/>
        <v>-4974193636779769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-4974193636779769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-20725806819915.703</v>
      </c>
      <c r="L6243" s="444">
        <f t="shared" ca="1" si="222"/>
        <v>-4994919443599685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-4994919443599685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-20812164348332.02</v>
      </c>
      <c r="L6244" s="444">
        <f t="shared" ca="1" si="222"/>
        <v>-5015731607948017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-5015731607948017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-20898881699783.402</v>
      </c>
      <c r="L6245" s="444">
        <f t="shared" ca="1" si="222"/>
        <v>-5036630489647800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-5036630489647800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-20985960373532.5</v>
      </c>
      <c r="L6246" s="444">
        <f t="shared" ca="1" si="222"/>
        <v>-5057616450021332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-5057616450021332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-21073401875088.883</v>
      </c>
      <c r="L6247" s="444">
        <f t="shared" ca="1" si="222"/>
        <v>-5078689851896421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-5078689851896421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-21161207716235.086</v>
      </c>
      <c r="L6248" s="444">
        <f t="shared" ca="1" si="222"/>
        <v>-5099851059612656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-5099851059612656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-21249379415052.734</v>
      </c>
      <c r="L6249" s="444">
        <f t="shared" ca="1" si="222"/>
        <v>-5121100439027709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-5121100439027709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-21337918495948.789</v>
      </c>
      <c r="L6250" s="444">
        <f t="shared" ca="1" si="222"/>
        <v>-5142438357523658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3426164.1481831162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54.416666666666664</v>
      </c>
      <c r="C4" s="463">
        <f ca="1">(SUMIFS(H:H,I:I,"&gt;0",L:L,"&lt;0"))</f>
        <v>653</v>
      </c>
      <c r="D4" s="456">
        <f t="array" aca="1" ref="D4" ca="1">INDEX(N:N,MATCH(C4,H:H,0),0)</f>
        <v>71133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3426164.1481831162</v>
      </c>
      <c r="C8" s="447">
        <f t="shared" ref="C8:C71" si="0">SUMIF(G:G,A8,J:J)</f>
        <v>0</v>
      </c>
      <c r="D8" s="447">
        <f ca="1">SUMIF(G:G,1,K:K)</f>
        <v>175289.06027540003</v>
      </c>
      <c r="E8" s="447">
        <f t="shared" ref="E8:E71" ca="1" si="1">B8-C8+D8</f>
        <v>3601453.2084585163</v>
      </c>
      <c r="F8" s="431"/>
      <c r="G8" s="459">
        <v>1</v>
      </c>
      <c r="H8" s="459">
        <v>1</v>
      </c>
      <c r="I8" s="444">
        <f ca="1">B1</f>
        <v>3426164.1481831162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14275.683950762985</v>
      </c>
      <c r="L8" s="444">
        <f t="shared" ref="L8:L262" ca="1" si="3">I8-J8+K8</f>
        <v>3440439.8321338794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3601453.2084585163</v>
      </c>
      <c r="C9" s="447">
        <f t="shared" si="0"/>
        <v>0</v>
      </c>
      <c r="D9" s="447">
        <f ca="1">SUMIF(G:G,2,K:K)</f>
        <v>184257.1812769949</v>
      </c>
      <c r="E9" s="447">
        <f t="shared" ca="1" si="1"/>
        <v>3785710.389735511</v>
      </c>
      <c r="F9" s="431"/>
      <c r="G9" s="459">
        <v>1</v>
      </c>
      <c r="H9" s="459">
        <v>2</v>
      </c>
      <c r="I9" s="444">
        <f t="shared" ref="I9:I263" ca="1" si="5">L8</f>
        <v>3440439.8321338794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14335.165967224497</v>
      </c>
      <c r="L9" s="444">
        <f t="shared" ca="1" si="3"/>
        <v>3454774.9981011041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3785710.389735511</v>
      </c>
      <c r="C10" s="447">
        <f t="shared" si="0"/>
        <v>0</v>
      </c>
      <c r="D10" s="447">
        <f ca="1">SUMIF(G:G,3,K:K)</f>
        <v>193684.12836946457</v>
      </c>
      <c r="E10" s="447">
        <f t="shared" ca="1" si="1"/>
        <v>3979394.5181049756</v>
      </c>
      <c r="F10" s="431"/>
      <c r="G10" s="459">
        <v>1</v>
      </c>
      <c r="H10" s="459">
        <v>3</v>
      </c>
      <c r="I10" s="444">
        <f t="shared" ca="1" si="5"/>
        <v>3454774.9981011041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14394.895825421267</v>
      </c>
      <c r="L10" s="444">
        <f t="shared" ca="1" si="3"/>
        <v>3469169.8939265255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3979394.5181049756</v>
      </c>
      <c r="C11" s="447">
        <f t="shared" si="0"/>
        <v>0</v>
      </c>
      <c r="D11" s="447">
        <f ca="1">SUMIF(G:G,4,K:K)</f>
        <v>203593.37596641568</v>
      </c>
      <c r="E11" s="447">
        <f t="shared" ca="1" si="1"/>
        <v>4182987.8940713913</v>
      </c>
      <c r="F11" s="431"/>
      <c r="G11" s="459">
        <v>1</v>
      </c>
      <c r="H11" s="459">
        <v>4</v>
      </c>
      <c r="I11" s="444">
        <f t="shared" ca="1" si="5"/>
        <v>3469169.8939265255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14454.874558027188</v>
      </c>
      <c r="L11" s="444">
        <f t="shared" ca="1" si="3"/>
        <v>3483624.7684845529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4182987.8940713913</v>
      </c>
      <c r="C12" s="447">
        <f t="shared" si="0"/>
        <v>0</v>
      </c>
      <c r="D12" s="447">
        <f ca="1">SUMIF(G:G,5,K:K)</f>
        <v>214009.59947700682</v>
      </c>
      <c r="E12" s="447">
        <f t="shared" ca="1" si="1"/>
        <v>4396997.4935483979</v>
      </c>
      <c r="F12" s="431"/>
      <c r="G12" s="459">
        <v>1</v>
      </c>
      <c r="H12" s="459">
        <v>5</v>
      </c>
      <c r="I12" s="444">
        <f t="shared" ca="1" si="5"/>
        <v>3483624.7684845529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14515.10320201897</v>
      </c>
      <c r="L12" s="444">
        <f t="shared" ca="1" si="3"/>
        <v>3498139.8716865717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4396997.4935483979</v>
      </c>
      <c r="C13" s="447">
        <f t="shared" si="0"/>
        <v>110555.47832289393</v>
      </c>
      <c r="D13" s="447">
        <f ca="1">SUMIF(G:G,6,K:K)</f>
        <v>223569.09177626262</v>
      </c>
      <c r="E13" s="447">
        <f t="shared" ca="1" si="1"/>
        <v>4510011.1070017666</v>
      </c>
      <c r="F13" s="431"/>
      <c r="G13" s="459">
        <v>1</v>
      </c>
      <c r="H13" s="459">
        <v>6</v>
      </c>
      <c r="I13" s="444">
        <f t="shared" ca="1" si="5"/>
        <v>3498139.8716865717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14575.582798694049</v>
      </c>
      <c r="L13" s="444">
        <f t="shared" ca="1" si="3"/>
        <v>3512715.454485266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4510011.1070017666</v>
      </c>
      <c r="C14" s="447">
        <f t="shared" si="0"/>
        <v>265333.14797494543</v>
      </c>
      <c r="D14" s="447">
        <f ca="1">SUMIF(G:G,7,K:K)</f>
        <v>223443.68163174897</v>
      </c>
      <c r="E14" s="447">
        <f t="shared" ca="1" si="1"/>
        <v>4468121.6406585695</v>
      </c>
      <c r="F14" s="431"/>
      <c r="G14" s="459">
        <v>1</v>
      </c>
      <c r="H14" s="459">
        <v>7</v>
      </c>
      <c r="I14" s="444">
        <f t="shared" ca="1" si="5"/>
        <v>3512715.454485266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14636.31439368861</v>
      </c>
      <c r="L14" s="444">
        <f t="shared" ca="1" si="3"/>
        <v>3527351.7688789545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4468121.6406585695</v>
      </c>
      <c r="C15" s="447">
        <f t="shared" si="0"/>
        <v>265333.14797494543</v>
      </c>
      <c r="D15" s="447">
        <f ca="1">SUMIF(G:G,8,K:K)</f>
        <v>221300.53703237826</v>
      </c>
      <c r="E15" s="447">
        <f t="shared" ca="1" si="1"/>
        <v>4424089.0297160018</v>
      </c>
      <c r="F15" s="431"/>
      <c r="G15" s="459">
        <v>1</v>
      </c>
      <c r="H15" s="459">
        <v>8</v>
      </c>
      <c r="I15" s="444">
        <f t="shared" ca="1" si="5"/>
        <v>3527351.7688789545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14697.299036995646</v>
      </c>
      <c r="L15" s="444">
        <f t="shared" ca="1" si="3"/>
        <v>3542049.06791595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4424089.0297160018</v>
      </c>
      <c r="C16" s="447">
        <f t="shared" si="0"/>
        <v>246150.24357494549</v>
      </c>
      <c r="D16" s="447">
        <f ca="1">SUMIF(G:G,9,K:K)</f>
        <v>219534.04129123993</v>
      </c>
      <c r="E16" s="447">
        <f t="shared" ca="1" si="1"/>
        <v>4397472.8274322962</v>
      </c>
      <c r="F16" s="431"/>
      <c r="G16" s="459">
        <v>1</v>
      </c>
      <c r="H16" s="459">
        <v>9</v>
      </c>
      <c r="I16" s="444">
        <f t="shared" ca="1" si="5"/>
        <v>3542049.06791595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14758.537782983123</v>
      </c>
      <c r="L16" s="444">
        <f t="shared" ca="1" si="3"/>
        <v>3556807.6056989329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4397472.8274322962</v>
      </c>
      <c r="C17" s="447">
        <f t="shared" si="0"/>
        <v>244406.34317494548</v>
      </c>
      <c r="D17" s="447">
        <f ca="1">SUMIF(G:G,10,K:K)</f>
        <v>218261.52712218216</v>
      </c>
      <c r="E17" s="447">
        <f t="shared" ca="1" si="1"/>
        <v>4371328.0113795325</v>
      </c>
      <c r="F17" s="431"/>
      <c r="G17" s="459">
        <v>1</v>
      </c>
      <c r="H17" s="459">
        <v>10</v>
      </c>
      <c r="I17" s="444">
        <f t="shared" ca="1" si="5"/>
        <v>3556807.6056989329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14820.031690412217</v>
      </c>
      <c r="L17" s="444">
        <f t="shared" ca="1" si="3"/>
        <v>3571627.6373893451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4371328.0113795325</v>
      </c>
      <c r="C18" s="447">
        <f t="shared" si="0"/>
        <v>244406.34317494548</v>
      </c>
      <c r="D18" s="447">
        <f ca="1">SUMIF(G:G,11,K:K)</f>
        <v>216923.90871315409</v>
      </c>
      <c r="E18" s="447">
        <f t="shared" ca="1" si="1"/>
        <v>4343845.5769177414</v>
      </c>
      <c r="F18" s="431"/>
      <c r="G18" s="459">
        <v>1</v>
      </c>
      <c r="H18" s="459">
        <v>11</v>
      </c>
      <c r="I18" s="444">
        <f t="shared" ca="1" si="5"/>
        <v>3571627.6373893451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14881.781822455605</v>
      </c>
      <c r="L18" s="444">
        <f t="shared" ca="1" si="3"/>
        <v>3586509.4192118007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4343845.5769177414</v>
      </c>
      <c r="C19" s="447">
        <f t="shared" si="0"/>
        <v>244406.34317494548</v>
      </c>
      <c r="D19" s="447">
        <f ca="1">SUMIF(G:G,12,K:K)</f>
        <v>215517.85520767851</v>
      </c>
      <c r="E19" s="447">
        <f t="shared" ca="1" si="1"/>
        <v>4314957.0889504747</v>
      </c>
      <c r="F19" s="431"/>
      <c r="G19" s="459">
        <v>1</v>
      </c>
      <c r="H19" s="459">
        <v>12</v>
      </c>
      <c r="I19" s="444">
        <f t="shared" ca="1" si="5"/>
        <v>3586509.4192118007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14943.789246715834</v>
      </c>
      <c r="L19" s="444">
        <f t="shared" ca="1" si="3"/>
        <v>3601453.2084585163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4314957.0889504747</v>
      </c>
      <c r="C20" s="447">
        <f t="shared" si="0"/>
        <v>244406.34317494548</v>
      </c>
      <c r="D20" s="447">
        <f ca="1">SUMIF(G:G,13,K:K)</f>
        <v>214039.86533633951</v>
      </c>
      <c r="E20" s="447">
        <f t="shared" ca="1" si="1"/>
        <v>4284590.6111118691</v>
      </c>
      <c r="F20" s="431"/>
      <c r="G20" s="459">
        <v>2</v>
      </c>
      <c r="H20" s="459">
        <v>13</v>
      </c>
      <c r="I20" s="444">
        <f t="shared" ca="1" si="5"/>
        <v>3601453.2084585163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15006.055035243815</v>
      </c>
      <c r="L20" s="444">
        <f t="shared" ca="1" si="3"/>
        <v>3616459.26349376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4284590.6111118691</v>
      </c>
      <c r="C21" s="447">
        <f t="shared" si="0"/>
        <v>244406.34317494548</v>
      </c>
      <c r="D21" s="447">
        <f ca="1">SUMIF(G:G,14,K:K)</f>
        <v>212486.25869813285</v>
      </c>
      <c r="E21" s="447">
        <f t="shared" ca="1" si="1"/>
        <v>4252670.5266350564</v>
      </c>
      <c r="F21" s="431"/>
      <c r="G21" s="459">
        <v>2</v>
      </c>
      <c r="H21" s="459">
        <v>14</v>
      </c>
      <c r="I21" s="444">
        <f t="shared" ca="1" si="5"/>
        <v>3616459.26349376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15068.580264557333</v>
      </c>
      <c r="L21" s="444">
        <f t="shared" ca="1" si="3"/>
        <v>3631527.8437583172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4252670.5266350564</v>
      </c>
      <c r="C22" s="447">
        <f t="shared" si="0"/>
        <v>244406.34317494548</v>
      </c>
      <c r="D22" s="447">
        <f ca="1">SUMIF(G:G,15,K:K)</f>
        <v>210853.16659575386</v>
      </c>
      <c r="E22" s="447">
        <f t="shared" ca="1" si="1"/>
        <v>4219117.350055865</v>
      </c>
      <c r="F22" s="431"/>
      <c r="G22" s="459">
        <v>2</v>
      </c>
      <c r="H22" s="459">
        <v>15</v>
      </c>
      <c r="I22" s="444">
        <f t="shared" ca="1" si="5"/>
        <v>3631527.8437583172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15131.366015659654</v>
      </c>
      <c r="L22" s="444">
        <f t="shared" ca="1" si="3"/>
        <v>3646659.2097739768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4219117.350055865</v>
      </c>
      <c r="C23" s="447">
        <f t="shared" si="0"/>
        <v>244406.34317494548</v>
      </c>
      <c r="D23" s="447">
        <f ca="1">SUMIF(G:G,16,K:K)</f>
        <v>209136.52240200149</v>
      </c>
      <c r="E23" s="447">
        <f t="shared" ca="1" si="1"/>
        <v>4183847.529282921</v>
      </c>
      <c r="F23" s="431"/>
      <c r="G23" s="459">
        <v>2</v>
      </c>
      <c r="H23" s="459">
        <v>16</v>
      </c>
      <c r="I23" s="444">
        <f t="shared" ca="1" si="5"/>
        <v>3646659.2097739768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15194.413374058237</v>
      </c>
      <c r="L23" s="444">
        <f t="shared" ca="1" si="3"/>
        <v>3661853.6231480353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4183847.529282921</v>
      </c>
      <c r="C24" s="447">
        <f t="shared" si="0"/>
        <v>244406.34317494548</v>
      </c>
      <c r="D24" s="447">
        <f ca="1">SUMIF(G:G,17,K:K)</f>
        <v>207332.05143330907</v>
      </c>
      <c r="E24" s="447">
        <f t="shared" ca="1" si="1"/>
        <v>4146773.2375412844</v>
      </c>
      <c r="F24" s="431"/>
      <c r="G24" s="459">
        <v>2</v>
      </c>
      <c r="H24" s="459">
        <v>17</v>
      </c>
      <c r="I24" s="444">
        <f t="shared" ca="1" si="5"/>
        <v>3661853.6231480353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15257.72342978348</v>
      </c>
      <c r="L24" s="444">
        <f t="shared" ca="1" si="3"/>
        <v>3677111.3465778185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4146773.2375412844</v>
      </c>
      <c r="C25" s="447">
        <f t="shared" si="0"/>
        <v>244406.34317494548</v>
      </c>
      <c r="D25" s="447">
        <f ca="1">SUMIF(G:G,18,K:K)</f>
        <v>205435.26030518583</v>
      </c>
      <c r="E25" s="447">
        <f t="shared" ca="1" si="1"/>
        <v>4107802.1546715247</v>
      </c>
      <c r="F25" s="431"/>
      <c r="G25" s="459">
        <v>2</v>
      </c>
      <c r="H25" s="459">
        <v>18</v>
      </c>
      <c r="I25" s="444">
        <f t="shared" ca="1" si="5"/>
        <v>3677111.3465778185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15321.297277407577</v>
      </c>
      <c r="L25" s="444">
        <f t="shared" ca="1" si="3"/>
        <v>3692432.6438552262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4107802.1546715247</v>
      </c>
      <c r="C26" s="447">
        <f t="shared" si="0"/>
        <v>244406.34317494548</v>
      </c>
      <c r="D26" s="447">
        <f ca="1">SUMIF(G:G,19,K:K)</f>
        <v>203441.42574306266</v>
      </c>
      <c r="E26" s="447">
        <f t="shared" ca="1" si="1"/>
        <v>4066837.2372396416</v>
      </c>
      <c r="F26" s="431"/>
      <c r="G26" s="459">
        <v>2</v>
      </c>
      <c r="H26" s="459">
        <v>19</v>
      </c>
      <c r="I26" s="444">
        <f t="shared" ca="1" si="5"/>
        <v>3692432.6438552262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15385.136016063443</v>
      </c>
      <c r="L26" s="444">
        <f t="shared" ca="1" si="3"/>
        <v>3707817.7798712896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4066837.2372396416</v>
      </c>
      <c r="C27" s="447">
        <f t="shared" si="0"/>
        <v>244406.34317494548</v>
      </c>
      <c r="D27" s="447">
        <f ca="1">SUMIF(G:G,20,K:K)</f>
        <v>201345.582820679</v>
      </c>
      <c r="E27" s="447">
        <f t="shared" ca="1" si="1"/>
        <v>4023776.4768853751</v>
      </c>
      <c r="F27" s="431"/>
      <c r="G27" s="459">
        <v>2</v>
      </c>
      <c r="H27" s="459">
        <v>20</v>
      </c>
      <c r="I27" s="444">
        <f t="shared" ca="1" si="5"/>
        <v>3707817.7798712896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15449.240749463706</v>
      </c>
      <c r="L27" s="444">
        <f t="shared" ca="1" si="3"/>
        <v>3723267.0206207535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4023776.4768853751</v>
      </c>
      <c r="C28" s="447">
        <f t="shared" si="0"/>
        <v>244406.34317494548</v>
      </c>
      <c r="D28" s="447">
        <f ca="1">SUMIF(G:G,21,K:K)</f>
        <v>199142.51259672426</v>
      </c>
      <c r="E28" s="447">
        <f t="shared" ca="1" si="1"/>
        <v>3978512.6463071536</v>
      </c>
      <c r="F28" s="431"/>
      <c r="G28" s="459">
        <v>2</v>
      </c>
      <c r="H28" s="459">
        <v>21</v>
      </c>
      <c r="I28" s="444">
        <f t="shared" ca="1" si="5"/>
        <v>3723267.0206207535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15513.612585919805</v>
      </c>
      <c r="L28" s="444">
        <f t="shared" ca="1" si="3"/>
        <v>3738780.6332066734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3978512.6463071536</v>
      </c>
      <c r="C29" s="447">
        <f t="shared" si="0"/>
        <v>244406.34317494548</v>
      </c>
      <c r="D29" s="447">
        <f ca="1">SUMIF(G:G,22,K:K)</f>
        <v>196826.72911894522</v>
      </c>
      <c r="E29" s="447">
        <f t="shared" ca="1" si="1"/>
        <v>3930933.0322511531</v>
      </c>
      <c r="F29" s="431"/>
      <c r="G29" s="459">
        <v>2</v>
      </c>
      <c r="H29" s="459">
        <v>22</v>
      </c>
      <c r="I29" s="444">
        <f t="shared" ca="1" si="5"/>
        <v>3738780.6332066734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15578.252638361138</v>
      </c>
      <c r="L29" s="444">
        <f t="shared" ca="1" si="3"/>
        <v>3754358.8858450344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3930933.0322511531</v>
      </c>
      <c r="C30" s="447">
        <f t="shared" si="0"/>
        <v>244406.34317494548</v>
      </c>
      <c r="D30" s="447">
        <f ca="1">SUMIF(G:G,23,K:K)</f>
        <v>194392.46576335988</v>
      </c>
      <c r="E30" s="447">
        <f t="shared" ca="1" si="1"/>
        <v>3880919.1548395674</v>
      </c>
      <c r="F30" s="431"/>
      <c r="G30" s="459">
        <v>2</v>
      </c>
      <c r="H30" s="459">
        <v>23</v>
      </c>
      <c r="I30" s="444">
        <f t="shared" ca="1" si="5"/>
        <v>3754358.8858450344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15643.162024354309</v>
      </c>
      <c r="L30" s="444">
        <f t="shared" ca="1" si="3"/>
        <v>3770002.0478693885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3880919.1548395674</v>
      </c>
      <c r="C31" s="447">
        <f t="shared" si="0"/>
        <v>244406.34317494548</v>
      </c>
      <c r="D31" s="447">
        <f ca="1">SUMIF(G:G,24,K:K)</f>
        <v>191833.66087455876</v>
      </c>
      <c r="E31" s="447">
        <f t="shared" ca="1" si="1"/>
        <v>3828346.4725391804</v>
      </c>
      <c r="F31" s="431"/>
      <c r="G31" s="459">
        <v>2</v>
      </c>
      <c r="H31" s="459">
        <v>24</v>
      </c>
      <c r="I31" s="444">
        <f t="shared" ca="1" si="5"/>
        <v>3770002.0478693885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15708.341866122451</v>
      </c>
      <c r="L31" s="444">
        <f t="shared" ca="1" si="3"/>
        <v>3785710.389735511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3828346.4725391804</v>
      </c>
      <c r="C32" s="447">
        <f t="shared" si="0"/>
        <v>244406.34317494548</v>
      </c>
      <c r="D32" s="447">
        <f ca="1">SUMIF(G:G,25,K:K)</f>
        <v>189143.94267133754</v>
      </c>
      <c r="E32" s="447">
        <f t="shared" ca="1" si="1"/>
        <v>3773084.0720355725</v>
      </c>
      <c r="F32" s="431"/>
      <c r="G32" s="459">
        <v>3</v>
      </c>
      <c r="H32" s="459">
        <v>25</v>
      </c>
      <c r="I32" s="444">
        <f t="shared" ca="1" si="5"/>
        <v>3785710.389735511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15773.79329056463</v>
      </c>
      <c r="L32" s="444">
        <f t="shared" ca="1" si="3"/>
        <v>3801484.1830260758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3773084.0720355725</v>
      </c>
      <c r="C33" s="447">
        <f t="shared" si="0"/>
        <v>244406.34317494548</v>
      </c>
      <c r="D33" s="447">
        <f ca="1">SUMIF(G:G,26,K:K)</f>
        <v>186316.61338007246</v>
      </c>
      <c r="E33" s="447">
        <f t="shared" ca="1" si="1"/>
        <v>3714994.3422406996</v>
      </c>
      <c r="F33" s="431"/>
      <c r="G33" s="459">
        <v>3</v>
      </c>
      <c r="H33" s="459">
        <v>26</v>
      </c>
      <c r="I33" s="444">
        <f t="shared" ca="1" si="5"/>
        <v>3801484.1830260758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15839.517429275316</v>
      </c>
      <c r="L33" s="444">
        <f t="shared" ca="1" si="3"/>
        <v>3817323.7004553513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3714994.3422406996</v>
      </c>
      <c r="C34" s="447">
        <f t="shared" si="0"/>
        <v>244406.34317494548</v>
      </c>
      <c r="D34" s="447">
        <f ca="1">SUMIF(G:G,27,K:K)</f>
        <v>183344.63255632969</v>
      </c>
      <c r="E34" s="447">
        <f t="shared" ca="1" si="1"/>
        <v>3653932.6316220835</v>
      </c>
      <c r="F34" s="431"/>
      <c r="G34" s="459">
        <v>3</v>
      </c>
      <c r="H34" s="459">
        <v>27</v>
      </c>
      <c r="I34" s="444">
        <f t="shared" ca="1" si="5"/>
        <v>3817323.7004553513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15905.515418563964</v>
      </c>
      <c r="L34" s="444">
        <f t="shared" ca="1" si="3"/>
        <v>3833229.2158739152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3653932.6316220835</v>
      </c>
      <c r="C35" s="447">
        <f t="shared" si="0"/>
        <v>244406.34317494548</v>
      </c>
      <c r="D35" s="447">
        <f ca="1">SUMIF(G:G,28,K:K)</f>
        <v>180220.59955317609</v>
      </c>
      <c r="E35" s="447">
        <f t="shared" ca="1" si="1"/>
        <v>3589746.8880003141</v>
      </c>
      <c r="F35" s="431"/>
      <c r="G35" s="459">
        <v>3</v>
      </c>
      <c r="H35" s="459">
        <v>28</v>
      </c>
      <c r="I35" s="444">
        <f t="shared" ca="1" si="5"/>
        <v>3833229.2158739152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15971.788399474644</v>
      </c>
      <c r="L35" s="444">
        <f t="shared" ca="1" si="3"/>
        <v>3849201.0042733899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3589746.8880003141</v>
      </c>
      <c r="C36" s="447">
        <f t="shared" si="0"/>
        <v>244406.34317494548</v>
      </c>
      <c r="D36" s="447">
        <f ca="1">SUMIF(G:G,29,K:K)</f>
        <v>176936.73509253596</v>
      </c>
      <c r="E36" s="447">
        <f t="shared" ca="1" si="1"/>
        <v>3522277.2799179046</v>
      </c>
      <c r="F36" s="431"/>
      <c r="G36" s="459">
        <v>3</v>
      </c>
      <c r="H36" s="459">
        <v>29</v>
      </c>
      <c r="I36" s="444">
        <f t="shared" ca="1" si="5"/>
        <v>3849201.0042733899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16038.33751780579</v>
      </c>
      <c r="L36" s="444">
        <f t="shared" ca="1" si="3"/>
        <v>3865239.3417911958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3522277.2799179046</v>
      </c>
      <c r="C37" s="447">
        <f t="shared" si="0"/>
        <v>244406.34317494548</v>
      </c>
      <c r="D37" s="447">
        <f ca="1">SUMIF(G:G,30,K:K)</f>
        <v>173484.86189370323</v>
      </c>
      <c r="E37" s="447">
        <f t="shared" ca="1" si="1"/>
        <v>3451355.7986366623</v>
      </c>
      <c r="F37" s="431"/>
      <c r="G37" s="459">
        <v>3</v>
      </c>
      <c r="H37" s="459">
        <v>30</v>
      </c>
      <c r="I37" s="444">
        <f t="shared" ca="1" si="5"/>
        <v>3865239.3417911958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16105.16392412998</v>
      </c>
      <c r="L37" s="444">
        <f t="shared" ca="1" si="3"/>
        <v>3881344.5057153259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3451355.7986366623</v>
      </c>
      <c r="C38" s="447">
        <f t="shared" si="0"/>
        <v>244406.34317494548</v>
      </c>
      <c r="D38" s="447">
        <f ca="1">SUMIF(G:G,31,K:K)</f>
        <v>169856.38431077107</v>
      </c>
      <c r="E38" s="447">
        <f t="shared" ca="1" si="1"/>
        <v>3376805.839772488</v>
      </c>
      <c r="F38" s="431"/>
      <c r="G38" s="459">
        <v>3</v>
      </c>
      <c r="H38" s="459">
        <v>31</v>
      </c>
      <c r="I38" s="444">
        <f t="shared" ca="1" si="5"/>
        <v>3881344.5057153259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16172.268773813857</v>
      </c>
      <c r="L38" s="444">
        <f t="shared" ca="1" si="3"/>
        <v>3897516.7744891397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3376805.839772488</v>
      </c>
      <c r="C39" s="447">
        <f t="shared" si="0"/>
        <v>244406.34317494548</v>
      </c>
      <c r="D39" s="447">
        <f ca="1">SUMIF(G:G,32,K:K)</f>
        <v>166042.2669282748</v>
      </c>
      <c r="E39" s="447">
        <f t="shared" ca="1" si="1"/>
        <v>3298441.7635258171</v>
      </c>
      <c r="F39" s="431"/>
      <c r="G39" s="459">
        <v>3</v>
      </c>
      <c r="H39" s="459">
        <v>32</v>
      </c>
      <c r="I39" s="444">
        <f t="shared" ca="1" si="5"/>
        <v>3897516.7744891397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16239.653227038081</v>
      </c>
      <c r="L39" s="444">
        <f t="shared" ca="1" si="3"/>
        <v>3913756.4277161779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3298441.7635258171</v>
      </c>
      <c r="C40" s="447">
        <f t="shared" si="0"/>
        <v>244406.34317494548</v>
      </c>
      <c r="D40" s="447">
        <f ca="1">SUMIF(G:G,33,K:K)</f>
        <v>162033.01206174624</v>
      </c>
      <c r="E40" s="447">
        <f t="shared" ca="1" si="1"/>
        <v>3216068.4324126178</v>
      </c>
      <c r="F40" s="431"/>
      <c r="G40" s="459">
        <v>3</v>
      </c>
      <c r="H40" s="459">
        <v>33</v>
      </c>
      <c r="I40" s="444">
        <f t="shared" ca="1" si="5"/>
        <v>3913756.4277161779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16307.31844881741</v>
      </c>
      <c r="L40" s="444">
        <f t="shared" ca="1" si="3"/>
        <v>3930063.7461649952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3216068.4324126178</v>
      </c>
      <c r="C41" s="447">
        <f t="shared" si="0"/>
        <v>244406.34317494548</v>
      </c>
      <c r="D41" s="447">
        <f ca="1">SUMIF(G:G,34,K:K)</f>
        <v>157818.63610715457</v>
      </c>
      <c r="E41" s="447">
        <f t="shared" ca="1" si="1"/>
        <v>3129480.7253448269</v>
      </c>
      <c r="F41" s="431"/>
      <c r="G41" s="459">
        <v>3</v>
      </c>
      <c r="H41" s="459">
        <v>34</v>
      </c>
      <c r="I41" s="444">
        <f t="shared" ca="1" si="5"/>
        <v>3930063.7461649952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16375.265609020811</v>
      </c>
      <c r="L41" s="444">
        <f t="shared" ca="1" si="3"/>
        <v>3946439.0117740161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3129480.7253448269</v>
      </c>
      <c r="C42" s="447">
        <f t="shared" si="0"/>
        <v>244406.34317494548</v>
      </c>
      <c r="D42" s="447">
        <f ca="1">SUMIF(G:G,35,K:K)</f>
        <v>153388.64468033882</v>
      </c>
      <c r="E42" s="447">
        <f t="shared" ca="1" si="1"/>
        <v>3038463.0268502203</v>
      </c>
      <c r="F42" s="431"/>
      <c r="G42" s="459">
        <v>3</v>
      </c>
      <c r="H42" s="459">
        <v>35</v>
      </c>
      <c r="I42" s="444">
        <f t="shared" ca="1" si="5"/>
        <v>3946439.0117740161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16443.495882391733</v>
      </c>
      <c r="L42" s="444">
        <f t="shared" ca="1" si="3"/>
        <v>3962882.507656408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3038463.0268502203</v>
      </c>
      <c r="C43" s="447">
        <f t="shared" si="0"/>
        <v>244406.34317494548</v>
      </c>
      <c r="D43" s="447">
        <f ca="1">SUMIF(G:G,36,K:K)</f>
        <v>148732.00648452737</v>
      </c>
      <c r="E43" s="447">
        <f t="shared" ca="1" si="1"/>
        <v>2942788.6901598023</v>
      </c>
      <c r="F43" s="431"/>
      <c r="G43" s="459">
        <v>3</v>
      </c>
      <c r="H43" s="459">
        <v>36</v>
      </c>
      <c r="I43" s="444">
        <f t="shared" ca="1" si="5"/>
        <v>3962882.507656408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16512.010448568366</v>
      </c>
      <c r="L43" s="444">
        <f t="shared" ca="1" si="3"/>
        <v>3979394.5181049765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2942788.6901598023</v>
      </c>
      <c r="C44" s="447">
        <f t="shared" si="0"/>
        <v>244406.34317494548</v>
      </c>
      <c r="D44" s="447">
        <f ca="1">SUMIF(G:G,37,K:K)</f>
        <v>143837.12584086964</v>
      </c>
      <c r="E44" s="447">
        <f t="shared" ca="1" si="1"/>
        <v>2842219.4728257265</v>
      </c>
      <c r="F44" s="431"/>
      <c r="G44" s="459">
        <v>4</v>
      </c>
      <c r="H44" s="459">
        <v>37</v>
      </c>
      <c r="I44" s="444">
        <f t="shared" ca="1" si="5"/>
        <v>3979394.5181049765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16580.810492104069</v>
      </c>
      <c r="L44" s="444">
        <f t="shared" ca="1" si="3"/>
        <v>3995975.3285970804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2842219.4728257265</v>
      </c>
      <c r="C45" s="447">
        <f t="shared" si="0"/>
        <v>244406.34317494548</v>
      </c>
      <c r="D45" s="447">
        <f ca="1">SUMIF(G:G,38,K:K)</f>
        <v>138691.81381357778</v>
      </c>
      <c r="E45" s="447">
        <f t="shared" ca="1" si="1"/>
        <v>2736504.9434643588</v>
      </c>
      <c r="F45" s="431"/>
      <c r="G45" s="459">
        <v>4</v>
      </c>
      <c r="H45" s="459">
        <v>38</v>
      </c>
      <c r="I45" s="444">
        <f t="shared" ca="1" si="5"/>
        <v>3995975.3285970804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16649.897202487839</v>
      </c>
      <c r="L45" s="444">
        <f t="shared" ca="1" si="3"/>
        <v>4012625.2257995685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2736504.9434643588</v>
      </c>
      <c r="C46" s="447">
        <f t="shared" si="0"/>
        <v>244406.34317494548</v>
      </c>
      <c r="D46" s="447">
        <f ca="1">SUMIF(G:G,39,K:K)</f>
        <v>133283.25785777599</v>
      </c>
      <c r="E46" s="447">
        <f t="shared" ca="1" si="1"/>
        <v>2625381.858147189</v>
      </c>
      <c r="F46" s="431"/>
      <c r="G46" s="459">
        <v>4</v>
      </c>
      <c r="H46" s="459">
        <v>39</v>
      </c>
      <c r="I46" s="444">
        <f t="shared" ca="1" si="5"/>
        <v>4012625.2257995685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16719.27177416487</v>
      </c>
      <c r="L46" s="444">
        <f t="shared" ca="1" si="3"/>
        <v>4029344.4975737333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2625381.858147189</v>
      </c>
      <c r="C47" s="447">
        <f t="shared" si="0"/>
        <v>244406.34317494548</v>
      </c>
      <c r="D47" s="447">
        <f ca="1">SUMIF(G:G,40,K:K)</f>
        <v>127597.98991447582</v>
      </c>
      <c r="E47" s="447">
        <f t="shared" ca="1" si="1"/>
        <v>2508573.5048867194</v>
      </c>
      <c r="F47" s="431"/>
      <c r="G47" s="459">
        <v>4</v>
      </c>
      <c r="H47" s="459">
        <v>40</v>
      </c>
      <c r="I47" s="444">
        <f t="shared" ca="1" si="5"/>
        <v>4029344.4975737333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16788.935406557219</v>
      </c>
      <c r="L47" s="444">
        <f t="shared" ca="1" si="3"/>
        <v>4046133.4329802906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2508573.5048867194</v>
      </c>
      <c r="C48" s="447">
        <f t="shared" si="0"/>
        <v>244406.34317494548</v>
      </c>
      <c r="D48" s="447">
        <f ca="1">SUMIF(G:G,41,K:K)</f>
        <v>121621.85287323025</v>
      </c>
      <c r="E48" s="447">
        <f t="shared" ca="1" si="1"/>
        <v>2385789.0145850042</v>
      </c>
      <c r="F48" s="431"/>
      <c r="G48" s="459">
        <v>4</v>
      </c>
      <c r="H48" s="459">
        <v>41</v>
      </c>
      <c r="I48" s="444">
        <f t="shared" ca="1" si="5"/>
        <v>4046133.4329802906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16858.889304084543</v>
      </c>
      <c r="L48" s="444">
        <f t="shared" ca="1" si="3"/>
        <v>4062992.3222843753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2385789.0145850042</v>
      </c>
      <c r="C49" s="447">
        <f t="shared" si="0"/>
        <v>244406.34317494548</v>
      </c>
      <c r="D49" s="447">
        <f ca="1">SUMIF(G:G,42,K:K)</f>
        <v>115339.96531895321</v>
      </c>
      <c r="E49" s="447">
        <f t="shared" ca="1" si="1"/>
        <v>2256722.6367290118</v>
      </c>
      <c r="F49" s="431"/>
      <c r="G49" s="459">
        <v>4</v>
      </c>
      <c r="H49" s="459">
        <v>42</v>
      </c>
      <c r="I49" s="444">
        <f t="shared" ca="1" si="5"/>
        <v>4062992.3222843753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16929.134676184898</v>
      </c>
      <c r="L49" s="444">
        <f t="shared" ca="1" si="3"/>
        <v>4079921.4569605603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2256722.6367290118</v>
      </c>
      <c r="C50" s="447">
        <f t="shared" si="0"/>
        <v>244406.34317494548</v>
      </c>
      <c r="D50" s="447">
        <f ca="1">SUMIF(G:G,43,K:K)</f>
        <v>108736.68447511976</v>
      </c>
      <c r="E50" s="447">
        <f t="shared" ca="1" si="1"/>
        <v>2121052.9780291859</v>
      </c>
      <c r="F50" s="431"/>
      <c r="G50" s="459">
        <v>4</v>
      </c>
      <c r="H50" s="459">
        <v>43</v>
      </c>
      <c r="I50" s="444">
        <f t="shared" ca="1" si="5"/>
        <v>4079921.4569605603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16999.672737335666</v>
      </c>
      <c r="L50" s="444">
        <f t="shared" ca="1" si="3"/>
        <v>4096921.1296978961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2121052.9780291859</v>
      </c>
      <c r="C51" s="447">
        <f t="shared" si="0"/>
        <v>244406.34317494548</v>
      </c>
      <c r="D51" s="447">
        <f ca="1">SUMIF(G:G,44,K:K)</f>
        <v>101795.56725106972</v>
      </c>
      <c r="E51" s="447">
        <f t="shared" ca="1" si="1"/>
        <v>1978442.20210531</v>
      </c>
      <c r="F51" s="431"/>
      <c r="G51" s="459">
        <v>4</v>
      </c>
      <c r="H51" s="459">
        <v>44</v>
      </c>
      <c r="I51" s="444">
        <f t="shared" ca="1" si="5"/>
        <v>4096921.1296978961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17070.504707074568</v>
      </c>
      <c r="L51" s="444">
        <f t="shared" ca="1" si="3"/>
        <v>4113991.6344049708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1978442.20210531</v>
      </c>
      <c r="C52" s="447">
        <f t="shared" si="0"/>
        <v>244406.34317494548</v>
      </c>
      <c r="D52" s="447">
        <f ca="1">SUMIF(G:G,45,K:K)</f>
        <v>94499.329296417651</v>
      </c>
      <c r="E52" s="447">
        <f t="shared" ca="1" si="1"/>
        <v>1828535.1882267823</v>
      </c>
      <c r="F52" s="431"/>
      <c r="G52" s="459">
        <v>4</v>
      </c>
      <c r="H52" s="459">
        <v>45</v>
      </c>
      <c r="I52" s="444">
        <f t="shared" ca="1" si="5"/>
        <v>4113991.6344049708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17141.63181002071</v>
      </c>
      <c r="L52" s="444">
        <f t="shared" ca="1" si="3"/>
        <v>4131133.2662149915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1828535.1882267823</v>
      </c>
      <c r="C53" s="447">
        <f t="shared" si="0"/>
        <v>244406.34317494548</v>
      </c>
      <c r="D53" s="447">
        <f ca="1">SUMIF(G:G,46,K:K)</f>
        <v>86829.801960608864</v>
      </c>
      <c r="E53" s="447">
        <f t="shared" ca="1" si="1"/>
        <v>1670958.6470124456</v>
      </c>
      <c r="F53" s="431"/>
      <c r="G53" s="459">
        <v>4</v>
      </c>
      <c r="H53" s="459">
        <v>46</v>
      </c>
      <c r="I53" s="444">
        <f t="shared" ca="1" si="5"/>
        <v>4131133.2662149915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17213.055275895797</v>
      </c>
      <c r="L53" s="444">
        <f t="shared" ca="1" si="3"/>
        <v>4148346.3214908871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1670958.6470124456</v>
      </c>
      <c r="C54" s="447">
        <f t="shared" si="0"/>
        <v>244406.34317494548</v>
      </c>
      <c r="D54" s="447">
        <f ca="1">SUMIF(G:G,47,K:K)</f>
        <v>78767.887050444246</v>
      </c>
      <c r="E54" s="447">
        <f t="shared" ca="1" si="1"/>
        <v>1505320.1908879443</v>
      </c>
      <c r="F54" s="431"/>
      <c r="G54" s="459">
        <v>4</v>
      </c>
      <c r="H54" s="459">
        <v>47</v>
      </c>
      <c r="I54" s="444">
        <f t="shared" ca="1" si="5"/>
        <v>4148346.3214908871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17284.776339545362</v>
      </c>
      <c r="L54" s="444">
        <f t="shared" ca="1" si="3"/>
        <v>4165631.0978304325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1505320.1908879443</v>
      </c>
      <c r="C55" s="447">
        <f t="shared" si="0"/>
        <v>244406.34317494548</v>
      </c>
      <c r="D55" s="447">
        <f ca="1">SUMIF(G:G,48,K:K)</f>
        <v>70293.509272914554</v>
      </c>
      <c r="E55" s="447">
        <f t="shared" ca="1" si="1"/>
        <v>1331207.3569859134</v>
      </c>
      <c r="F55" s="431"/>
      <c r="G55" s="459">
        <v>4</v>
      </c>
      <c r="H55" s="459">
        <v>48</v>
      </c>
      <c r="I55" s="444">
        <f t="shared" ca="1" si="5"/>
        <v>4165631.0978304325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17356.796240960135</v>
      </c>
      <c r="L55" s="444">
        <f t="shared" ca="1" si="3"/>
        <v>4182987.8940713927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1331207.3569859134</v>
      </c>
      <c r="C56" s="447">
        <f t="shared" si="0"/>
        <v>244406.34317494548</v>
      </c>
      <c r="D56" s="447">
        <f ca="1">SUMIF(G:G,49,K:K)</f>
        <v>61385.566244919697</v>
      </c>
      <c r="E56" s="447">
        <f t="shared" ca="1" si="1"/>
        <v>1148186.5800558876</v>
      </c>
      <c r="F56" s="431"/>
      <c r="G56" s="459">
        <f>G55+1</f>
        <v>5</v>
      </c>
      <c r="H56" s="459">
        <v>49</v>
      </c>
      <c r="I56" s="444">
        <f t="shared" ca="1" si="5"/>
        <v>4182987.8940713927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17429.116225297472</v>
      </c>
      <c r="L56" s="444">
        <f t="shared" ca="1" si="3"/>
        <v>4200417.0102966903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1148186.5800558876</v>
      </c>
      <c r="C57" s="447">
        <f t="shared" si="0"/>
        <v>244406.34317494548</v>
      </c>
      <c r="D57" s="447">
        <f ca="1">SUMIF(G:G,50,K:K)</f>
        <v>52021.875945390246</v>
      </c>
      <c r="E57" s="447">
        <f t="shared" ca="1" si="1"/>
        <v>955802.11282633233</v>
      </c>
      <c r="F57" s="431"/>
      <c r="G57" s="459">
        <f t="shared" ref="G57:G67" si="8">G56</f>
        <v>5</v>
      </c>
      <c r="H57" s="459">
        <v>50</v>
      </c>
      <c r="I57" s="444">
        <f t="shared" ca="1" si="5"/>
        <v>4200417.0102966903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17501.737542902876</v>
      </c>
      <c r="L57" s="444">
        <f t="shared" ca="1" si="3"/>
        <v>4217918.7478395933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955802.11282633233</v>
      </c>
      <c r="C58" s="447">
        <f t="shared" si="0"/>
        <v>244406.34317494548</v>
      </c>
      <c r="D58" s="447">
        <f ca="1">SUMIF(G:G,51,K:K)</f>
        <v>42179.121478960085</v>
      </c>
      <c r="E58" s="447">
        <f t="shared" ca="1" si="1"/>
        <v>753574.89113034692</v>
      </c>
      <c r="F58" s="431"/>
      <c r="G58" s="459">
        <f t="shared" si="8"/>
        <v>5</v>
      </c>
      <c r="H58" s="459">
        <v>51</v>
      </c>
      <c r="I58" s="444">
        <f t="shared" ca="1" si="5"/>
        <v>4217918.7478395933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17574.661449331637</v>
      </c>
      <c r="L58" s="444">
        <f t="shared" ca="1" si="3"/>
        <v>4235493.4092889251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753574.89113034692</v>
      </c>
      <c r="C59" s="447">
        <f t="shared" si="0"/>
        <v>244406.34317494548</v>
      </c>
      <c r="D59" s="447">
        <f ca="1">SUMIF(G:G,52,K:K)</f>
        <v>31832.793013643455</v>
      </c>
      <c r="E59" s="447">
        <f t="shared" ca="1" si="1"/>
        <v>541001.34096904495</v>
      </c>
      <c r="F59" s="431"/>
      <c r="G59" s="459">
        <f t="shared" si="8"/>
        <v>5</v>
      </c>
      <c r="H59" s="459">
        <v>52</v>
      </c>
      <c r="I59" s="444">
        <f t="shared" ca="1" si="5"/>
        <v>4235493.4092889251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17647.88920537052</v>
      </c>
      <c r="L59" s="444">
        <f t="shared" ca="1" si="3"/>
        <v>4253141.2984942952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541001.34096904495</v>
      </c>
      <c r="C60" s="447">
        <f t="shared" si="0"/>
        <v>244406.34317494548</v>
      </c>
      <c r="D60" s="447">
        <f ca="1">SUMIF(G:G,53,K:K)</f>
        <v>20957.126747933424</v>
      </c>
      <c r="E60" s="447">
        <f t="shared" ca="1" si="1"/>
        <v>317552.12454203295</v>
      </c>
      <c r="F60" s="431"/>
      <c r="G60" s="459">
        <f t="shared" si="8"/>
        <v>5</v>
      </c>
      <c r="H60" s="459">
        <v>53</v>
      </c>
      <c r="I60" s="444">
        <f t="shared" ca="1" si="5"/>
        <v>4253141.2984942952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17721.422077059564</v>
      </c>
      <c r="L60" s="444">
        <f t="shared" ca="1" si="3"/>
        <v>4270862.720571355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317552.12454203295</v>
      </c>
      <c r="C61" s="447">
        <f t="shared" si="0"/>
        <v>244406.34317494548</v>
      </c>
      <c r="D61" s="447">
        <f ca="1">SUMIF(G:G,54,K:K)</f>
        <v>9525.0407553413279</v>
      </c>
      <c r="E61" s="447">
        <f t="shared" ca="1" si="1"/>
        <v>82670.822122428799</v>
      </c>
      <c r="F61" s="431"/>
      <c r="G61" s="459">
        <f t="shared" si="8"/>
        <v>5</v>
      </c>
      <c r="H61" s="459">
        <v>54</v>
      </c>
      <c r="I61" s="444">
        <f t="shared" ca="1" si="5"/>
        <v>4270862.720571355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17795.261335713978</v>
      </c>
      <c r="L61" s="444">
        <f t="shared" ca="1" si="3"/>
        <v>4288657.9819070688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82670.822122428799</v>
      </c>
      <c r="C62" s="447">
        <f t="shared" si="0"/>
        <v>244406.34317494548</v>
      </c>
      <c r="D62" s="447">
        <f ca="1">SUMIF(G:G,55,K:K)</f>
        <v>-2491.9324533789454</v>
      </c>
      <c r="E62" s="447">
        <f t="shared" ca="1" si="1"/>
        <v>-164227.45350589562</v>
      </c>
      <c r="F62" s="431"/>
      <c r="G62" s="459">
        <f t="shared" si="8"/>
        <v>5</v>
      </c>
      <c r="H62" s="459">
        <v>55</v>
      </c>
      <c r="I62" s="444">
        <f t="shared" ca="1" si="5"/>
        <v>4288657.9819070688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17869.408257946121</v>
      </c>
      <c r="L62" s="444">
        <f t="shared" ca="1" si="3"/>
        <v>4306527.3901650151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-164227.45350589562</v>
      </c>
      <c r="C63" s="447">
        <f t="shared" si="0"/>
        <v>244406.34317494548</v>
      </c>
      <c r="D63" s="447">
        <f ca="1">SUMIF(G:G,56,K:K)</f>
        <v>-15123.716818251298</v>
      </c>
      <c r="E63" s="447">
        <f t="shared" ca="1" si="1"/>
        <v>-423757.51349909243</v>
      </c>
      <c r="F63" s="431"/>
      <c r="G63" s="459">
        <f t="shared" si="8"/>
        <v>5</v>
      </c>
      <c r="H63" s="459">
        <v>56</v>
      </c>
      <c r="I63" s="444">
        <f t="shared" ca="1" si="5"/>
        <v>4306527.3901650151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17943.864125687564</v>
      </c>
      <c r="L63" s="444">
        <f t="shared" ca="1" si="3"/>
        <v>4324471.2542907028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-423757.51349909243</v>
      </c>
      <c r="C64" s="447">
        <f t="shared" si="0"/>
        <v>244406.34317494548</v>
      </c>
      <c r="D64" s="447">
        <f ca="1">SUMIF(G:G,57,K:K)</f>
        <v>-28401.767244863328</v>
      </c>
      <c r="E64" s="447">
        <f t="shared" ca="1" si="1"/>
        <v>-696565.6239189012</v>
      </c>
      <c r="F64" s="431"/>
      <c r="G64" s="459">
        <f t="shared" si="8"/>
        <v>5</v>
      </c>
      <c r="H64" s="459">
        <v>57</v>
      </c>
      <c r="I64" s="444">
        <f t="shared" ca="1" si="5"/>
        <v>4324471.2542907028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18018.630226211262</v>
      </c>
      <c r="L64" s="444">
        <f t="shared" ca="1" si="3"/>
        <v>4342489.8845169144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-696565.6239189012</v>
      </c>
      <c r="C65" s="447">
        <f t="shared" si="0"/>
        <v>244406.34317494548</v>
      </c>
      <c r="D65" s="447">
        <f ca="1">SUMIF(G:G,58,K:K)</f>
        <v>-42359.147931470179</v>
      </c>
      <c r="E65" s="447">
        <f t="shared" ca="1" si="1"/>
        <v>-983331.11502531683</v>
      </c>
      <c r="F65" s="431"/>
      <c r="G65" s="459">
        <f t="shared" si="8"/>
        <v>5</v>
      </c>
      <c r="H65" s="459">
        <v>58</v>
      </c>
      <c r="I65" s="444">
        <f t="shared" ca="1" si="5"/>
        <v>4342489.8845169144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18093.70785215381</v>
      </c>
      <c r="L65" s="444">
        <f t="shared" ca="1" si="3"/>
        <v>4360583.5923690684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-983331.11502531683</v>
      </c>
      <c r="C66" s="447">
        <f t="shared" si="0"/>
        <v>244406.34317494548</v>
      </c>
      <c r="D66" s="447">
        <f ca="1">SUMIF(G:G,59,K:K)</f>
        <v>-57030.61470346171</v>
      </c>
      <c r="E66" s="447">
        <f t="shared" ca="1" si="1"/>
        <v>-1284768.0729037242</v>
      </c>
      <c r="F66" s="431"/>
      <c r="G66" s="459">
        <f t="shared" si="8"/>
        <v>5</v>
      </c>
      <c r="H66" s="459">
        <v>59</v>
      </c>
      <c r="I66" s="444">
        <f t="shared" ca="1" si="5"/>
        <v>4360583.5923690684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18169.098301537786</v>
      </c>
      <c r="L66" s="444">
        <f t="shared" ca="1" si="3"/>
        <v>4378752.6906706057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-1284768.0729037242</v>
      </c>
      <c r="C67" s="447">
        <f t="shared" si="0"/>
        <v>244406.34317494548</v>
      </c>
      <c r="D67" s="447">
        <f t="shared" ref="D67:D71" ca="1" si="9">SUMIF(G:G,60,K:K)</f>
        <v>-72452.701560217101</v>
      </c>
      <c r="E67" s="447">
        <f t="shared" ca="1" si="1"/>
        <v>-1601627.1176388869</v>
      </c>
      <c r="F67" s="431"/>
      <c r="G67" s="459">
        <f t="shared" si="8"/>
        <v>5</v>
      </c>
      <c r="H67" s="459">
        <v>60</v>
      </c>
      <c r="I67" s="444">
        <f t="shared" ca="1" si="5"/>
        <v>4378752.6906706057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18244.802877794191</v>
      </c>
      <c r="L67" s="444">
        <f t="shared" ca="1" si="3"/>
        <v>4396997.4935483998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-1601627.1176388869</v>
      </c>
      <c r="C68" s="447">
        <f t="shared" si="0"/>
        <v>244406.34317494548</v>
      </c>
      <c r="D68" s="447">
        <f t="shared" ca="1" si="9"/>
        <v>-72452.701560217101</v>
      </c>
      <c r="E68" s="447">
        <f t="shared" ca="1" si="1"/>
        <v>-1918486.1623740497</v>
      </c>
      <c r="F68" s="431"/>
      <c r="G68" s="459">
        <f>G67+1</f>
        <v>6</v>
      </c>
      <c r="H68" s="459">
        <v>61</v>
      </c>
      <c r="I68" s="444">
        <f t="shared" ca="1" si="5"/>
        <v>4396997.4935483998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18320.822889784999</v>
      </c>
      <c r="L68" s="444">
        <f t="shared" ca="1" si="3"/>
        <v>4415318.3164381851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-1918486.1623740497</v>
      </c>
      <c r="C69" s="447">
        <f t="shared" si="0"/>
        <v>244406.34317494548</v>
      </c>
      <c r="D69" s="447">
        <f t="shared" ca="1" si="9"/>
        <v>-72452.701560217101</v>
      </c>
      <c r="E69" s="447">
        <f t="shared" ca="1" si="1"/>
        <v>-2235345.2071092119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4415318.3164381851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18397.159651825772</v>
      </c>
      <c r="L69" s="444">
        <f t="shared" ca="1" si="3"/>
        <v>4433715.4760900112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-2235345.2071092119</v>
      </c>
      <c r="C70" s="447">
        <f t="shared" si="0"/>
        <v>244406.34317494548</v>
      </c>
      <c r="D70" s="447">
        <f t="shared" ca="1" si="9"/>
        <v>-72452.701560217101</v>
      </c>
      <c r="E70" s="447">
        <f t="shared" ca="1" si="1"/>
        <v>-2552204.2518443745</v>
      </c>
      <c r="F70" s="431"/>
      <c r="G70" s="459">
        <f t="shared" si="10"/>
        <v>6</v>
      </c>
      <c r="H70" s="459">
        <v>63</v>
      </c>
      <c r="I70" s="444">
        <f t="shared" ca="1" si="5"/>
        <v>4433715.4760900112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18473.814483708378</v>
      </c>
      <c r="L70" s="444">
        <f t="shared" ca="1" si="3"/>
        <v>4452189.2905737199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-2552204.2518443745</v>
      </c>
      <c r="C71" s="447">
        <f t="shared" si="0"/>
        <v>244406.34317494548</v>
      </c>
      <c r="D71" s="447">
        <f t="shared" ca="1" si="9"/>
        <v>-72452.701560217101</v>
      </c>
      <c r="E71" s="447">
        <f t="shared" ca="1" si="1"/>
        <v>-2869063.296579537</v>
      </c>
      <c r="F71" s="431"/>
      <c r="G71" s="459">
        <f t="shared" si="10"/>
        <v>6</v>
      </c>
      <c r="H71" s="459">
        <v>64</v>
      </c>
      <c r="I71" s="444">
        <f t="shared" ca="1" si="5"/>
        <v>4452189.2905737199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18550.788710723831</v>
      </c>
      <c r="L71" s="444">
        <f t="shared" ca="1" si="3"/>
        <v>4470740.0792844435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4470740.0792844435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18628.083663685182</v>
      </c>
      <c r="L72" s="444">
        <f t="shared" ca="1" si="3"/>
        <v>4489368.1629481288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4489368.1629481288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18705.700678950536</v>
      </c>
      <c r="L73" s="444">
        <f t="shared" ca="1" si="3"/>
        <v>4508073.8636270789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4508073.8636270789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18783.641098446162</v>
      </c>
      <c r="L74" s="444">
        <f t="shared" ca="1" si="3"/>
        <v>4526857.5047255252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4526857.5047255252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18769.776704420612</v>
      </c>
      <c r="L75" s="444">
        <f t="shared" ca="1" si="3"/>
        <v>4523516.185765367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4523516.185765367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18755.854542086618</v>
      </c>
      <c r="L76" s="444">
        <f t="shared" ca="1" si="3"/>
        <v>4520160.9446428753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4520160.9446428753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18741.874370742902</v>
      </c>
      <c r="L77" s="444">
        <f t="shared" ca="1" si="3"/>
        <v>4516791.7233490394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4516791.7233490394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18727.835948685253</v>
      </c>
      <c r="L78" s="444">
        <f t="shared" ca="1" si="3"/>
        <v>4513408.4636331461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4513408.4636331461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18713.739033202364</v>
      </c>
      <c r="L79" s="444">
        <f t="shared" ca="1" si="3"/>
        <v>4510011.1070017703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4510011.1070017703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18699.583380571632</v>
      </c>
      <c r="L80" s="444">
        <f t="shared" ca="1" si="3"/>
        <v>4506599.5947177634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4506599.5947177634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18685.368746054937</v>
      </c>
      <c r="L81" s="444">
        <f t="shared" ca="1" si="3"/>
        <v>4503173.8677992402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4503173.8677992402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18671.094883894424</v>
      </c>
      <c r="L82" s="444">
        <f t="shared" ca="1" si="3"/>
        <v>4499733.8670185562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4499733.8670185562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18656.761547308241</v>
      </c>
      <c r="L83" s="444">
        <f t="shared" ca="1" si="3"/>
        <v>4496279.5329012861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4496279.5329012861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18642.368488486281</v>
      </c>
      <c r="L84" s="444">
        <f t="shared" ca="1" si="3"/>
        <v>4492810.8057251936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4492810.8057251936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18627.915458585896</v>
      </c>
      <c r="L85" s="444">
        <f t="shared" ca="1" si="3"/>
        <v>4489327.6255192012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4489327.6255192012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18613.402207727595</v>
      </c>
      <c r="L86" s="444">
        <f t="shared" ca="1" si="3"/>
        <v>4485829.9320623502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4485829.9320623502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18598.828484990714</v>
      </c>
      <c r="L87" s="444">
        <f t="shared" ca="1" si="3"/>
        <v>4482317.6648827624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4482317.6648827624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18584.194038409099</v>
      </c>
      <c r="L88" s="444">
        <f t="shared" ca="1" si="3"/>
        <v>4478790.7632565927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4478790.7632565927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18569.498614966724</v>
      </c>
      <c r="L89" s="444">
        <f t="shared" ca="1" si="3"/>
        <v>4475249.1662069811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4475249.1662069811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18554.741960593343</v>
      </c>
      <c r="L90" s="444">
        <f t="shared" ca="1" si="3"/>
        <v>4471692.8125029961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4471692.8125029961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18539.923820160075</v>
      </c>
      <c r="L91" s="444">
        <f t="shared" ca="1" si="3"/>
        <v>4468121.6406585779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4468121.6406585779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18525.043937474999</v>
      </c>
      <c r="L92" s="444">
        <f t="shared" ca="1" si="3"/>
        <v>4464535.5889314748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4464535.5889314748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18510.102055278734</v>
      </c>
      <c r="L93" s="444">
        <f t="shared" ca="1" si="3"/>
        <v>4460934.595322175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4460934.595322175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18495.097915239985</v>
      </c>
      <c r="L94" s="444">
        <f t="shared" ca="1" si="3"/>
        <v>4457318.5975728361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4457318.5975728361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18480.031257951072</v>
      </c>
      <c r="L95" s="444">
        <f t="shared" ca="1" si="3"/>
        <v>4453687.5331662083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4453687.5331662083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18464.901822923457</v>
      </c>
      <c r="L96" s="444">
        <f t="shared" ca="1" si="3"/>
        <v>4450041.3393245535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4450041.3393245535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18449.70934858323</v>
      </c>
      <c r="L97" s="444">
        <f t="shared" ca="1" si="3"/>
        <v>4446379.9530085586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4446379.9530085586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18434.453572266582</v>
      </c>
      <c r="L98" s="444">
        <f t="shared" ca="1" si="3"/>
        <v>4442703.3109162468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4442703.3109162468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18419.134230215284</v>
      </c>
      <c r="L99" s="444">
        <f t="shared" ca="1" si="3"/>
        <v>4439011.3494818835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4439011.3494818835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18403.751057572103</v>
      </c>
      <c r="L100" s="444">
        <f t="shared" ca="1" si="3"/>
        <v>4435304.0048748767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4435304.0048748767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18388.303788376241</v>
      </c>
      <c r="L101" s="444">
        <f t="shared" ca="1" si="3"/>
        <v>4431581.2129986743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4431581.2129986743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18372.792155558731</v>
      </c>
      <c r="L102" s="444">
        <f t="shared" ca="1" si="3"/>
        <v>4427842.9094896549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4427842.9094896549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18357.215890937819</v>
      </c>
      <c r="L103" s="444">
        <f t="shared" ca="1" si="3"/>
        <v>4424089.0297160139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4424089.0297160139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18341.574725214316</v>
      </c>
      <c r="L104" s="444">
        <f t="shared" ca="1" si="3"/>
        <v>4420319.5087766498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4420319.5087766498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18333.13463963363</v>
      </c>
      <c r="L105" s="444">
        <f t="shared" ca="1" si="3"/>
        <v>4418285.4481517049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4418285.4481517049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18324.659387029693</v>
      </c>
      <c r="L106" s="444">
        <f t="shared" ca="1" si="3"/>
        <v>4416242.9122741558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4416242.9122741558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18316.148820873237</v>
      </c>
      <c r="L107" s="444">
        <f t="shared" ca="1" si="3"/>
        <v>4414191.8658304503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4414191.8658304503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18307.602794024464</v>
      </c>
      <c r="L108" s="444">
        <f t="shared" ca="1" si="3"/>
        <v>4412132.2733598957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4412132.2733598957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18299.021158730488</v>
      </c>
      <c r="L109" s="444">
        <f t="shared" ca="1" si="3"/>
        <v>4410064.0992540475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4410064.0992540475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18290.403766622785</v>
      </c>
      <c r="L110" s="444">
        <f t="shared" ca="1" si="3"/>
        <v>4407987.3077560915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4407987.3077560915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18281.750468714636</v>
      </c>
      <c r="L111" s="444">
        <f t="shared" ca="1" si="3"/>
        <v>4405901.8629602278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4405901.8629602278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18273.061115398537</v>
      </c>
      <c r="L112" s="444">
        <f t="shared" ca="1" si="3"/>
        <v>4403807.728811048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4403807.728811048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18264.335556443621</v>
      </c>
      <c r="L113" s="444">
        <f t="shared" ca="1" si="3"/>
        <v>4401704.869102913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4401704.869102913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18255.573640993058</v>
      </c>
      <c r="L114" s="444">
        <f t="shared" ca="1" si="3"/>
        <v>4399593.247479327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4399593.247479327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18246.775217561451</v>
      </c>
      <c r="L115" s="444">
        <f t="shared" ca="1" si="3"/>
        <v>4397472.8274323093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4397472.8274323093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18237.940134032211</v>
      </c>
      <c r="L116" s="444">
        <f t="shared" ca="1" si="3"/>
        <v>4395343.5723017631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4395343.5723017631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18229.068237654934</v>
      </c>
      <c r="L117" s="444">
        <f t="shared" ca="1" si="3"/>
        <v>4393205.4452748392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4393205.4452748392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18220.159375042753</v>
      </c>
      <c r="L118" s="444">
        <f t="shared" ca="1" si="3"/>
        <v>4391058.409385303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4391058.409385303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18211.213392169684</v>
      </c>
      <c r="L119" s="444">
        <f t="shared" ca="1" si="3"/>
        <v>4388902.4275128944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4388902.4275128944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18202.230134367983</v>
      </c>
      <c r="L120" s="444">
        <f t="shared" ca="1" si="3"/>
        <v>4386737.4623826835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4386737.4623826835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18193.209446325436</v>
      </c>
      <c r="L121" s="444">
        <f t="shared" ca="1" si="3"/>
        <v>4384563.4765644306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4384563.4765644306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18184.151172082715</v>
      </c>
      <c r="L122" s="444">
        <f t="shared" ca="1" si="3"/>
        <v>4382380.4324719347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4382380.4324719347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18175.055155030648</v>
      </c>
      <c r="L123" s="444">
        <f t="shared" ca="1" si="3"/>
        <v>4380188.2923623864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4380188.2923623864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18165.921237907532</v>
      </c>
      <c r="L124" s="444">
        <f t="shared" ca="1" si="3"/>
        <v>4377987.0183357149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4377987.0183357149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18156.749262796402</v>
      </c>
      <c r="L125" s="444">
        <f t="shared" ca="1" si="3"/>
        <v>4375776.5723339329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4375776.5723339329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18147.539071122308</v>
      </c>
      <c r="L126" s="444">
        <f t="shared" ca="1" si="3"/>
        <v>4373556.9161404762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4373556.9161404762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18138.290503649572</v>
      </c>
      <c r="L127" s="444">
        <f t="shared" ca="1" si="3"/>
        <v>4371328.0113795474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4371328.0113795474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18129.003400479036</v>
      </c>
      <c r="L128" s="444">
        <f t="shared" ca="1" si="3"/>
        <v>4369089.8195154481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4369089.8195154481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18119.677601045289</v>
      </c>
      <c r="L129" s="444">
        <f t="shared" ca="1" si="3"/>
        <v>4366842.3018519143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4366842.3018519143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18110.312944113899</v>
      </c>
      <c r="L130" s="444">
        <f t="shared" ca="1" si="3"/>
        <v>4364585.4195314497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4364585.4195314497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18100.909267778628</v>
      </c>
      <c r="L131" s="444">
        <f t="shared" ca="1" si="3"/>
        <v>4362319.1335346494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4362319.1335346494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18091.466409458626</v>
      </c>
      <c r="L132" s="444">
        <f t="shared" ca="1" si="3"/>
        <v>4360043.4046795294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4360043.4046795294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18081.984205895627</v>
      </c>
      <c r="L133" s="444">
        <f t="shared" ca="1" si="3"/>
        <v>4357758.1936208466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4357758.1936208466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18072.462493151117</v>
      </c>
      <c r="L134" s="444">
        <f t="shared" ca="1" si="3"/>
        <v>4355463.4608494192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4355463.4608494192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18062.901106603502</v>
      </c>
      <c r="L135" s="444">
        <f t="shared" ca="1" si="3"/>
        <v>4353159.1666914439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4353159.1666914439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18053.299880945269</v>
      </c>
      <c r="L136" s="444">
        <f t="shared" ca="1" si="3"/>
        <v>4350845.2713078102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4350845.2713078102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18043.658650180132</v>
      </c>
      <c r="L137" s="444">
        <f t="shared" ca="1" si="3"/>
        <v>4348521.7346934117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4348521.7346934117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18033.977247620136</v>
      </c>
      <c r="L138" s="444">
        <f t="shared" ca="1" si="3"/>
        <v>4346188.5166764529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4346188.5166764529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18024.255505882807</v>
      </c>
      <c r="L139" s="444">
        <f t="shared" ca="1" si="3"/>
        <v>4343845.5769177573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4343845.5769177573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18014.493256888243</v>
      </c>
      <c r="L140" s="444">
        <f t="shared" ca="1" si="3"/>
        <v>4341492.8749100668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4341492.8749100668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18004.6903318562</v>
      </c>
      <c r="L141" s="444">
        <f t="shared" ca="1" si="3"/>
        <v>4339130.3699773438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4339130.3699773438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17994.846561303188</v>
      </c>
      <c r="L142" s="444">
        <f t="shared" ca="1" si="3"/>
        <v>4336758.0212740684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4336758.0212740684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17984.961775039541</v>
      </c>
      <c r="L143" s="444">
        <f t="shared" ca="1" si="3"/>
        <v>4334375.7877845289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4334375.7877845289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17975.035802166458</v>
      </c>
      <c r="L144" s="444">
        <f t="shared" ca="1" si="3"/>
        <v>4331983.628322117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4331983.628322117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17965.068471073075</v>
      </c>
      <c r="L145" s="444">
        <f t="shared" ca="1" si="3"/>
        <v>4329581.5015286114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4329581.5015286114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17955.059609433469</v>
      </c>
      <c r="L146" s="444">
        <f t="shared" ca="1" si="3"/>
        <v>4327169.3658734662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4327169.3658734662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17945.009044203696</v>
      </c>
      <c r="L147" s="444">
        <f t="shared" ca="1" si="3"/>
        <v>4324747.1796530914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4324747.1796530914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17934.916601618803</v>
      </c>
      <c r="L148" s="444">
        <f t="shared" ca="1" si="3"/>
        <v>4322314.9009901313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4322314.9009901313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17924.782107189803</v>
      </c>
      <c r="L149" s="444">
        <f t="shared" ca="1" si="3"/>
        <v>4319872.4878327427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4319872.4878327427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17914.605385700685</v>
      </c>
      <c r="L150" s="444">
        <f t="shared" ca="1" si="3"/>
        <v>4317419.8979538642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4317419.8979538642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17904.386261205356</v>
      </c>
      <c r="L151" s="444">
        <f t="shared" ca="1" si="3"/>
        <v>4314957.0889504906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4314957.0889504906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17894.124557024632</v>
      </c>
      <c r="L152" s="444">
        <f t="shared" ca="1" si="3"/>
        <v>4312484.0182429366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4312484.0182429366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17883.820095743158</v>
      </c>
      <c r="L153" s="444">
        <f t="shared" ca="1" si="3"/>
        <v>4310000.6430741008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4310000.6430741008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17873.472699206341</v>
      </c>
      <c r="L154" s="444">
        <f t="shared" ca="1" si="3"/>
        <v>4307506.9205087284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4307506.9205087284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17863.082188517288</v>
      </c>
      <c r="L155" s="444">
        <f t="shared" ca="1" si="3"/>
        <v>4305002.8074326664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4305002.8074326664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17852.648384033699</v>
      </c>
      <c r="L156" s="444">
        <f t="shared" ca="1" si="3"/>
        <v>4302488.2605521213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4302488.2605521213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17842.17110536476</v>
      </c>
      <c r="L157" s="444">
        <f t="shared" ca="1" si="3"/>
        <v>4299963.2363929069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4299963.2363929069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17831.650171368034</v>
      </c>
      <c r="L158" s="444">
        <f t="shared" ca="1" si="3"/>
        <v>4297427.6912996965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4297427.6912996965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17821.085400146323</v>
      </c>
      <c r="L159" s="444">
        <f t="shared" ca="1" si="3"/>
        <v>4294881.5814352641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4294881.5814352641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17810.476609044523</v>
      </c>
      <c r="L160" s="444">
        <f t="shared" ca="1" si="3"/>
        <v>4292324.86277973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4292324.86277973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17799.823614646462</v>
      </c>
      <c r="L161" s="444">
        <f t="shared" ca="1" si="3"/>
        <v>4289757.4911297979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4289757.4911297979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17789.126232771745</v>
      </c>
      <c r="L162" s="444">
        <f t="shared" ca="1" si="3"/>
        <v>4287179.4220979912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4287179.4220979912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17778.384278472553</v>
      </c>
      <c r="L163" s="444">
        <f t="shared" ca="1" si="3"/>
        <v>4284590.6111118849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4284590.6111118849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17767.597566030443</v>
      </c>
      <c r="L164" s="444">
        <f t="shared" ca="1" si="3"/>
        <v>4281991.0134133361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4281991.0134133361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17756.765908953155</v>
      </c>
      <c r="L165" s="444">
        <f t="shared" ca="1" si="3"/>
        <v>4279380.5840577101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4279380.5840577101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17745.88911997138</v>
      </c>
      <c r="L166" s="444">
        <f t="shared" ca="1" si="3"/>
        <v>4276759.2779131029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4276759.2779131029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17734.967011035518</v>
      </c>
      <c r="L167" s="444">
        <f t="shared" ca="1" si="3"/>
        <v>4274127.0496595595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4274127.0496595595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17723.999393312421</v>
      </c>
      <c r="L168" s="444">
        <f t="shared" ca="1" si="3"/>
        <v>4271483.853788293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4271483.853788293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17712.98607718214</v>
      </c>
      <c r="L169" s="444">
        <f t="shared" ca="1" si="3"/>
        <v>4268829.6446008962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4268829.6446008962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17701.926872234657</v>
      </c>
      <c r="L170" s="444">
        <f t="shared" ca="1" si="3"/>
        <v>4266164.3762085522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4266164.3762085522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17690.821587266557</v>
      </c>
      <c r="L171" s="444">
        <f t="shared" ca="1" si="3"/>
        <v>4263488.0025312398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4263488.0025312398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17679.670030277754</v>
      </c>
      <c r="L172" s="444">
        <f t="shared" ca="1" si="3"/>
        <v>4260800.4772969391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4260800.4772969391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17668.472008468168</v>
      </c>
      <c r="L173" s="444">
        <f t="shared" ca="1" si="3"/>
        <v>4258101.7540408289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4258101.7540408289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17657.227328234374</v>
      </c>
      <c r="L174" s="444">
        <f t="shared" ca="1" si="3"/>
        <v>4255391.7861044845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4255391.7861044845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17645.935795166275</v>
      </c>
      <c r="L175" s="444">
        <f t="shared" ca="1" si="3"/>
        <v>4252670.5266350722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4252670.5266350722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17634.597214043722</v>
      </c>
      <c r="L176" s="444">
        <f t="shared" ca="1" si="3"/>
        <v>4249937.9285845375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4249937.9285845375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17623.211388833162</v>
      </c>
      <c r="L177" s="444">
        <f t="shared" ca="1" si="3"/>
        <v>4247193.9447087916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4247193.9447087916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17611.77812268422</v>
      </c>
      <c r="L178" s="444">
        <f t="shared" ca="1" si="3"/>
        <v>4244438.5275668968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4244438.5275668968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17600.297217926323</v>
      </c>
      <c r="L179" s="444">
        <f t="shared" ca="1" si="3"/>
        <v>4241671.629520244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4241671.629520244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17588.76847606527</v>
      </c>
      <c r="L180" s="444">
        <f t="shared" ca="1" si="3"/>
        <v>4238893.2027317304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4238893.2027317304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17577.191697779799</v>
      </c>
      <c r="L181" s="444">
        <f t="shared" ca="1" si="3"/>
        <v>4236103.1991649317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4236103.1991649317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17565.566682918135</v>
      </c>
      <c r="L182" s="444">
        <f t="shared" ca="1" si="3"/>
        <v>4233301.5705832709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4233301.5705832709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17553.893230494548</v>
      </c>
      <c r="L183" s="444">
        <f t="shared" ca="1" si="3"/>
        <v>4230488.2685491862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4230488.2685491862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17542.171138685862</v>
      </c>
      <c r="L184" s="444">
        <f t="shared" ca="1" si="3"/>
        <v>4227663.2444232935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4227663.2444232935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17530.400204827976</v>
      </c>
      <c r="L185" s="444">
        <f t="shared" ca="1" si="3"/>
        <v>4224826.4493635427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4224826.4493635427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17518.580225412348</v>
      </c>
      <c r="L186" s="444">
        <f t="shared" ca="1" si="3"/>
        <v>4221977.8343243767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4221977.8343243767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17506.710996082489</v>
      </c>
      <c r="L187" s="444">
        <f t="shared" ca="1" si="3"/>
        <v>4219117.3500558799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4219117.3500558799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17494.792311630423</v>
      </c>
      <c r="L188" s="444">
        <f t="shared" ca="1" si="3"/>
        <v>4216244.9471029313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4216244.9471029313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17482.823965993135</v>
      </c>
      <c r="L189" s="444">
        <f t="shared" ca="1" si="3"/>
        <v>4213360.5758043453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4213360.5758043453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17470.805752249027</v>
      </c>
      <c r="L190" s="444">
        <f t="shared" ca="1" si="3"/>
        <v>4210464.1862920159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4210464.1862920159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17458.737462614325</v>
      </c>
      <c r="L191" s="444">
        <f t="shared" ca="1" si="3"/>
        <v>4207555.7284900518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4207555.7284900518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17446.618888439472</v>
      </c>
      <c r="L192" s="444">
        <f t="shared" ca="1" si="3"/>
        <v>4204635.1521139126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4204635.1521139126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17434.449820205558</v>
      </c>
      <c r="L193" s="444">
        <f t="shared" ca="1" si="3"/>
        <v>4201702.4066695394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4201702.4066695394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17422.230047520668</v>
      </c>
      <c r="L194" s="444">
        <f t="shared" ca="1" si="3"/>
        <v>4198757.4414524809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4198757.4414524809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17409.959359116259</v>
      </c>
      <c r="L195" s="444">
        <f t="shared" ca="1" si="3"/>
        <v>4195800.205547018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4195800.205547018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17397.637542843499</v>
      </c>
      <c r="L196" s="444">
        <f t="shared" ca="1" si="3"/>
        <v>4192830.6478252825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4192830.6478252825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17385.264385669598</v>
      </c>
      <c r="L197" s="444">
        <f t="shared" ca="1" si="3"/>
        <v>4189848.7169463732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4189848.7169463732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17372.839673674142</v>
      </c>
      <c r="L198" s="444">
        <f t="shared" ca="1" si="3"/>
        <v>4186854.3613554686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4186854.3613554686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17360.363192045374</v>
      </c>
      <c r="L199" s="444">
        <f t="shared" ca="1" si="3"/>
        <v>4183847.5292829354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4183847.5292829354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17347.834725076485</v>
      </c>
      <c r="L200" s="444">
        <f t="shared" ca="1" si="3"/>
        <v>4180828.168743433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4180828.168743433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17335.254056161895</v>
      </c>
      <c r="L201" s="444">
        <f t="shared" ca="1" si="3"/>
        <v>4177796.2275350159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4177796.2275350159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17322.620967793489</v>
      </c>
      <c r="L202" s="444">
        <f t="shared" ca="1" si="3"/>
        <v>4174751.6532382304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4174751.6532382304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17309.935241556883</v>
      </c>
      <c r="L203" s="444">
        <f t="shared" ca="1" si="3"/>
        <v>4171694.3932152083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4171694.3932152083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17297.196658127621</v>
      </c>
      <c r="L204" s="444">
        <f t="shared" ca="1" si="3"/>
        <v>4168624.394608757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4168624.394608757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17284.404997267407</v>
      </c>
      <c r="L205" s="444">
        <f t="shared" ca="1" si="3"/>
        <v>4165541.6043414455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4165541.6043414455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17271.560037820276</v>
      </c>
      <c r="L206" s="444">
        <f t="shared" ca="1" si="3"/>
        <v>4162445.9691146868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4162445.9691146868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17258.661557708783</v>
      </c>
      <c r="L207" s="444">
        <f t="shared" ca="1" si="3"/>
        <v>4159337.4354078169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4159337.4354078169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17245.709333930157</v>
      </c>
      <c r="L208" s="444">
        <f t="shared" ca="1" si="3"/>
        <v>4156215.9494771683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4156215.9494771683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17232.703142552455</v>
      </c>
      <c r="L209" s="444">
        <f t="shared" ca="1" si="3"/>
        <v>4153081.4573551421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4153081.4573551421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17219.642758710681</v>
      </c>
      <c r="L210" s="444">
        <f t="shared" ca="1" si="3"/>
        <v>4149933.9048492741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4149933.9048492741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17206.527956602898</v>
      </c>
      <c r="L211" s="444">
        <f t="shared" ca="1" si="3"/>
        <v>4146773.2375412984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4146773.2375412984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17193.35850948633</v>
      </c>
      <c r="L212" s="444">
        <f t="shared" ca="1" si="3"/>
        <v>4143599.4007862061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4143599.4007862061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17180.134189673445</v>
      </c>
      <c r="L213" s="444">
        <f t="shared" ca="1" si="3"/>
        <v>4140412.3397113006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4140412.3397113006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17166.854768528006</v>
      </c>
      <c r="L214" s="444">
        <f t="shared" ca="1" si="3"/>
        <v>4137211.9992152499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4137211.9992152499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17153.520016461131</v>
      </c>
      <c r="L215" s="444">
        <f t="shared" ca="1" si="3"/>
        <v>4133998.3239671323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4133998.3239671323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17140.129702927305</v>
      </c>
      <c r="L216" s="444">
        <f t="shared" ca="1" si="3"/>
        <v>4130771.2584054805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4130771.2584054805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17126.683596420422</v>
      </c>
      <c r="L217" s="444">
        <f t="shared" ca="1" si="3"/>
        <v>4127530.7467373223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4127530.7467373223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17113.181464469766</v>
      </c>
      <c r="L218" s="444">
        <f t="shared" ca="1" si="3"/>
        <v>4124276.7329372135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4124276.7329372135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17099.623073635979</v>
      </c>
      <c r="L219" s="444">
        <f t="shared" ca="1" si="3"/>
        <v>4121009.1607462708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4121009.1607462708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17086.008189507051</v>
      </c>
      <c r="L220" s="444">
        <f t="shared" ca="1" si="3"/>
        <v>4117727.9736711988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4117727.9736711988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17072.336576694252</v>
      </c>
      <c r="L221" s="444">
        <f t="shared" ca="1" si="3"/>
        <v>4114433.1149833142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4114433.1149833142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17058.607998828065</v>
      </c>
      <c r="L222" s="444">
        <f t="shared" ca="1" si="3"/>
        <v>4111124.5277175633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4111124.5277175633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17044.822218554102</v>
      </c>
      <c r="L223" s="444">
        <f t="shared" ca="1" si="3"/>
        <v>4107802.1546715386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4107802.1546715386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17030.978997529</v>
      </c>
      <c r="L224" s="444">
        <f t="shared" ca="1" si="3"/>
        <v>4104465.9384044888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4104465.9384044888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17017.078096416291</v>
      </c>
      <c r="L225" s="444">
        <f t="shared" ca="1" si="3"/>
        <v>4101115.8212363264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4101115.8212363264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17003.11927488228</v>
      </c>
      <c r="L226" s="444">
        <f t="shared" ca="1" si="3"/>
        <v>4097751.7452466297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4097751.7452466297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16989.10229159188</v>
      </c>
      <c r="L227" s="444">
        <f t="shared" ca="1" si="3"/>
        <v>4094373.6522736428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4094373.6522736428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16975.026904204435</v>
      </c>
      <c r="L228" s="444">
        <f t="shared" ca="1" si="3"/>
        <v>4090981.4839132684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4090981.4839132684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16960.892869369542</v>
      </c>
      <c r="L229" s="444">
        <f t="shared" ca="1" si="3"/>
        <v>4087575.1815180592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4087575.1815180592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16946.699942722837</v>
      </c>
      <c r="L230" s="444">
        <f t="shared" ca="1" si="3"/>
        <v>4084154.6861962033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4084154.6861962033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16932.447878881769</v>
      </c>
      <c r="L231" s="444">
        <f t="shared" ca="1" si="3"/>
        <v>4080719.9388105064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4080719.9388105064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16918.136431441366</v>
      </c>
      <c r="L232" s="444">
        <f t="shared" ca="1" si="3"/>
        <v>4077270.8799773687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4077270.8799773687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16903.765352969956</v>
      </c>
      <c r="L233" s="444">
        <f t="shared" ca="1" si="3"/>
        <v>4073807.4500657599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4073807.4500657599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16889.334395004924</v>
      </c>
      <c r="L234" s="444">
        <f t="shared" ca="1" si="3"/>
        <v>4070329.589196186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4070329.589196186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16874.843308048363</v>
      </c>
      <c r="L235" s="444">
        <f t="shared" ca="1" si="3"/>
        <v>4066837.2372396556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4066837.2372396556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16860.291841562819</v>
      </c>
      <c r="L236" s="444">
        <f t="shared" ca="1" si="3"/>
        <v>4063330.3338166396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4063330.3338166396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16845.679743966917</v>
      </c>
      <c r="L237" s="444">
        <f t="shared" ca="1" si="3"/>
        <v>4059808.8182960278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4059808.8182960278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16831.006762631034</v>
      </c>
      <c r="L238" s="444">
        <f t="shared" ca="1" si="3"/>
        <v>4056272.6297940803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4056272.6297940803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16816.272643872922</v>
      </c>
      <c r="L239" s="444">
        <f t="shared" ca="1" si="3"/>
        <v>4052721.7071733745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4052721.7071733745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16801.477132953314</v>
      </c>
      <c r="L240" s="444">
        <f t="shared" ca="1" si="3"/>
        <v>4049155.9890417489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4049155.9890417489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16786.619974071542</v>
      </c>
      <c r="L241" s="444">
        <f t="shared" ca="1" si="3"/>
        <v>4045575.4137512418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4045575.4137512418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16771.700910361094</v>
      </c>
      <c r="L242" s="444">
        <f t="shared" ca="1" si="3"/>
        <v>4041979.919397024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4041979.919397024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16756.719683885189</v>
      </c>
      <c r="L243" s="444">
        <f t="shared" ca="1" si="3"/>
        <v>4038369.4438163303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4038369.4438163303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16741.676035632299</v>
      </c>
      <c r="L244" s="444">
        <f t="shared" ca="1" si="3"/>
        <v>4034743.9245873839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4034743.9245873839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16726.569705511687</v>
      </c>
      <c r="L245" s="444">
        <f t="shared" ca="1" si="3"/>
        <v>4031103.299028317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4031103.299028317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16711.40043234891</v>
      </c>
      <c r="L246" s="444">
        <f t="shared" ca="1" si="3"/>
        <v>4027447.5041960869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4027447.5041960869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16696.167953881282</v>
      </c>
      <c r="L247" s="444">
        <f t="shared" ca="1" si="3"/>
        <v>4023776.4768853895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4023776.4768853895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16680.87200675338</v>
      </c>
      <c r="L248" s="444">
        <f t="shared" ca="1" si="3"/>
        <v>4020090.1536275642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4020090.1536275642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16665.512326512438</v>
      </c>
      <c r="L249" s="444">
        <f t="shared" ca="1" si="3"/>
        <v>4016388.4706894979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4016388.4706894979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16650.088647603832</v>
      </c>
      <c r="L250" s="444">
        <f t="shared" ca="1" si="3"/>
        <v>4012671.3640725231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4012671.3640725231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16634.600703366432</v>
      </c>
      <c r="L251" s="444">
        <f t="shared" ca="1" si="3"/>
        <v>4008938.7695113108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4008938.7695113108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16619.048226028051</v>
      </c>
      <c r="L252" s="444">
        <f t="shared" ca="1" si="3"/>
        <v>4005190.6224727603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4005190.6224727603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16603.430946700759</v>
      </c>
      <c r="L253" s="444">
        <f t="shared" ca="1" si="3"/>
        <v>4001426.8581548822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4001426.8581548822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16587.748595376263</v>
      </c>
      <c r="L254" s="444">
        <f t="shared" ca="1" si="3"/>
        <v>3997647.4114856794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3997647.4114856794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16572.000900921252</v>
      </c>
      <c r="L255" s="444">
        <f t="shared" ca="1" si="3"/>
        <v>3993852.2171220221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3993852.2171220221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16556.187591072681</v>
      </c>
      <c r="L256" s="444">
        <f t="shared" ca="1" si="3"/>
        <v>3990041.2094485159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3990041.2094485159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16540.308392433071</v>
      </c>
      <c r="L257" s="444">
        <f t="shared" ca="1" si="3"/>
        <v>3986214.3225763701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3986214.3225763701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16524.363030465796</v>
      </c>
      <c r="L258" s="444">
        <f t="shared" ca="1" si="3"/>
        <v>3982371.4903422571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3982371.4903422571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16508.351229490323</v>
      </c>
      <c r="L259" s="444">
        <f t="shared" ca="1" si="3"/>
        <v>3978512.6463071685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3978512.6463071685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16492.272712677455</v>
      </c>
      <c r="L260" s="444">
        <f t="shared" ca="1" si="3"/>
        <v>3974637.723755267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3974637.723755267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16476.127202044532</v>
      </c>
      <c r="L261" s="444">
        <f t="shared" ca="1" si="3"/>
        <v>3970746.6556927329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3970746.6556927329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16459.91441845064</v>
      </c>
      <c r="L262" s="444">
        <f t="shared" ca="1" si="3"/>
        <v>3966839.3748466047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3966839.3748466047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16443.634081591776</v>
      </c>
      <c r="L263" s="444">
        <f t="shared" ref="L263:L517" ca="1" si="28">I263-J263+K263</f>
        <v>3962915.8136636177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3962915.8136636177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16427.285909995997</v>
      </c>
      <c r="L264" s="444">
        <f t="shared" ca="1" si="28"/>
        <v>3958975.9043090348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3958975.9043090348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16410.869621018566</v>
      </c>
      <c r="L265" s="444">
        <f t="shared" ca="1" si="28"/>
        <v>3955019.5786654744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3955019.5786654744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16394.384930837066</v>
      </c>
      <c r="L266" s="444">
        <f t="shared" ca="1" si="28"/>
        <v>3951046.7683317326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3951046.7683317326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16377.831554446473</v>
      </c>
      <c r="L267" s="444">
        <f t="shared" ca="1" si="28"/>
        <v>3947057.4046216002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3947057.4046216002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16361.209205654255</v>
      </c>
      <c r="L268" s="444">
        <f t="shared" ca="1" si="28"/>
        <v>3943051.4185626758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3943051.4185626758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16344.517597075404</v>
      </c>
      <c r="L269" s="444">
        <f t="shared" ca="1" si="28"/>
        <v>3939028.7408951726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3939028.7408951726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16327.756440127474</v>
      </c>
      <c r="L270" s="444">
        <f t="shared" ca="1" si="28"/>
        <v>3934989.3020707211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3934989.3020707211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16310.925445025592</v>
      </c>
      <c r="L271" s="444">
        <f t="shared" ca="1" si="28"/>
        <v>3930933.032251168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3930933.032251168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16294.024320777455</v>
      </c>
      <c r="L272" s="444">
        <f t="shared" ca="1" si="28"/>
        <v>3926859.8613073668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3926859.8613073668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16277.052775178283</v>
      </c>
      <c r="L273" s="444">
        <f t="shared" ca="1" si="28"/>
        <v>3922769.7188179661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3922769.7188179661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16260.010514805779</v>
      </c>
      <c r="L274" s="444">
        <f t="shared" ca="1" si="28"/>
        <v>3918662.5340681928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3918662.5340681928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16242.897245015058</v>
      </c>
      <c r="L275" s="444">
        <f t="shared" ca="1" si="28"/>
        <v>3914538.236048629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3914538.236048629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16225.712669933542</v>
      </c>
      <c r="L276" s="444">
        <f t="shared" ca="1" si="28"/>
        <v>3910396.7534539839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3910396.7534539839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16208.456492455853</v>
      </c>
      <c r="L277" s="444">
        <f t="shared" ca="1" si="28"/>
        <v>3906238.0146818608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3906238.0146818608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16191.128414238674</v>
      </c>
      <c r="L278" s="444">
        <f t="shared" ca="1" si="28"/>
        <v>3902061.9478315208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3902061.9478315208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16173.728135695594</v>
      </c>
      <c r="L279" s="444">
        <f t="shared" ca="1" si="28"/>
        <v>3897868.4807026377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3897868.4807026377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16156.255355991912</v>
      </c>
      <c r="L280" s="444">
        <f t="shared" ca="1" si="28"/>
        <v>3893657.5407940508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3893657.5407940508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16138.709773039467</v>
      </c>
      <c r="L281" s="444">
        <f t="shared" ca="1" si="28"/>
        <v>3889429.0553025114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3889429.0553025114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16121.091083491387</v>
      </c>
      <c r="L282" s="444">
        <f t="shared" ca="1" si="28"/>
        <v>3885182.9511214239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3885182.9511214239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16103.398982736857</v>
      </c>
      <c r="L283" s="444">
        <f t="shared" ca="1" si="28"/>
        <v>3880919.1548395818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3880919.1548395818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16085.633164895846</v>
      </c>
      <c r="L284" s="444">
        <f t="shared" ca="1" si="28"/>
        <v>3876637.5927398987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3876637.5927398987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16067.793322813834</v>
      </c>
      <c r="L285" s="444">
        <f t="shared" ca="1" si="28"/>
        <v>3872338.1907981336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3872338.1907981336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16049.879148056478</v>
      </c>
      <c r="L286" s="444">
        <f t="shared" ca="1" si="28"/>
        <v>3868020.8746816111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3868020.8746816111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16031.8903309043</v>
      </c>
      <c r="L287" s="444">
        <f t="shared" ca="1" si="28"/>
        <v>3863685.5697479364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3863685.5697479364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16013.826560347323</v>
      </c>
      <c r="L288" s="444">
        <f t="shared" ca="1" si="28"/>
        <v>3859332.201043705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3859332.201043705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15995.687524079693</v>
      </c>
      <c r="L289" s="444">
        <f t="shared" ca="1" si="28"/>
        <v>3854960.693303206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3854960.693303206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15977.472908494277</v>
      </c>
      <c r="L290" s="444">
        <f t="shared" ca="1" si="28"/>
        <v>3850570.9709471213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3850570.9709471213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15959.182398677262</v>
      </c>
      <c r="L291" s="444">
        <f t="shared" ca="1" si="28"/>
        <v>3846162.9580812198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3846162.9580812198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15940.815678402672</v>
      </c>
      <c r="L292" s="444">
        <f t="shared" ca="1" si="28"/>
        <v>3841736.5784950438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3841736.5784950438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15922.372430126938</v>
      </c>
      <c r="L293" s="444">
        <f t="shared" ca="1" si="28"/>
        <v>3837291.7556605921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3837291.7556605921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15903.852334983389</v>
      </c>
      <c r="L294" s="444">
        <f t="shared" ca="1" si="28"/>
        <v>3832828.4127309965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3832828.4127309965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15885.255072776739</v>
      </c>
      <c r="L295" s="444">
        <f t="shared" ca="1" si="28"/>
        <v>3828346.4725391944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3828346.4725391944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15866.580321977566</v>
      </c>
      <c r="L296" s="444">
        <f t="shared" ca="1" si="28"/>
        <v>3823845.857596593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3823845.857596593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15847.827759716727</v>
      </c>
      <c r="L297" s="444">
        <f t="shared" ca="1" si="28"/>
        <v>3819326.4900917308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3819326.4900917308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15828.997061779801</v>
      </c>
      <c r="L298" s="444">
        <f t="shared" ca="1" si="28"/>
        <v>3814788.2918889318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3814788.2918889318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15810.087902601468</v>
      </c>
      <c r="L299" s="444">
        <f t="shared" ca="1" si="28"/>
        <v>3810231.1845269543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3810231.1845269543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15791.099955259901</v>
      </c>
      <c r="L300" s="444">
        <f t="shared" ca="1" si="28"/>
        <v>3805655.0892176353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3805655.0892176353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15772.032891471068</v>
      </c>
      <c r="L301" s="444">
        <f t="shared" ca="1" si="28"/>
        <v>3801059.9268445275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3801059.9268445275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15752.886381583121</v>
      </c>
      <c r="L302" s="444">
        <f t="shared" ca="1" si="28"/>
        <v>3796445.617961532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3796445.617961532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15733.660094570636</v>
      </c>
      <c r="L303" s="444">
        <f t="shared" ca="1" si="28"/>
        <v>3791812.082791524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3791812.082791524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15714.353698028935</v>
      </c>
      <c r="L304" s="444">
        <f t="shared" ca="1" si="28"/>
        <v>3787159.2412249739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3787159.2412249739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15694.966858168313</v>
      </c>
      <c r="L305" s="444">
        <f t="shared" ca="1" si="28"/>
        <v>3782487.0128185633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3782487.0128185633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15675.499239808269</v>
      </c>
      <c r="L306" s="444">
        <f t="shared" ca="1" si="28"/>
        <v>3777795.3167937929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3777795.3167937929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15655.950506371728</v>
      </c>
      <c r="L307" s="444">
        <f t="shared" ca="1" si="28"/>
        <v>3773084.072035586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3773084.072035586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15636.320319879194</v>
      </c>
      <c r="L308" s="444">
        <f t="shared" ca="1" si="28"/>
        <v>3768353.1970908865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3768353.1970908865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15616.608340942948</v>
      </c>
      <c r="L309" s="444">
        <f t="shared" ca="1" si="28"/>
        <v>3763602.6101672505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3763602.6101672505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15596.814228761132</v>
      </c>
      <c r="L310" s="444">
        <f t="shared" ca="1" si="28"/>
        <v>3758832.2291314327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3758832.2291314327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15576.937641111892</v>
      </c>
      <c r="L311" s="444">
        <f t="shared" ca="1" si="28"/>
        <v>3754041.9715079656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3754041.9715079656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15556.978234347445</v>
      </c>
      <c r="L312" s="444">
        <f t="shared" ca="1" si="28"/>
        <v>3749231.7544777342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3749231.7544777342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15536.935663388145</v>
      </c>
      <c r="L313" s="444">
        <f t="shared" ca="1" si="28"/>
        <v>3744401.4948765435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3744401.4948765435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15516.809581716519</v>
      </c>
      <c r="L314" s="444">
        <f t="shared" ca="1" si="28"/>
        <v>3739551.1091936813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3739551.1091936813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15496.59964137126</v>
      </c>
      <c r="L315" s="444">
        <f t="shared" ca="1" si="28"/>
        <v>3734680.5135704735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3734680.5135704735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15476.305492941226</v>
      </c>
      <c r="L316" s="444">
        <f t="shared" ca="1" si="28"/>
        <v>3729789.623798836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3729789.623798836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15455.926785559404</v>
      </c>
      <c r="L317" s="444">
        <f t="shared" ca="1" si="28"/>
        <v>3724878.3553198166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3724878.3553198166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15435.463166896823</v>
      </c>
      <c r="L318" s="444">
        <f t="shared" ca="1" si="28"/>
        <v>3719946.6232221345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3719946.6232221345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15414.91428315648</v>
      </c>
      <c r="L319" s="444">
        <f t="shared" ca="1" si="28"/>
        <v>3714994.3422407121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3714994.3422407121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15394.279779067225</v>
      </c>
      <c r="L320" s="444">
        <f t="shared" ca="1" si="28"/>
        <v>3710021.4267552006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3710021.4267552006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15373.559297877591</v>
      </c>
      <c r="L321" s="444">
        <f t="shared" ca="1" si="28"/>
        <v>3705027.7907884992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3705027.7907884992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15352.752481349666</v>
      </c>
      <c r="L322" s="444">
        <f t="shared" ca="1" si="28"/>
        <v>3700013.3480052701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3700013.3480052701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15331.858969752879</v>
      </c>
      <c r="L323" s="444">
        <f t="shared" ca="1" si="28"/>
        <v>3694978.011710444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3694978.011710444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15310.878401857773</v>
      </c>
      <c r="L324" s="444">
        <f t="shared" ca="1" si="28"/>
        <v>3689921.694847723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3689921.694847723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15289.810414929767</v>
      </c>
      <c r="L325" s="444">
        <f t="shared" ca="1" si="28"/>
        <v>3684844.3099980741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3684844.3099980741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15268.654644722898</v>
      </c>
      <c r="L326" s="444">
        <f t="shared" ca="1" si="28"/>
        <v>3679745.7693782183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3679745.7693782183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15247.410725473495</v>
      </c>
      <c r="L327" s="444">
        <f t="shared" ca="1" si="28"/>
        <v>3674625.984839113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3674625.984839113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15226.078289893892</v>
      </c>
      <c r="L328" s="444">
        <f t="shared" ca="1" si="28"/>
        <v>3669484.8678644281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3669484.8678644281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15204.656969166039</v>
      </c>
      <c r="L329" s="444">
        <f t="shared" ca="1" si="28"/>
        <v>3664322.3295690152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3664322.3295690152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15183.14639293515</v>
      </c>
      <c r="L330" s="444">
        <f t="shared" ca="1" si="28"/>
        <v>3659138.2806973713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3659138.2806973713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15161.546189303301</v>
      </c>
      <c r="L331" s="444">
        <f t="shared" ca="1" si="28"/>
        <v>3653932.6316220961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3653932.6316220961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15139.855984822991</v>
      </c>
      <c r="L332" s="444">
        <f t="shared" ca="1" si="28"/>
        <v>3648705.2923423401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3648705.2923423401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15118.075404490672</v>
      </c>
      <c r="L333" s="444">
        <f t="shared" ca="1" si="28"/>
        <v>3643456.1724822521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3643456.1724822521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15096.204071740303</v>
      </c>
      <c r="L334" s="444">
        <f t="shared" ca="1" si="28"/>
        <v>3638185.1812894135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3638185.1812894135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15074.241608436812</v>
      </c>
      <c r="L335" s="444">
        <f t="shared" ca="1" si="28"/>
        <v>3632892.2276332714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3632892.2276332714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15052.187634869553</v>
      </c>
      <c r="L336" s="444">
        <f t="shared" ca="1" si="28"/>
        <v>3627577.220003562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3627577.220003562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15030.041769745765</v>
      </c>
      <c r="L337" s="444">
        <f t="shared" ca="1" si="28"/>
        <v>3622240.066508729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3622240.066508729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15007.80363018396</v>
      </c>
      <c r="L338" s="444">
        <f t="shared" ca="1" si="28"/>
        <v>3616880.6748743341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3616880.6748743341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14985.472831707311</v>
      </c>
      <c r="L339" s="444">
        <f t="shared" ca="1" si="28"/>
        <v>3611498.9524414628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3611498.9524414628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14963.048988237017</v>
      </c>
      <c r="L340" s="444">
        <f t="shared" ca="1" si="28"/>
        <v>3606094.806165121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3606094.806165121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14940.531712085593</v>
      </c>
      <c r="L341" s="444">
        <f t="shared" ca="1" si="28"/>
        <v>3600668.1426126277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3600668.1426126277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14917.920613950204</v>
      </c>
      <c r="L342" s="444">
        <f t="shared" ca="1" si="28"/>
        <v>3595218.867961999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3595218.867961999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14895.215302905917</v>
      </c>
      <c r="L343" s="444">
        <f t="shared" ca="1" si="28"/>
        <v>3589746.8880003262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3589746.8880003262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14872.415386398947</v>
      </c>
      <c r="L344" s="444">
        <f t="shared" ca="1" si="28"/>
        <v>3584252.1081221462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3584252.1081221462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14849.520470239864</v>
      </c>
      <c r="L345" s="444">
        <f t="shared" ca="1" si="28"/>
        <v>3578734.4333278071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3578734.4333278071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14826.530158596785</v>
      </c>
      <c r="L346" s="444">
        <f t="shared" ca="1" si="28"/>
        <v>3573193.7682218249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3573193.7682218249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14803.444053988527</v>
      </c>
      <c r="L347" s="444">
        <f t="shared" ca="1" si="28"/>
        <v>3567630.0170112345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3567630.0170112345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14780.261757277733</v>
      </c>
      <c r="L348" s="444">
        <f t="shared" ca="1" si="28"/>
        <v>3562043.0835039336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3562043.0835039336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14756.982867663979</v>
      </c>
      <c r="L349" s="444">
        <f t="shared" ca="1" si="28"/>
        <v>3556432.871107019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3556432.871107019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14733.606982676836</v>
      </c>
      <c r="L350" s="444">
        <f t="shared" ca="1" si="28"/>
        <v>3550799.282825117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3550799.282825117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14710.133698168907</v>
      </c>
      <c r="L351" s="444">
        <f t="shared" ca="1" si="28"/>
        <v>3545142.2212587069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3545142.2212587069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14686.562608308868</v>
      </c>
      <c r="L352" s="444">
        <f t="shared" ca="1" si="28"/>
        <v>3539461.5886024372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3539461.5886024372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14662.893305574407</v>
      </c>
      <c r="L353" s="444">
        <f t="shared" ca="1" si="28"/>
        <v>3533757.2866434329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3533757.2866434329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14639.125380745225</v>
      </c>
      <c r="L354" s="444">
        <f t="shared" ca="1" si="28"/>
        <v>3528029.2167595993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3528029.2167595993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14615.258422895919</v>
      </c>
      <c r="L355" s="444">
        <f t="shared" ca="1" si="28"/>
        <v>3522277.2799179163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3522277.2799179163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14591.292019388906</v>
      </c>
      <c r="L356" s="444">
        <f t="shared" ca="1" si="28"/>
        <v>3516501.3766727266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3516501.3766727266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14567.225755867285</v>
      </c>
      <c r="L357" s="444">
        <f t="shared" ca="1" si="28"/>
        <v>3510701.4071640149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3510701.4071640149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14543.059216247651</v>
      </c>
      <c r="L358" s="444">
        <f t="shared" ca="1" si="28"/>
        <v>3504877.271115684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3504877.271115684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14518.791982712939</v>
      </c>
      <c r="L359" s="444">
        <f t="shared" ca="1" si="28"/>
        <v>3499028.8678338183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3499028.8678338183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14494.423635705165</v>
      </c>
      <c r="L360" s="444">
        <f t="shared" ca="1" si="28"/>
        <v>3493156.0962049449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3493156.0962049449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14469.953753918189</v>
      </c>
      <c r="L361" s="444">
        <f t="shared" ca="1" si="28"/>
        <v>3487258.8546942845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3487258.8546942845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14445.381914290439</v>
      </c>
      <c r="L362" s="444">
        <f t="shared" ca="1" si="28"/>
        <v>3481337.0413439963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3481337.0413439963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14420.707691997573</v>
      </c>
      <c r="L363" s="444">
        <f t="shared" ca="1" si="28"/>
        <v>3475390.5537714153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3475390.5537714153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14395.930660445152</v>
      </c>
      <c r="L364" s="444">
        <f t="shared" ca="1" si="28"/>
        <v>3469419.2891672817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3469419.2891672817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14371.050391261262</v>
      </c>
      <c r="L365" s="444">
        <f t="shared" ca="1" si="28"/>
        <v>3463423.1442939644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3463423.1442939644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14346.066454289106</v>
      </c>
      <c r="L366" s="444">
        <f t="shared" ca="1" si="28"/>
        <v>3457402.0154836746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3457402.0154836746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14320.978417579565</v>
      </c>
      <c r="L367" s="444">
        <f t="shared" ca="1" si="28"/>
        <v>3451355.7986366753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3451355.7986366753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14295.785847383735</v>
      </c>
      <c r="L368" s="444">
        <f t="shared" ca="1" si="28"/>
        <v>3445284.3892194801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3445284.3892194801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14270.488308145423</v>
      </c>
      <c r="L369" s="444">
        <f t="shared" ca="1" si="28"/>
        <v>3439187.6822630465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3439187.6822630465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14245.085362493615</v>
      </c>
      <c r="L370" s="444">
        <f t="shared" ca="1" si="28"/>
        <v>3433065.5723609612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3433065.5723609612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14219.576571234924</v>
      </c>
      <c r="L371" s="444">
        <f t="shared" ca="1" si="28"/>
        <v>3426917.9536676174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3426917.9536676174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14193.961493345994</v>
      </c>
      <c r="L372" s="444">
        <f t="shared" ca="1" si="28"/>
        <v>3420744.7198963845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3420744.7198963845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14168.239685965857</v>
      </c>
      <c r="L373" s="444">
        <f t="shared" ca="1" si="28"/>
        <v>3414545.7643177714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3414545.7643177714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14142.410704388303</v>
      </c>
      <c r="L374" s="444">
        <f t="shared" ca="1" si="28"/>
        <v>3408320.9797575809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3408320.9797575809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14116.474102054175</v>
      </c>
      <c r="L375" s="444">
        <f t="shared" ca="1" si="28"/>
        <v>3402070.2585950564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3402070.2585950564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14090.429430543656</v>
      </c>
      <c r="L376" s="444">
        <f t="shared" ca="1" si="28"/>
        <v>3395793.492761021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3395793.492761021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14064.276239568509</v>
      </c>
      <c r="L377" s="444">
        <f t="shared" ca="1" si="28"/>
        <v>3389490.5737360106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3389490.5737360106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14038.014076964299</v>
      </c>
      <c r="L378" s="444">
        <f t="shared" ca="1" si="28"/>
        <v>3383161.3925483963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3383161.3925483963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14011.642488682572</v>
      </c>
      <c r="L379" s="444">
        <f t="shared" ca="1" si="28"/>
        <v>3376805.8397725001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3376805.8397725001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13985.161018783005</v>
      </c>
      <c r="L380" s="444">
        <f t="shared" ca="1" si="28"/>
        <v>3370423.8055267045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3370423.8055267045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13958.569209425521</v>
      </c>
      <c r="L381" s="444">
        <f t="shared" ca="1" si="28"/>
        <v>3364015.1794715514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3364015.1794715514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13931.866600862386</v>
      </c>
      <c r="L382" s="444">
        <f t="shared" ca="1" si="28"/>
        <v>3357579.8508078349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3357579.8508078349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13905.052731430236</v>
      </c>
      <c r="L383" s="444">
        <f t="shared" ca="1" si="28"/>
        <v>3351117.7082746862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3351117.7082746862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13878.127137542115</v>
      </c>
      <c r="L384" s="444">
        <f t="shared" ca="1" si="28"/>
        <v>3344628.6401476497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3344628.6401476497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13851.089353679461</v>
      </c>
      <c r="L385" s="444">
        <f t="shared" ca="1" si="28"/>
        <v>3338112.5342367506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3338112.5342367506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13823.938912384048</v>
      </c>
      <c r="L386" s="444">
        <f t="shared" ca="1" si="28"/>
        <v>3331569.277884556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3331569.277884556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13796.675344249907</v>
      </c>
      <c r="L387" s="444">
        <f t="shared" ca="1" si="28"/>
        <v>3324998.7579642269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3324998.7579642269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13769.298177915198</v>
      </c>
      <c r="L388" s="444">
        <f t="shared" ca="1" si="28"/>
        <v>3318400.8608775632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3318400.8608775632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13741.806940054101</v>
      </c>
      <c r="L389" s="444">
        <f t="shared" ca="1" si="28"/>
        <v>3311775.4725530385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3311775.4725530385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13714.201155368584</v>
      </c>
      <c r="L390" s="444">
        <f t="shared" ca="1" si="28"/>
        <v>3305122.4784438284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3305122.4784438284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13686.480346580209</v>
      </c>
      <c r="L391" s="444">
        <f t="shared" ca="1" si="28"/>
        <v>3298441.7635258297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3298441.7635258297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13658.644034421881</v>
      </c>
      <c r="L392" s="444">
        <f t="shared" ca="1" si="28"/>
        <v>3291733.2122956729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3291733.2122956729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13630.691737629559</v>
      </c>
      <c r="L393" s="444">
        <f t="shared" ca="1" si="28"/>
        <v>3284996.7087687235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3284996.7087687235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13602.622972933936</v>
      </c>
      <c r="L394" s="444">
        <f t="shared" ca="1" si="28"/>
        <v>3278232.1364770788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3278232.1364770788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13574.437255052084</v>
      </c>
      <c r="L395" s="444">
        <f t="shared" ca="1" si="28"/>
        <v>3271439.3784675519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3271439.3784675519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13546.134096679054</v>
      </c>
      <c r="L396" s="444">
        <f t="shared" ca="1" si="28"/>
        <v>3264618.3172996524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3264618.3172996524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13517.713008479474</v>
      </c>
      <c r="L397" s="444">
        <f t="shared" ca="1" si="28"/>
        <v>3257768.8350435533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3257768.8350435533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13489.173499079059</v>
      </c>
      <c r="L398" s="444">
        <f t="shared" ca="1" si="28"/>
        <v>3250890.8132780534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3250890.8132780534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13460.515075056144</v>
      </c>
      <c r="L399" s="444">
        <f t="shared" ca="1" si="28"/>
        <v>3243984.133088531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3243984.133088531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13431.737240933135</v>
      </c>
      <c r="L400" s="444">
        <f t="shared" ca="1" si="28"/>
        <v>3237048.6750648855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3237048.6750648855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13402.839499167945</v>
      </c>
      <c r="L401" s="444">
        <f t="shared" ca="1" si="28"/>
        <v>3230084.3192994748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3230084.3192994748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13373.821350145399</v>
      </c>
      <c r="L402" s="444">
        <f t="shared" ca="1" si="28"/>
        <v>3223090.9453850416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3223090.9453850416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13344.682292168594</v>
      </c>
      <c r="L403" s="444">
        <f t="shared" ca="1" si="28"/>
        <v>3216068.4324126313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3216068.4324126313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13315.421821450218</v>
      </c>
      <c r="L404" s="444">
        <f t="shared" ca="1" si="28"/>
        <v>3209016.6589695029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3209016.6589695029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13286.039432103849</v>
      </c>
      <c r="L405" s="444">
        <f t="shared" ca="1" si="28"/>
        <v>3201935.5031370278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3201935.5031370278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13256.534616135204</v>
      </c>
      <c r="L406" s="444">
        <f t="shared" ca="1" si="28"/>
        <v>3194824.8424885841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3194824.8424885841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13226.906863433354</v>
      </c>
      <c r="L407" s="444">
        <f t="shared" ca="1" si="28"/>
        <v>3187684.5540874386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3187684.5540874386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13197.155661761915</v>
      </c>
      <c r="L408" s="444">
        <f t="shared" ca="1" si="28"/>
        <v>3180514.5144846216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3180514.5144846216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13167.280496750178</v>
      </c>
      <c r="L409" s="444">
        <f t="shared" ca="1" si="28"/>
        <v>3173314.5997167928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3173314.5997167928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13137.280851884225</v>
      </c>
      <c r="L410" s="444">
        <f t="shared" ca="1" si="28"/>
        <v>3166084.6853040983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3166084.6853040983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13107.156208497998</v>
      </c>
      <c r="L411" s="444">
        <f t="shared" ca="1" si="28"/>
        <v>3158824.6462480174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3158824.6462480174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13076.906045764328</v>
      </c>
      <c r="L412" s="444">
        <f t="shared" ca="1" si="28"/>
        <v>3151534.3570292029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3151534.3570292029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13046.529840685933</v>
      </c>
      <c r="L413" s="444">
        <f t="shared" ca="1" si="28"/>
        <v>3144213.69160531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3144213.69160531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13016.02706808638</v>
      </c>
      <c r="L414" s="444">
        <f t="shared" ca="1" si="28"/>
        <v>3136862.5234088176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3136862.5234088176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12985.397200600995</v>
      </c>
      <c r="L415" s="444">
        <f t="shared" ca="1" si="28"/>
        <v>3129480.72534484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3129480.72534484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12954.639708667755</v>
      </c>
      <c r="L416" s="444">
        <f t="shared" ca="1" si="28"/>
        <v>3122068.1697889287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3122068.1697889287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12923.754060518124</v>
      </c>
      <c r="L417" s="444">
        <f t="shared" ca="1" si="28"/>
        <v>3114624.7285848679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3114624.7285848679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12892.739722167871</v>
      </c>
      <c r="L418" s="444">
        <f t="shared" ca="1" si="28"/>
        <v>3107150.2730424572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3107150.2730424572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12861.596157407826</v>
      </c>
      <c r="L419" s="444">
        <f t="shared" ca="1" si="28"/>
        <v>3099644.6739352862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3099644.6739352862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12830.322827794615</v>
      </c>
      <c r="L420" s="444">
        <f t="shared" ca="1" si="28"/>
        <v>3092107.801498502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3092107.801498502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12798.919192641346</v>
      </c>
      <c r="L421" s="444">
        <f t="shared" ca="1" si="28"/>
        <v>3084539.5254265647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3084539.5254265647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12767.384709008275</v>
      </c>
      <c r="L422" s="444">
        <f t="shared" ca="1" si="28"/>
        <v>3076939.7148709944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3076939.7148709944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12735.718831693399</v>
      </c>
      <c r="L423" s="444">
        <f t="shared" ca="1" si="28"/>
        <v>3069308.2384381089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3069308.2384381089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12703.921013223042</v>
      </c>
      <c r="L424" s="444">
        <f t="shared" ca="1" si="28"/>
        <v>3061644.9641867531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3061644.9641867531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12671.990703842393</v>
      </c>
      <c r="L425" s="444">
        <f t="shared" ca="1" si="28"/>
        <v>3053949.759626017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3053949.759626017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12639.927351505992</v>
      </c>
      <c r="L426" s="444">
        <f t="shared" ca="1" si="28"/>
        <v>3046222.4917129441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3046222.4917129441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12607.730401868188</v>
      </c>
      <c r="L427" s="444">
        <f t="shared" ca="1" si="28"/>
        <v>3038463.0268502333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3038463.0268502333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12575.39929827356</v>
      </c>
      <c r="L428" s="444">
        <f t="shared" ca="1" si="28"/>
        <v>3030671.230883928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3030671.230883928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12542.933481747288</v>
      </c>
      <c r="L429" s="444">
        <f t="shared" ca="1" si="28"/>
        <v>3022846.9691010965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3022846.9691010965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12510.33239098549</v>
      </c>
      <c r="L430" s="444">
        <f t="shared" ca="1" si="28"/>
        <v>3014990.1062275032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3014990.1062275032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12477.595462345518</v>
      </c>
      <c r="L431" s="444">
        <f t="shared" ca="1" si="28"/>
        <v>3007100.5064252699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3007100.5064252699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12444.722129836213</v>
      </c>
      <c r="L432" s="444">
        <f t="shared" ca="1" si="28"/>
        <v>2999178.0332905273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2999178.0332905273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12411.711825108119</v>
      </c>
      <c r="L433" s="444">
        <f t="shared" ca="1" si="28"/>
        <v>2991222.5498510567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2991222.5498510567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12378.563977443657</v>
      </c>
      <c r="L434" s="444">
        <f t="shared" ca="1" si="28"/>
        <v>2983233.9185639215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2983233.9185639215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12345.278013747262</v>
      </c>
      <c r="L435" s="444">
        <f t="shared" ca="1" si="28"/>
        <v>2975212.0013130899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2975212.0013130899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12311.853358535463</v>
      </c>
      <c r="L436" s="444">
        <f t="shared" ca="1" si="28"/>
        <v>2967156.6594070466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2967156.6594070466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12278.28943392695</v>
      </c>
      <c r="L437" s="444">
        <f t="shared" ca="1" si="28"/>
        <v>2959067.7535763946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2959067.7535763946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12244.585659632567</v>
      </c>
      <c r="L438" s="444">
        <f t="shared" ca="1" si="28"/>
        <v>2950945.1439714483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2950945.1439714483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12210.741452945289</v>
      </c>
      <c r="L439" s="444">
        <f t="shared" ca="1" si="28"/>
        <v>2942788.6901598149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2942788.6901598149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12176.75622873015</v>
      </c>
      <c r="L440" s="444">
        <f t="shared" ca="1" si="28"/>
        <v>2934598.2511239662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2934598.2511239662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12142.629399414114</v>
      </c>
      <c r="L441" s="444">
        <f t="shared" ca="1" si="28"/>
        <v>2926373.6852588016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2926373.6852588016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12108.360374975928</v>
      </c>
      <c r="L442" s="444">
        <f t="shared" ca="1" si="28"/>
        <v>2918114.8503691987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2918114.8503691987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12073.948562935917</v>
      </c>
      <c r="L443" s="444">
        <f t="shared" ca="1" si="28"/>
        <v>2909821.6036675558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2909821.6036675558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12039.393368345738</v>
      </c>
      <c r="L444" s="444">
        <f t="shared" ca="1" si="28"/>
        <v>2901493.8017713227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2901493.8017713227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12004.694193778099</v>
      </c>
      <c r="L445" s="444">
        <f t="shared" ca="1" si="28"/>
        <v>2893131.300700522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2893131.300700522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11969.850439316429</v>
      </c>
      <c r="L446" s="444">
        <f t="shared" ca="1" si="28"/>
        <v>2884733.9558752598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2884733.9558752598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11934.861502544503</v>
      </c>
      <c r="L447" s="444">
        <f t="shared" ca="1" si="28"/>
        <v>2876301.6221132255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2876301.6221132255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11899.726778536027</v>
      </c>
      <c r="L448" s="444">
        <f t="shared" ca="1" si="28"/>
        <v>2867834.1536271828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2867834.1536271828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11864.445659844183</v>
      </c>
      <c r="L449" s="444">
        <f t="shared" ca="1" si="28"/>
        <v>2859331.4040224482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2859331.4040224482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11829.017536491123</v>
      </c>
      <c r="L450" s="444">
        <f t="shared" ca="1" si="28"/>
        <v>2850793.2262943606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2850793.2262943606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11793.441795957424</v>
      </c>
      <c r="L451" s="444">
        <f t="shared" ca="1" si="28"/>
        <v>2842219.4728257391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2842219.4728257391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11757.717823171501</v>
      </c>
      <c r="L452" s="444">
        <f t="shared" ca="1" si="28"/>
        <v>2833609.9953843318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2833609.9953843318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11721.84500049897</v>
      </c>
      <c r="L453" s="444">
        <f t="shared" ca="1" si="28"/>
        <v>2824964.6451202519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2824964.6451202519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11685.822707731972</v>
      </c>
      <c r="L454" s="444">
        <f t="shared" ca="1" si="28"/>
        <v>2816283.2725634049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2816283.2725634049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11649.650322078442</v>
      </c>
      <c r="L455" s="444">
        <f t="shared" ca="1" si="28"/>
        <v>2807565.7276209043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2807565.7276209043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11613.327218151357</v>
      </c>
      <c r="L456" s="444">
        <f t="shared" ca="1" si="28"/>
        <v>2798811.8595744767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2798811.8595744767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11576.852767957907</v>
      </c>
      <c r="L457" s="444">
        <f t="shared" ca="1" si="28"/>
        <v>2790021.5170778558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2790021.5170778558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11540.226340888654</v>
      </c>
      <c r="L458" s="444">
        <f t="shared" ca="1" si="28"/>
        <v>2781194.5481541655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2781194.5481541655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11503.447303706611</v>
      </c>
      <c r="L459" s="444">
        <f t="shared" ca="1" si="28"/>
        <v>2772330.8001932935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2772330.8001932935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11466.515020536312</v>
      </c>
      <c r="L460" s="444">
        <f t="shared" ca="1" si="28"/>
        <v>2763430.1199492509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2763430.1199492509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11429.428852852801</v>
      </c>
      <c r="L461" s="444">
        <f t="shared" ca="1" si="28"/>
        <v>2754492.3535375251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2754492.3535375251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11392.18815947061</v>
      </c>
      <c r="L462" s="444">
        <f t="shared" ca="1" si="28"/>
        <v>2745517.3464324167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2745517.3464324167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11354.792296532658</v>
      </c>
      <c r="L463" s="444">
        <f t="shared" ca="1" si="28"/>
        <v>2736504.9434643704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2736504.9434643704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11317.240617499132</v>
      </c>
      <c r="L464" s="444">
        <f t="shared" ca="1" si="28"/>
        <v>2727454.9888172909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2727454.9888172909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11279.5324731363</v>
      </c>
      <c r="L465" s="444">
        <f t="shared" ca="1" si="28"/>
        <v>2718367.3260258483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2718367.3260258483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11241.66721150529</v>
      </c>
      <c r="L466" s="444">
        <f t="shared" ca="1" si="28"/>
        <v>2709241.7979727746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2709241.7979727746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11203.644177950815</v>
      </c>
      <c r="L467" s="444">
        <f t="shared" ca="1" si="28"/>
        <v>2700078.2468861467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2700078.2468861467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11165.462715089867</v>
      </c>
      <c r="L468" s="444">
        <f t="shared" ca="1" si="28"/>
        <v>2690876.5143366577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2690876.5143366577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11127.12216280033</v>
      </c>
      <c r="L469" s="444">
        <f t="shared" ca="1" si="28"/>
        <v>2681636.4412348792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2681636.4412348792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11088.621858209584</v>
      </c>
      <c r="L470" s="444">
        <f t="shared" ca="1" si="28"/>
        <v>2672357.8678285098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2672357.8678285098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11049.961135683046</v>
      </c>
      <c r="L471" s="444">
        <f t="shared" ca="1" si="28"/>
        <v>2663040.6336996141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2663040.6336996141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11011.139326812647</v>
      </c>
      <c r="L472" s="444">
        <f t="shared" ca="1" si="28"/>
        <v>2653684.577761848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2653684.577761848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10972.155760405289</v>
      </c>
      <c r="L473" s="444">
        <f t="shared" ca="1" si="28"/>
        <v>2644289.5382576743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2644289.5382576743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10933.009762471231</v>
      </c>
      <c r="L474" s="444">
        <f t="shared" ca="1" si="28"/>
        <v>2634855.3527555666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2634855.3527555666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10893.70065621245</v>
      </c>
      <c r="L475" s="444">
        <f t="shared" ca="1" si="28"/>
        <v>2625381.8581472002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2625381.8581472002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10854.227762010922</v>
      </c>
      <c r="L476" s="444">
        <f t="shared" ca="1" si="28"/>
        <v>2615868.8906446323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2615868.8906446323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10814.590397416889</v>
      </c>
      <c r="L477" s="444">
        <f t="shared" ca="1" si="28"/>
        <v>2606316.2857774706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2606316.2857774706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10774.787877137049</v>
      </c>
      <c r="L478" s="444">
        <f t="shared" ca="1" si="28"/>
        <v>2596723.8783900286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2596723.8783900286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10734.819513022707</v>
      </c>
      <c r="L479" s="444">
        <f t="shared" ca="1" si="28"/>
        <v>2587091.5026384727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2587091.5026384727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10694.684614057891</v>
      </c>
      <c r="L480" s="444">
        <f t="shared" ca="1" si="28"/>
        <v>2577418.991987952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2577418.991987952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10654.382486347389</v>
      </c>
      <c r="L481" s="444">
        <f t="shared" ca="1" si="28"/>
        <v>2567706.1792097208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2567706.1792097208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10613.912433104759</v>
      </c>
      <c r="L482" s="444">
        <f t="shared" ca="1" si="28"/>
        <v>2557952.8963782466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2557952.8963782466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10573.273754640282</v>
      </c>
      <c r="L483" s="444">
        <f t="shared" ca="1" si="28"/>
        <v>2548158.9748683083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2548158.9748683083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10532.465748348874</v>
      </c>
      <c r="L484" s="444">
        <f t="shared" ca="1" si="28"/>
        <v>2538324.2453520782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2538324.2453520782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10491.487708697914</v>
      </c>
      <c r="L485" s="444">
        <f t="shared" ca="1" si="28"/>
        <v>2528448.5377961975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2528448.5377961975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10450.338927215078</v>
      </c>
      <c r="L486" s="444">
        <f t="shared" ca="1" si="28"/>
        <v>2518531.6814588336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2518531.6814588336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10409.018692476062</v>
      </c>
      <c r="L487" s="444">
        <f t="shared" ca="1" si="28"/>
        <v>2508573.504886731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2508573.504886731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10367.526290092301</v>
      </c>
      <c r="L488" s="444">
        <f t="shared" ca="1" si="28"/>
        <v>2498573.8359122444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2498573.8359122444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10325.861002698606</v>
      </c>
      <c r="L489" s="444">
        <f t="shared" ca="1" si="28"/>
        <v>2488532.5016503641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2488532.5016503641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10284.022109940772</v>
      </c>
      <c r="L490" s="444">
        <f t="shared" ca="1" si="28"/>
        <v>2478449.328495726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2478449.328495726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10242.008888463113</v>
      </c>
      <c r="L491" s="444">
        <f t="shared" ca="1" si="28"/>
        <v>2468324.1421196102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2468324.1421196102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10199.820611895964</v>
      </c>
      <c r="L492" s="444">
        <f t="shared" ca="1" si="28"/>
        <v>2458156.7674669274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2458156.7674669274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10157.456550843119</v>
      </c>
      <c r="L493" s="444">
        <f t="shared" ca="1" si="28"/>
        <v>2447947.0287531917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2447947.0287531917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10114.915972869221</v>
      </c>
      <c r="L494" s="444">
        <f t="shared" ca="1" si="28"/>
        <v>2437694.7494614823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2437694.7494614823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10072.198142487097</v>
      </c>
      <c r="L495" s="444">
        <f t="shared" ca="1" si="28"/>
        <v>2427399.7523393906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2427399.7523393906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10029.302321145049</v>
      </c>
      <c r="L496" s="444">
        <f t="shared" ca="1" si="28"/>
        <v>2417061.8593959566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2417061.8593959566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9986.2277672140735</v>
      </c>
      <c r="L497" s="444">
        <f t="shared" ca="1" si="28"/>
        <v>2406680.891898592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2406680.891898592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9942.9737359750543</v>
      </c>
      <c r="L498" s="444">
        <f t="shared" ca="1" si="28"/>
        <v>2396256.6703699883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2396256.6703699883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9899.5394796058736</v>
      </c>
      <c r="L499" s="444">
        <f t="shared" ca="1" si="28"/>
        <v>2385789.0145850154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2385789.0145850154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9855.9242471684847</v>
      </c>
      <c r="L500" s="444">
        <f t="shared" ca="1" si="28"/>
        <v>2375277.743567605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2375277.743567605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9812.1272845959429</v>
      </c>
      <c r="L501" s="444">
        <f t="shared" ca="1" si="28"/>
        <v>2364722.675587622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2364722.675587622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9768.1478346793465</v>
      </c>
      <c r="L502" s="444">
        <f t="shared" ca="1" si="28"/>
        <v>2354123.6281577228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2354123.6281577228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9723.9851370547658</v>
      </c>
      <c r="L503" s="444">
        <f t="shared" ca="1" si="28"/>
        <v>2343480.4180301987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2343480.4180301987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9679.6384281900828</v>
      </c>
      <c r="L504" s="444">
        <f t="shared" ca="1" si="28"/>
        <v>2332792.8611938101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2332792.8611938101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9635.1069413717978</v>
      </c>
      <c r="L505" s="444">
        <f t="shared" ca="1" si="28"/>
        <v>2322060.772870603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2322060.772870603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9590.3899066917675</v>
      </c>
      <c r="L506" s="444">
        <f t="shared" ca="1" si="28"/>
        <v>2311283.9675127161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2311283.9675127161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9545.4865510339059</v>
      </c>
      <c r="L507" s="444">
        <f t="shared" ca="1" si="28"/>
        <v>2300462.2587991711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2300462.2587991711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9500.3960980608008</v>
      </c>
      <c r="L508" s="444">
        <f t="shared" ca="1" si="28"/>
        <v>2289595.4596326533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2289595.4596326533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9455.1177682003108</v>
      </c>
      <c r="L509" s="444">
        <f t="shared" ca="1" si="28"/>
        <v>2278683.3821362746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2278683.3821362746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9409.6507786320653</v>
      </c>
      <c r="L510" s="444">
        <f t="shared" ca="1" si="28"/>
        <v>2267725.8376503279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2267725.8376503279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9363.9943432739547</v>
      </c>
      <c r="L511" s="444">
        <f t="shared" ca="1" si="28"/>
        <v>2256722.636729023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2256722.636729023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9318.1476727685167</v>
      </c>
      <c r="L512" s="444">
        <f t="shared" ca="1" si="28"/>
        <v>2245673.5891372128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2245673.5891372128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9272.1099744693092</v>
      </c>
      <c r="L513" s="444">
        <f t="shared" ca="1" si="28"/>
        <v>2234578.5038471036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2234578.5038471036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9225.8804524271873</v>
      </c>
      <c r="L514" s="444">
        <f t="shared" ca="1" si="28"/>
        <v>2223437.1890349519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2223437.1890349519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9179.4583073765534</v>
      </c>
      <c r="L515" s="444">
        <f t="shared" ca="1" si="28"/>
        <v>2212249.4520777497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2212249.4520777497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9132.8427367215445</v>
      </c>
      <c r="L516" s="444">
        <f t="shared" ca="1" si="28"/>
        <v>2201015.0995498924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2201015.0995498924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9086.0329345221398</v>
      </c>
      <c r="L517" s="444">
        <f t="shared" ca="1" si="28"/>
        <v>2189733.9372198358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2189733.9372198358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9039.028091480237</v>
      </c>
      <c r="L518" s="444">
        <f t="shared" ref="L518:L772" ca="1" si="54">I518-J518+K518</f>
        <v>2178405.770046737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2178405.770046737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8991.82739492566</v>
      </c>
      <c r="L519" s="444">
        <f t="shared" ca="1" si="54"/>
        <v>2167030.4021770838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2167030.4021770838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8944.4300288021041</v>
      </c>
      <c r="L520" s="444">
        <f t="shared" ca="1" si="54"/>
        <v>2155607.6369413072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2155607.6369413072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8896.8351736530349</v>
      </c>
      <c r="L521" s="444">
        <f t="shared" ca="1" si="54"/>
        <v>2144137.2768503814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2144137.2768503814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8849.0420066075112</v>
      </c>
      <c r="L522" s="444">
        <f t="shared" ca="1" si="54"/>
        <v>2132619.1235924102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2132619.1235924102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8801.0497013659642</v>
      </c>
      <c r="L523" s="444">
        <f t="shared" ca="1" si="54"/>
        <v>2121052.9780291975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2121052.9780291975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8752.857428185911</v>
      </c>
      <c r="L524" s="444">
        <f t="shared" ca="1" si="54"/>
        <v>2109438.6401928049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2109438.6401928049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8704.4643538676082</v>
      </c>
      <c r="L525" s="444">
        <f t="shared" ca="1" si="54"/>
        <v>2097775.9092820939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2097775.9092820939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8655.8696417396459</v>
      </c>
      <c r="L526" s="444">
        <f t="shared" ca="1" si="54"/>
        <v>2086064.5836592547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2086064.5836592547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8607.0724516444825</v>
      </c>
      <c r="L527" s="444">
        <f t="shared" ca="1" si="54"/>
        <v>2074304.4608463205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2074304.4608463205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8558.0719399239242</v>
      </c>
      <c r="L528" s="444">
        <f t="shared" ca="1" si="54"/>
        <v>2062495.3375216657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2062495.3375216657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8508.8672594045292</v>
      </c>
      <c r="L529" s="444">
        <f t="shared" ca="1" si="54"/>
        <v>2050637.0095164916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2050637.0095164916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8459.4575593829704</v>
      </c>
      <c r="L530" s="444">
        <f t="shared" ca="1" si="54"/>
        <v>2038729.2718112958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2038729.2718112958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8409.8419856113214</v>
      </c>
      <c r="L531" s="444">
        <f t="shared" ca="1" si="54"/>
        <v>2026771.9185323282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2026771.9185323282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8360.0196802822884</v>
      </c>
      <c r="L532" s="444">
        <f t="shared" ca="1" si="54"/>
        <v>2014764.7429480318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2014764.7429480318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8309.9897820143869</v>
      </c>
      <c r="L533" s="444">
        <f t="shared" ca="1" si="54"/>
        <v>2002707.5374654674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2002707.5374654674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8259.7514258370356</v>
      </c>
      <c r="L534" s="444">
        <f t="shared" ca="1" si="54"/>
        <v>1990600.0936267255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1990600.0936267255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8209.3037431756111</v>
      </c>
      <c r="L535" s="444">
        <f t="shared" ca="1" si="54"/>
        <v>1978442.2021053224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1978442.2021053224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8158.6458618364304</v>
      </c>
      <c r="L536" s="444">
        <f t="shared" ca="1" si="54"/>
        <v>1966233.65270258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1966233.65270258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8107.7769059916709</v>
      </c>
      <c r="L537" s="444">
        <f t="shared" ca="1" si="54"/>
        <v>1953974.2343439928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1953974.2343439928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8056.6959961642251</v>
      </c>
      <c r="L538" s="444">
        <f t="shared" ca="1" si="54"/>
        <v>1941663.7350755781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1941663.7350755781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8005.4022492124968</v>
      </c>
      <c r="L539" s="444">
        <f t="shared" ca="1" si="54"/>
        <v>1929301.9420602119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1929301.9420602119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7953.894778315137</v>
      </c>
      <c r="L540" s="444">
        <f t="shared" ca="1" si="54"/>
        <v>1916888.6415739483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1916888.6415739483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7902.1726929557062</v>
      </c>
      <c r="L541" s="444">
        <f t="shared" ca="1" si="54"/>
        <v>1904423.6190023252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1904423.6190023252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7850.2350989072775</v>
      </c>
      <c r="L542" s="444">
        <f t="shared" ca="1" si="54"/>
        <v>1891906.6588366537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1891906.6588366537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7798.0810982169787</v>
      </c>
      <c r="L543" s="444">
        <f t="shared" ca="1" si="54"/>
        <v>1879337.5446702919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1879337.5446702919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7745.7097891904705</v>
      </c>
      <c r="L544" s="444">
        <f t="shared" ca="1" si="54"/>
        <v>1866716.0591949036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1866716.0591949036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7693.1202663763534</v>
      </c>
      <c r="L545" s="444">
        <f t="shared" ca="1" si="54"/>
        <v>1854041.9841967011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1854041.9841967011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7640.3116205505094</v>
      </c>
      <c r="L546" s="444">
        <f t="shared" ca="1" si="54"/>
        <v>1841315.1005526728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1841315.1005526728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7587.2829387003912</v>
      </c>
      <c r="L547" s="444">
        <f t="shared" ca="1" si="54"/>
        <v>1828535.1882267944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1828535.1882267944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7534.0333040092328</v>
      </c>
      <c r="L548" s="444">
        <f t="shared" ca="1" si="54"/>
        <v>1815702.0262662247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1815702.0262662247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7480.5617958401908</v>
      </c>
      <c r="L549" s="444">
        <f t="shared" ca="1" si="54"/>
        <v>1802815.3927974862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1802815.3927974862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7426.8674897204482</v>
      </c>
      <c r="L550" s="444">
        <f t="shared" ca="1" si="54"/>
        <v>1789875.0650226278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1789875.0650226278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7372.9494573252041</v>
      </c>
      <c r="L551" s="444">
        <f t="shared" ca="1" si="54"/>
        <v>1776880.8192153743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1776880.8192153743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7318.8067664616474</v>
      </c>
      <c r="L552" s="444">
        <f t="shared" ca="1" si="54"/>
        <v>1763832.4307172571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1763832.4307172571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7264.4384810528263</v>
      </c>
      <c r="L553" s="444">
        <f t="shared" ca="1" si="54"/>
        <v>1750729.6739337312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1750729.6739337312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7209.8436611214674</v>
      </c>
      <c r="L554" s="444">
        <f t="shared" ca="1" si="54"/>
        <v>1737572.3223302739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1737572.3223302739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7155.0213627737294</v>
      </c>
      <c r="L555" s="444">
        <f t="shared" ca="1" si="54"/>
        <v>1724360.148428469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1724360.148428469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7099.9706381828746</v>
      </c>
      <c r="L556" s="444">
        <f t="shared" ca="1" si="54"/>
        <v>1711092.9238020731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1711092.9238020731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7044.6905355728923</v>
      </c>
      <c r="L557" s="444">
        <f t="shared" ca="1" si="54"/>
        <v>1697770.4190730671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1697770.4190730671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6989.1800992020344</v>
      </c>
      <c r="L558" s="444">
        <f t="shared" ca="1" si="54"/>
        <v>1684392.4039076904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1684392.4039076904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6933.4383693462987</v>
      </c>
      <c r="L559" s="444">
        <f t="shared" ca="1" si="54"/>
        <v>1670958.647012458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1670958.647012458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6877.4643822828284</v>
      </c>
      <c r="L560" s="444">
        <f t="shared" ca="1" si="54"/>
        <v>1657468.9161301621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1657468.9161301621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6821.2571702732639</v>
      </c>
      <c r="L561" s="444">
        <f t="shared" ca="1" si="54"/>
        <v>1643922.9780358565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1643922.9780358565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6764.81576154699</v>
      </c>
      <c r="L562" s="444">
        <f t="shared" ca="1" si="54"/>
        <v>1630320.5985328248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1630320.5985328248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6708.1391802843582</v>
      </c>
      <c r="L563" s="444">
        <f t="shared" ca="1" si="54"/>
        <v>1616661.5424485304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1616661.5424485304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6651.2264465997987</v>
      </c>
      <c r="L564" s="444">
        <f t="shared" ca="1" si="54"/>
        <v>1602945.5736305513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1602945.5736305513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6594.0765765248852</v>
      </c>
      <c r="L565" s="444">
        <f t="shared" ca="1" si="54"/>
        <v>1589172.4549424974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1589172.4549424974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6536.6885819913277</v>
      </c>
      <c r="L566" s="444">
        <f t="shared" ca="1" si="54"/>
        <v>1575341.9482599099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1575341.9482599099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6479.0614708138792</v>
      </c>
      <c r="L567" s="444">
        <f t="shared" ca="1" si="54"/>
        <v>1561453.8144661449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1561453.8144661449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6421.1942466731916</v>
      </c>
      <c r="L568" s="444">
        <f t="shared" ca="1" si="54"/>
        <v>1547507.8134482394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1547507.8134482394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6363.0859090985859</v>
      </c>
      <c r="L569" s="444">
        <f t="shared" ca="1" si="54"/>
        <v>1533503.7040927592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1533503.7040927592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6304.7354534507513</v>
      </c>
      <c r="L570" s="444">
        <f t="shared" ca="1" si="54"/>
        <v>1519441.2442816312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1519441.2442816312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6246.1418709043846</v>
      </c>
      <c r="L571" s="444">
        <f t="shared" ca="1" si="54"/>
        <v>1505320.1908879569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1505320.1908879569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6187.3041484307423</v>
      </c>
      <c r="L572" s="444">
        <f t="shared" ca="1" si="54"/>
        <v>1491140.2997718088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1491140.2997718088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6128.2212687801248</v>
      </c>
      <c r="L573" s="444">
        <f t="shared" ca="1" si="54"/>
        <v>1476901.3257760101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1476901.3257760101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6068.892210464297</v>
      </c>
      <c r="L574" s="444">
        <f t="shared" ca="1" si="54"/>
        <v>1462603.0227218955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1462603.0227218955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6009.3159477388199</v>
      </c>
      <c r="L575" s="444">
        <f t="shared" ca="1" si="54"/>
        <v>1448245.1434050554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1448245.1434050554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5949.4914505853194</v>
      </c>
      <c r="L576" s="444">
        <f t="shared" ca="1" si="54"/>
        <v>1433827.439591062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1433827.439591062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5889.4176846936798</v>
      </c>
      <c r="L577" s="444">
        <f t="shared" ca="1" si="54"/>
        <v>1419349.6620111768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1419349.6620111768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5829.0936114441583</v>
      </c>
      <c r="L578" s="444">
        <f t="shared" ca="1" si="54"/>
        <v>1404811.5603580421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1404811.5603580421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5768.5181878894309</v>
      </c>
      <c r="L579" s="444">
        <f t="shared" ca="1" si="54"/>
        <v>1390212.8832813527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1390212.8832813527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5707.6903667365577</v>
      </c>
      <c r="L580" s="444">
        <f t="shared" ca="1" si="54"/>
        <v>1375553.3783835105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1375553.3783835105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5646.6090963288825</v>
      </c>
      <c r="L581" s="444">
        <f t="shared" ca="1" si="54"/>
        <v>1360832.7922152607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1360832.7922152607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5585.2733206278408</v>
      </c>
      <c r="L582" s="444">
        <f t="shared" ca="1" si="54"/>
        <v>1346050.8702713097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1346050.8702713097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5523.6819791947119</v>
      </c>
      <c r="L583" s="444">
        <f t="shared" ca="1" si="54"/>
        <v>1331207.3569859257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1331207.3569859257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5461.8340071722787</v>
      </c>
      <c r="L584" s="444">
        <f t="shared" ca="1" si="54"/>
        <v>1316301.9957285193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1316301.9957285193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5399.728335266419</v>
      </c>
      <c r="L585" s="444">
        <f t="shared" ca="1" si="54"/>
        <v>1301334.5287992069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1301334.5287992069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5337.3638897276169</v>
      </c>
      <c r="L586" s="444">
        <f t="shared" ca="1" si="54"/>
        <v>1286304.6974243557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1286304.6974243557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5274.7395923324038</v>
      </c>
      <c r="L587" s="444">
        <f t="shared" ca="1" si="54"/>
        <v>1271212.2417521093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1271212.2417521093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5211.8543603647104</v>
      </c>
      <c r="L588" s="444">
        <f t="shared" ca="1" si="54"/>
        <v>1256056.9008478951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1256056.9008478951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5148.7071065971513</v>
      </c>
      <c r="L589" s="444">
        <f t="shared" ca="1" si="54"/>
        <v>1240838.4126899135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1240838.4126899135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5085.2967392722276</v>
      </c>
      <c r="L590" s="444">
        <f t="shared" ca="1" si="54"/>
        <v>1225556.514164607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1225556.514164607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5021.6221620834513</v>
      </c>
      <c r="L591" s="444">
        <f t="shared" ca="1" si="54"/>
        <v>1210210.9410621116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1210210.9410621116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4957.6822741563865</v>
      </c>
      <c r="L592" s="444">
        <f t="shared" ca="1" si="54"/>
        <v>1194801.4280716893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1194801.4280716893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4893.4759700296272</v>
      </c>
      <c r="L593" s="444">
        <f t="shared" ca="1" si="54"/>
        <v>1179327.7087771401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1179327.7087771401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4829.0021396356724</v>
      </c>
      <c r="L594" s="444">
        <f t="shared" ca="1" si="54"/>
        <v>1163789.5156521969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1163789.5156521969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4764.2596682817421</v>
      </c>
      <c r="L595" s="444">
        <f t="shared" ca="1" si="54"/>
        <v>1148186.5800558999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1148186.5800558999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4699.247436630505</v>
      </c>
      <c r="L596" s="444">
        <f t="shared" ca="1" si="54"/>
        <v>1132518.6322279517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1132518.6322279517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4633.9643206807204</v>
      </c>
      <c r="L597" s="444">
        <f t="shared" ca="1" si="54"/>
        <v>1116785.4012840537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1116785.4012840537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4568.4091917478117</v>
      </c>
      <c r="L598" s="444">
        <f t="shared" ca="1" si="54"/>
        <v>1100986.6152112228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1100986.6152112228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4502.5809164443499</v>
      </c>
      <c r="L599" s="444">
        <f t="shared" ca="1" si="54"/>
        <v>1085122.0008630883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1085122.0008630883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4436.4783566604565</v>
      </c>
      <c r="L600" s="444">
        <f t="shared" ca="1" si="54"/>
        <v>1069191.2839551698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1069191.2839551698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4370.1003695441295</v>
      </c>
      <c r="L601" s="444">
        <f t="shared" ca="1" si="54"/>
        <v>1053194.1890601353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1053194.1890601353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4303.4458074814856</v>
      </c>
      <c r="L602" s="444">
        <f t="shared" ca="1" si="54"/>
        <v>1037130.439603038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1037130.439603038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4236.513518076913</v>
      </c>
      <c r="L603" s="444">
        <f t="shared" ca="1" si="54"/>
        <v>1020999.7578565361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1020999.7578565361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4169.3023441331552</v>
      </c>
      <c r="L604" s="444">
        <f t="shared" ca="1" si="54"/>
        <v>1004801.8649360904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1004801.8649360904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4101.811123631298</v>
      </c>
      <c r="L605" s="444">
        <f t="shared" ca="1" si="54"/>
        <v>988536.48079514294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988536.48079514294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4034.0386897106837</v>
      </c>
      <c r="L606" s="444">
        <f t="shared" ca="1" si="54"/>
        <v>972203.32422027481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972203.32422027481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3965.9838706487335</v>
      </c>
      <c r="L607" s="444">
        <f t="shared" ca="1" si="54"/>
        <v>955802.11282634479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955802.11282634479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3897.6454898406919</v>
      </c>
      <c r="L608" s="444">
        <f t="shared" ca="1" si="54"/>
        <v>939332.56305160664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939332.56305160664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3829.0223657792831</v>
      </c>
      <c r="L609" s="444">
        <f t="shared" ca="1" si="54"/>
        <v>922794.39015280711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922794.39015280711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3760.1133120342843</v>
      </c>
      <c r="L610" s="444">
        <f t="shared" ca="1" si="54"/>
        <v>906187.3082002626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906187.3082002626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3690.9171372320156</v>
      </c>
      <c r="L611" s="444">
        <f t="shared" ca="1" si="54"/>
        <v>889511.03007291583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889511.03007291583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3621.4326450347371</v>
      </c>
      <c r="L612" s="444">
        <f t="shared" ca="1" si="54"/>
        <v>872765.26745337178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872765.26745337178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3551.6586341199709</v>
      </c>
      <c r="L613" s="444">
        <f t="shared" ca="1" si="54"/>
        <v>855949.730822913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855949.730822913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3481.593898159726</v>
      </c>
      <c r="L614" s="444">
        <f t="shared" ca="1" si="54"/>
        <v>839064.12945649389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839064.12945649389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3411.2372257996462</v>
      </c>
      <c r="L615" s="444">
        <f t="shared" ca="1" si="54"/>
        <v>822108.17141771468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822108.17141771468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3340.5874006380659</v>
      </c>
      <c r="L616" s="444">
        <f t="shared" ca="1" si="54"/>
        <v>805081.56355377391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805081.56355377391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3269.6432012049795</v>
      </c>
      <c r="L617" s="444">
        <f t="shared" ca="1" si="54"/>
        <v>787984.01149040007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787984.01149040007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3198.403400940922</v>
      </c>
      <c r="L618" s="444">
        <f t="shared" ca="1" si="54"/>
        <v>770815.21962676221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770815.21962676221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3126.8667681757643</v>
      </c>
      <c r="L619" s="444">
        <f t="shared" ca="1" si="54"/>
        <v>753574.89113035914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753574.89113035914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3055.0320661074179</v>
      </c>
      <c r="L620" s="444">
        <f t="shared" ca="1" si="54"/>
        <v>736262.72793188773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736262.72793188773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2982.8980527804538</v>
      </c>
      <c r="L621" s="444">
        <f t="shared" ca="1" si="54"/>
        <v>718878.43072008935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718878.43072008935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2910.4634810646271</v>
      </c>
      <c r="L622" s="444">
        <f t="shared" ca="1" si="54"/>
        <v>701421.69893657521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701421.69893657521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2837.7270986333183</v>
      </c>
      <c r="L623" s="444">
        <f t="shared" ca="1" si="54"/>
        <v>683892.23077062971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683892.23077062971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2764.6876479418788</v>
      </c>
      <c r="L624" s="444">
        <f t="shared" ca="1" si="54"/>
        <v>666289.72315399279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666289.72315399279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2691.3438662058916</v>
      </c>
      <c r="L625" s="444">
        <f t="shared" ca="1" si="54"/>
        <v>648613.87175561988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648613.87175561988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2617.6944853793379</v>
      </c>
      <c r="L626" s="444">
        <f t="shared" ca="1" si="54"/>
        <v>630864.37097642047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630864.37097642047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2543.7382321326736</v>
      </c>
      <c r="L627" s="444">
        <f t="shared" ca="1" si="54"/>
        <v>613040.9139439743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613040.9139439743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2469.4738278308146</v>
      </c>
      <c r="L628" s="444">
        <f t="shared" ca="1" si="54"/>
        <v>595143.19250722637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595143.19250722637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2394.8999885110316</v>
      </c>
      <c r="L629" s="444">
        <f t="shared" ca="1" si="54"/>
        <v>577170.89723115857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577170.89723115857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2320.0154248607491</v>
      </c>
      <c r="L630" s="444">
        <f t="shared" ca="1" si="54"/>
        <v>559123.71739144053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559123.71739144053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2244.8188421952573</v>
      </c>
      <c r="L631" s="444">
        <f t="shared" ca="1" si="54"/>
        <v>541001.34096905694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541001.34096905694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2169.3089404353254</v>
      </c>
      <c r="L632" s="444">
        <f t="shared" ca="1" si="54"/>
        <v>522803.45464491349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522803.45464491349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2093.4844140847281</v>
      </c>
      <c r="L633" s="444">
        <f t="shared" ca="1" si="54"/>
        <v>504529.74379441945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504529.74379441945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2017.3439522076694</v>
      </c>
      <c r="L634" s="444">
        <f t="shared" ca="1" si="54"/>
        <v>486179.89248204831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486179.89248204831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1940.8862384061229</v>
      </c>
      <c r="L635" s="444">
        <f t="shared" ca="1" si="54"/>
        <v>467753.58345587563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467753.58345587563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1864.1099507970698</v>
      </c>
      <c r="L636" s="444">
        <f t="shared" ca="1" si="54"/>
        <v>449250.49814209389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449250.49814209389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1787.0137619896461</v>
      </c>
      <c r="L637" s="444">
        <f t="shared" ca="1" si="54"/>
        <v>430670.31663950474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430670.31663950474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1709.5963390621912</v>
      </c>
      <c r="L638" s="444">
        <f t="shared" ca="1" si="54"/>
        <v>412012.71771398815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412012.71771398815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1631.8563435392057</v>
      </c>
      <c r="L639" s="444">
        <f t="shared" ca="1" si="54"/>
        <v>393277.37879294856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393277.37879294856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1553.7924313682074</v>
      </c>
      <c r="L640" s="444">
        <f t="shared" ca="1" si="54"/>
        <v>374463.97595973796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374463.97595973796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1475.4032528964965</v>
      </c>
      <c r="L641" s="444">
        <f t="shared" ca="1" si="54"/>
        <v>355572.18394805567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355572.18394805567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1396.6874528478202</v>
      </c>
      <c r="L642" s="444">
        <f t="shared" ca="1" si="54"/>
        <v>336601.67613632471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336601.67613632471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1317.6436702989413</v>
      </c>
      <c r="L643" s="444">
        <f t="shared" ca="1" si="54"/>
        <v>317552.12454204482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317552.12454204482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1238.2705386561083</v>
      </c>
      <c r="L644" s="444">
        <f t="shared" ca="1" si="54"/>
        <v>298423.19981612213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298423.19981612213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1158.5666856314306</v>
      </c>
      <c r="L645" s="444">
        <f t="shared" ca="1" si="54"/>
        <v>279214.57123717474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279214.57123717474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1078.5307332191496</v>
      </c>
      <c r="L646" s="444">
        <f t="shared" ca="1" si="54"/>
        <v>259925.90670581508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259925.90670581508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998.16129767181792</v>
      </c>
      <c r="L647" s="444">
        <f t="shared" ca="1" si="54"/>
        <v>240556.8727389081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240556.8727389081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917.45698947637209</v>
      </c>
      <c r="L648" s="444">
        <f t="shared" ca="1" si="54"/>
        <v>221107.13446380568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221107.13446380568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836.41641333011194</v>
      </c>
      <c r="L649" s="444">
        <f t="shared" ca="1" si="54"/>
        <v>201576.355612557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201576.355612557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755.03816811657589</v>
      </c>
      <c r="L650" s="444">
        <f t="shared" ca="1" si="54"/>
        <v>181964.1985160948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181964.1985160948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673.3208468813167</v>
      </c>
      <c r="L651" s="444">
        <f t="shared" ca="1" si="54"/>
        <v>162270.32409839731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162270.32409839731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591.26303680757712</v>
      </c>
      <c r="L652" s="444">
        <f t="shared" ca="1" si="54"/>
        <v>142494.3918706261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142494.3918706261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508.86331919186375</v>
      </c>
      <c r="L653" s="444">
        <f t="shared" ca="1" si="54"/>
        <v>122636.05992523918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122636.05992523918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426.12026941941832</v>
      </c>
      <c r="L654" s="444">
        <f t="shared" ca="1" si="54"/>
        <v>102694.98493007982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102694.98493007982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343.03245693958769</v>
      </c>
      <c r="L655" s="444">
        <f t="shared" ca="1" si="54"/>
        <v>82670.82212244063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82670.82212244063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259.59844524109104</v>
      </c>
      <c r="L656" s="444">
        <f t="shared" ca="1" si="54"/>
        <v>62563.22530310294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62563.22530310294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175.81679182718398</v>
      </c>
      <c r="L657" s="444">
        <f t="shared" ca="1" si="54"/>
        <v>42371.846830351344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42371.846830351344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91.686048190718992</v>
      </c>
      <c r="L658" s="444">
        <f t="shared" ca="1" si="54"/>
        <v>22096.337613963278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22096.337613963278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7.2047597891020514</v>
      </c>
      <c r="L659" s="444">
        <f t="shared" ca="1" si="54"/>
        <v>1736.3471091735944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1736.3471091735944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-77.628533980854954</v>
      </c>
      <c r="L660" s="444">
        <f t="shared" ca="1" si="54"/>
        <v>-18708.476689386047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-18708.476689386047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-162.81529980818681</v>
      </c>
      <c r="L661" s="444">
        <f t="shared" ca="1" si="54"/>
        <v>-39238.487253773019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-39238.487253773019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-248.35701049313255</v>
      </c>
      <c r="L662" s="444">
        <f t="shared" ca="1" si="54"/>
        <v>-59854.039528844944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-59854.039528844944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-334.25514497259888</v>
      </c>
      <c r="L663" s="444">
        <f t="shared" ca="1" si="54"/>
        <v>-80555.489938396335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-80555.489938396335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-420.51118834572964</v>
      </c>
      <c r="L664" s="444">
        <f t="shared" ca="1" si="54"/>
        <v>-101343.19639132085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-101343.19639132085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-507.12663189958175</v>
      </c>
      <c r="L665" s="444">
        <f t="shared" ca="1" si="54"/>
        <v>-122217.5182877992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-122217.5182877992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-594.10297313490832</v>
      </c>
      <c r="L666" s="444">
        <f t="shared" ca="1" si="54"/>
        <v>-143178.8165255129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-143178.8165255129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-681.44171579204874</v>
      </c>
      <c r="L667" s="444">
        <f t="shared" ca="1" si="54"/>
        <v>-164227.45350588375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-164227.45350588375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-769.14436987692727</v>
      </c>
      <c r="L668" s="444">
        <f t="shared" ca="1" si="54"/>
        <v>-185363.79314033946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-185363.79314033946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-857.21245168715939</v>
      </c>
      <c r="L669" s="444">
        <f t="shared" ca="1" si="54"/>
        <v>-206588.20085660543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-206588.20085660543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-945.64748383826759</v>
      </c>
      <c r="L670" s="444">
        <f t="shared" ca="1" si="54"/>
        <v>-227901.04360502248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-227901.04360502248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-1034.4509952900053</v>
      </c>
      <c r="L671" s="444">
        <f t="shared" ca="1" si="54"/>
        <v>-249302.68986489129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-249302.68986489129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-1123.6245213727921</v>
      </c>
      <c r="L672" s="444">
        <f t="shared" ca="1" si="54"/>
        <v>-270793.50965084287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-270793.50965084287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-1213.169603814257</v>
      </c>
      <c r="L673" s="444">
        <f t="shared" ca="1" si="54"/>
        <v>-292373.87451923592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-292373.87451923592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-1303.0877907658946</v>
      </c>
      <c r="L674" s="444">
        <f t="shared" ca="1" si="54"/>
        <v>-314044.15757458063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-314044.15757458063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-1393.380636829831</v>
      </c>
      <c r="L675" s="444">
        <f t="shared" ca="1" si="54"/>
        <v>-335804.73347598925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-335804.73347598925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-1484.0497030857002</v>
      </c>
      <c r="L676" s="444">
        <f t="shared" ca="1" si="54"/>
        <v>-357655.97844365373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-357655.97844365373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-1575.0965571176355</v>
      </c>
      <c r="L677" s="444">
        <f t="shared" ca="1" si="54"/>
        <v>-379598.27026535018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-379598.27026535018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-1666.5227730413708</v>
      </c>
      <c r="L678" s="444">
        <f t="shared" ca="1" si="54"/>
        <v>-401631.98830297036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-401631.98830297036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-1758.329931531455</v>
      </c>
      <c r="L679" s="444">
        <f t="shared" ca="1" si="54"/>
        <v>-423757.51349908061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-423757.51349908061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-1850.5196198485805</v>
      </c>
      <c r="L680" s="444">
        <f t="shared" ca="1" si="54"/>
        <v>-445975.22838350799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-445975.22838350799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-1943.0934318670279</v>
      </c>
      <c r="L681" s="444">
        <f t="shared" ca="1" si="54"/>
        <v>-468285.5170799538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-468285.5170799538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-2036.0529681022192</v>
      </c>
      <c r="L682" s="444">
        <f t="shared" ca="1" si="54"/>
        <v>-490688.76531263482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-490688.76531263482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-2129.3998357383898</v>
      </c>
      <c r="L683" s="444">
        <f t="shared" ca="1" si="54"/>
        <v>-513185.36041295202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-513185.36041295202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-2223.1356486563782</v>
      </c>
      <c r="L684" s="444">
        <f t="shared" ca="1" si="54"/>
        <v>-535775.69132618723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-535775.69132618723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-2317.2620274615251</v>
      </c>
      <c r="L685" s="444">
        <f t="shared" ca="1" si="54"/>
        <v>-558460.14861822757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-558460.14861822757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-2411.7805995116933</v>
      </c>
      <c r="L686" s="444">
        <f t="shared" ca="1" si="54"/>
        <v>-581239.12448231806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-581239.12448231806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-2506.6929989454034</v>
      </c>
      <c r="L687" s="444">
        <f t="shared" ca="1" si="54"/>
        <v>-604113.01274584222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-604113.01274584222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-2602.0008667100874</v>
      </c>
      <c r="L688" s="444">
        <f t="shared" ca="1" si="54"/>
        <v>-627082.20887713111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-627082.20887713111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-2697.7058505904579</v>
      </c>
      <c r="L689" s="444">
        <f t="shared" ca="1" si="54"/>
        <v>-650147.10999230039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-650147.10999230039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-2793.8096052369965</v>
      </c>
      <c r="L690" s="444">
        <f t="shared" ca="1" si="54"/>
        <v>-673308.11486211617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-673308.11486211617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-2890.3137921945622</v>
      </c>
      <c r="L691" s="444">
        <f t="shared" ca="1" si="54"/>
        <v>-696565.62391888956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-696565.62391888956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-2987.2200799311181</v>
      </c>
      <c r="L692" s="444">
        <f t="shared" ca="1" si="54"/>
        <v>-719920.03926339943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-719920.03926339943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-3084.5301438665761</v>
      </c>
      <c r="L693" s="444">
        <f t="shared" ca="1" si="54"/>
        <v>-743371.76467184478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-743371.76467184478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-3182.245666401765</v>
      </c>
      <c r="L694" s="444">
        <f t="shared" ca="1" si="54"/>
        <v>-766921.20560282539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-766921.20560282539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-3280.3683369475175</v>
      </c>
      <c r="L695" s="444">
        <f t="shared" ca="1" si="54"/>
        <v>-790568.7692043517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-790568.7692043517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-3378.8998519538768</v>
      </c>
      <c r="L696" s="444">
        <f t="shared" ca="1" si="54"/>
        <v>-814314.86432088434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-814314.86432088434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-3477.8419149394299</v>
      </c>
      <c r="L697" s="444">
        <f t="shared" ca="1" si="54"/>
        <v>-838159.9015004026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-838159.9015004026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-3577.196236520756</v>
      </c>
      <c r="L698" s="444">
        <f t="shared" ca="1" si="54"/>
        <v>-862104.29300150217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-862104.29300150217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-3676.9645344420042</v>
      </c>
      <c r="L699" s="444">
        <f t="shared" ca="1" si="54"/>
        <v>-886148.45280052302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-886148.45280052302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-3777.1485336045907</v>
      </c>
      <c r="L700" s="444">
        <f t="shared" ca="1" si="54"/>
        <v>-910292.79659870639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-910292.79659870639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-3877.749966097022</v>
      </c>
      <c r="L701" s="444">
        <f t="shared" ca="1" si="54"/>
        <v>-934537.74182938226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-934537.74182938226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-3978.7705712248376</v>
      </c>
      <c r="L702" s="444">
        <f t="shared" ca="1" si="54"/>
        <v>-958883.70766518591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-958883.70766518591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-4080.2120955406863</v>
      </c>
      <c r="L703" s="444">
        <f t="shared" ca="1" si="54"/>
        <v>-983331.11502530542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-983331.11502530542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-4182.076292874518</v>
      </c>
      <c r="L704" s="444">
        <f t="shared" ca="1" si="54"/>
        <v>-1007880.3865827587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-1007880.3865827587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-4284.3649243639065</v>
      </c>
      <c r="L705" s="444">
        <f t="shared" ca="1" si="54"/>
        <v>-1032531.9467717014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-1032531.9467717014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-4387.0797584845004</v>
      </c>
      <c r="L706" s="444">
        <f t="shared" ca="1" si="54"/>
        <v>-1057286.2217947647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-1057286.2217947647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-4490.2225710805978</v>
      </c>
      <c r="L707" s="444">
        <f t="shared" ca="1" si="54"/>
        <v>-1082143.6396304241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-1082143.6396304241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-4593.7951453958449</v>
      </c>
      <c r="L708" s="444">
        <f t="shared" ca="1" si="54"/>
        <v>-1107104.6300403988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-1107104.6300403988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-4697.7992721040737</v>
      </c>
      <c r="L709" s="444">
        <f t="shared" ca="1" si="54"/>
        <v>-1132169.6245770818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-1132169.6245770818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-4802.2367493402526</v>
      </c>
      <c r="L710" s="444">
        <f t="shared" ca="1" si="54"/>
        <v>-1157339.0565910009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-1157339.0565910009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-4907.1093827315817</v>
      </c>
      <c r="L711" s="444">
        <f t="shared" ca="1" si="54"/>
        <v>-1182613.3612383113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-1182613.3612383113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-5012.4189854287088</v>
      </c>
      <c r="L712" s="444">
        <f t="shared" ca="1" si="54"/>
        <v>-1207992.9754883188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-1207992.9754883188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-5118.1673781370737</v>
      </c>
      <c r="L713" s="444">
        <f t="shared" ca="1" si="54"/>
        <v>-1233478.3381310347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-1233478.3381310347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-5224.35638914839</v>
      </c>
      <c r="L714" s="444">
        <f t="shared" ca="1" si="54"/>
        <v>-1259069.8897847619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-1259069.8897847619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-5330.9878543722534</v>
      </c>
      <c r="L715" s="444">
        <f t="shared" ca="1" si="54"/>
        <v>-1284768.072903713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-1284768.072903713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-5438.0636173678822</v>
      </c>
      <c r="L716" s="444">
        <f t="shared" ca="1" si="54"/>
        <v>-1310573.3317856598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-1310573.3317856598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-5545.5855293759942</v>
      </c>
      <c r="L717" s="444">
        <f t="shared" ca="1" si="54"/>
        <v>-1336486.1125796146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-1336486.1125796146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-5653.5554493508062</v>
      </c>
      <c r="L718" s="444">
        <f t="shared" ca="1" si="54"/>
        <v>-1362506.8632935442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-1362506.8632935442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-5761.9752439921785</v>
      </c>
      <c r="L719" s="444">
        <f t="shared" ca="1" si="54"/>
        <v>-1388636.0338021151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-1388636.0338021151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-5870.8467877778912</v>
      </c>
      <c r="L720" s="444">
        <f t="shared" ca="1" si="54"/>
        <v>-1414874.0758544719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-1414874.0758544719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-5980.1719629960444</v>
      </c>
      <c r="L721" s="444">
        <f t="shared" ca="1" si="54"/>
        <v>-1441221.4430820467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-1441221.4430820467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-6089.9526597776057</v>
      </c>
      <c r="L722" s="444">
        <f t="shared" ca="1" si="54"/>
        <v>-1467678.5910064031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-1467678.5910064031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-6200.1907761290913</v>
      </c>
      <c r="L723" s="444">
        <f t="shared" ca="1" si="54"/>
        <v>-1494245.9770471109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-1494245.9770471109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-6310.8882179653738</v>
      </c>
      <c r="L724" s="444">
        <f t="shared" ca="1" si="54"/>
        <v>-1520924.0605296551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-1520924.0605296551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-6422.0468991426415</v>
      </c>
      <c r="L725" s="444">
        <f t="shared" ca="1" si="54"/>
        <v>-1547713.3026933766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-1547713.3026933766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-6533.6687414914804</v>
      </c>
      <c r="L726" s="444">
        <f t="shared" ca="1" si="54"/>
        <v>-1574614.1666994467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-1574614.1666994467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-6645.7556748501065</v>
      </c>
      <c r="L727" s="444">
        <f t="shared" ca="1" si="54"/>
        <v>-1601627.1176388757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-1601627.1176388757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-6758.3096370977273</v>
      </c>
      <c r="L728" s="444">
        <f t="shared" ca="1" si="54"/>
        <v>-1628752.6225405522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-1628752.6225405522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-6871.3325741880453</v>
      </c>
      <c r="L729" s="444">
        <f t="shared" ca="1" si="54"/>
        <v>-1655991.150379319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-1655991.150379319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-6984.8264401829074</v>
      </c>
      <c r="L730" s="444">
        <f t="shared" ca="1" si="54"/>
        <v>-1683343.1720840808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-1683343.1720840808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-7098.7931972860815</v>
      </c>
      <c r="L731" s="444">
        <f t="shared" ca="1" si="54"/>
        <v>-1710809.1605459456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-1710809.1605459456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-7213.2348158771847</v>
      </c>
      <c r="L732" s="444">
        <f t="shared" ca="1" si="54"/>
        <v>-1738389.5906264016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-1738389.5906264016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-7328.1532745457516</v>
      </c>
      <c r="L733" s="444">
        <f t="shared" ca="1" si="54"/>
        <v>-1766084.9391655261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-1766084.9391655261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-7443.5505601254381</v>
      </c>
      <c r="L734" s="444">
        <f t="shared" ca="1" si="54"/>
        <v>-1793895.6849902302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-1793895.6849902302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-7559.4286677283708</v>
      </c>
      <c r="L735" s="444">
        <f t="shared" ca="1" si="54"/>
        <v>-1821822.3089225374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-1821822.3089225374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-7675.7896007796498</v>
      </c>
      <c r="L736" s="444">
        <f t="shared" ca="1" si="54"/>
        <v>-1849865.2937878957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-1849865.2937878957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-7792.6353710519761</v>
      </c>
      <c r="L737" s="444">
        <f t="shared" ca="1" si="54"/>
        <v>-1878025.1244235265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-1878025.1244235265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-7909.9679987004383</v>
      </c>
      <c r="L738" s="444">
        <f t="shared" ca="1" si="54"/>
        <v>-1906302.2876868057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-1906302.2876868057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-8027.789512297436</v>
      </c>
      <c r="L739" s="444">
        <f t="shared" ca="1" si="54"/>
        <v>-1934697.2724636819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-1934697.2724636819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-8146.101948867753</v>
      </c>
      <c r="L740" s="444">
        <f t="shared" ca="1" si="54"/>
        <v>-1963210.5696771285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-1963210.5696771285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-8264.9073539237797</v>
      </c>
      <c r="L741" s="444">
        <f t="shared" ca="1" si="54"/>
        <v>-1991842.6722956311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-1991842.6722956311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-8384.2077815008743</v>
      </c>
      <c r="L742" s="444">
        <f t="shared" ca="1" si="54"/>
        <v>-2020594.0753417108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-2020594.0753417108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-8504.0052941928734</v>
      </c>
      <c r="L743" s="444">
        <f t="shared" ca="1" si="54"/>
        <v>-2049465.2759004824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-2049465.2759004824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-8624.3019631877542</v>
      </c>
      <c r="L744" s="444">
        <f t="shared" ca="1" si="54"/>
        <v>-2078456.773128249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-2078456.773128249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-8745.0998683034486</v>
      </c>
      <c r="L745" s="444">
        <f t="shared" ca="1" si="54"/>
        <v>-2107569.0682611312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-2107569.0682611312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-8866.4010980237908</v>
      </c>
      <c r="L746" s="444">
        <f t="shared" ca="1" si="54"/>
        <v>-2136802.6646237336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-2136802.6646237336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-8988.2077495346348</v>
      </c>
      <c r="L747" s="444">
        <f t="shared" ca="1" si="54"/>
        <v>-2166158.0676378473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-2166158.0676378473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-9110.5219287601085</v>
      </c>
      <c r="L748" s="444">
        <f t="shared" ca="1" si="54"/>
        <v>-2195635.7848311863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-2195635.7848311863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-9233.3457503990212</v>
      </c>
      <c r="L749" s="444">
        <f t="shared" ca="1" si="54"/>
        <v>-2225236.325846164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-2225236.325846164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-9356.6813379614287</v>
      </c>
      <c r="L750" s="444">
        <f t="shared" ca="1" si="54"/>
        <v>-2254960.2024487043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-2254960.2024487043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-9480.5308238053458</v>
      </c>
      <c r="L751" s="444">
        <f t="shared" ca="1" si="54"/>
        <v>-2284807.9285370884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-2284807.9285370884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-9604.896349173614</v>
      </c>
      <c r="L752" s="444">
        <f t="shared" ca="1" si="54"/>
        <v>-2314780.0201508407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-2314780.0201508407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-9729.7800642309139</v>
      </c>
      <c r="L753" s="444">
        <f t="shared" ca="1" si="54"/>
        <v>-2344876.9954796503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-2344876.9954796503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-9855.1841281009547</v>
      </c>
      <c r="L754" s="444">
        <f t="shared" ca="1" si="54"/>
        <v>-2375099.3748723301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-2375099.3748723301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-9981.1107089037869</v>
      </c>
      <c r="L755" s="444">
        <f t="shared" ca="1" si="54"/>
        <v>-2405447.6808458129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-2405447.6808458129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-10107.561983793299</v>
      </c>
      <c r="L756" s="444">
        <f t="shared" ca="1" si="54"/>
        <v>-2435922.4380941852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-2435922.4380941852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-10234.540138994849</v>
      </c>
      <c r="L757" s="444">
        <f t="shared" ca="1" si="54"/>
        <v>-2466524.1734977588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-2466524.1734977588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-10362.047369843072</v>
      </c>
      <c r="L758" s="444">
        <f t="shared" ca="1" si="54"/>
        <v>-2497253.4161321805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-2497253.4161321805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-10490.08588081983</v>
      </c>
      <c r="L759" s="444">
        <f t="shared" ca="1" si="54"/>
        <v>-2528110.697277579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-2528110.697277579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-10618.657885592324</v>
      </c>
      <c r="L760" s="444">
        <f t="shared" ca="1" si="54"/>
        <v>-2559096.5504277502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-2559096.5504277502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-10747.765607051371</v>
      </c>
      <c r="L761" s="444">
        <f t="shared" ca="1" si="54"/>
        <v>-2590211.5112993806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-2590211.5112993806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-10877.411277349831</v>
      </c>
      <c r="L762" s="444">
        <f t="shared" ca="1" si="54"/>
        <v>-2621456.1178413094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-2621456.1178413094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-11007.5971379412</v>
      </c>
      <c r="L763" s="444">
        <f t="shared" ca="1" si="54"/>
        <v>-2652830.9102438292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-2652830.9102438292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-11138.325439618367</v>
      </c>
      <c r="L764" s="444">
        <f t="shared" ca="1" si="54"/>
        <v>-2684336.4309480265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-2684336.4309480265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-11269.598442552522</v>
      </c>
      <c r="L765" s="444">
        <f t="shared" ca="1" si="54"/>
        <v>-2715973.2246551579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-2715973.2246551579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-11401.418416332235</v>
      </c>
      <c r="L766" s="444">
        <f t="shared" ca="1" si="54"/>
        <v>-2747741.8383360691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-2747741.8383360691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-11533.7876400027</v>
      </c>
      <c r="L767" s="444">
        <f t="shared" ca="1" si="54"/>
        <v>-2779642.8212406505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-2779642.8212406505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-11666.708402105121</v>
      </c>
      <c r="L768" s="444">
        <f t="shared" ca="1" si="54"/>
        <v>-2811676.7249073344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-2811676.7249073344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-11800.183000716304</v>
      </c>
      <c r="L769" s="444">
        <f t="shared" ca="1" si="54"/>
        <v>-2843844.1031726296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-2843844.1031726296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-11934.213743488368</v>
      </c>
      <c r="L770" s="444">
        <f t="shared" ca="1" si="54"/>
        <v>-2876145.5121806967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-2876145.5121806967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-12068.802947688648</v>
      </c>
      <c r="L771" s="444">
        <f t="shared" ca="1" si="54"/>
        <v>-2908581.5103929644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-2908581.5103929644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-12203.952940239764</v>
      </c>
      <c r="L772" s="444">
        <f t="shared" ca="1" si="54"/>
        <v>-2941152.6585977827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-2941152.6585977827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-12339.66605775984</v>
      </c>
      <c r="L773" s="444">
        <f t="shared" ref="L773:L1027" ca="1" si="80">I773-J773+K773</f>
        <v>-2973859.5199201214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-2973859.5199201214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-12475.944646602917</v>
      </c>
      <c r="L774" s="444">
        <f t="shared" ca="1" si="80"/>
        <v>-3006702.6598313032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-3006702.6598313032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-12612.791062899509</v>
      </c>
      <c r="L775" s="444">
        <f t="shared" ca="1" si="80"/>
        <v>-3039682.6461587814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-3039682.6461587814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-12750.207672597335</v>
      </c>
      <c r="L776" s="444">
        <f t="shared" ca="1" si="80"/>
        <v>-3072800.0490959575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-3072800.0490959575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-12888.196851502234</v>
      </c>
      <c r="L777" s="444">
        <f t="shared" ca="1" si="80"/>
        <v>-3106055.4412120385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-3106055.4412120385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-13026.760985319239</v>
      </c>
      <c r="L778" s="444">
        <f t="shared" ca="1" si="80"/>
        <v>-3139449.3974619363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-3139449.3974619363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-13165.902469693812</v>
      </c>
      <c r="L779" s="444">
        <f t="shared" ca="1" si="80"/>
        <v>-3172982.4951962088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-3172982.4951962088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-13305.623710253281</v>
      </c>
      <c r="L780" s="444">
        <f t="shared" ca="1" si="80"/>
        <v>-3206655.3141710409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-3206655.3141710409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-13445.927122648414</v>
      </c>
      <c r="L781" s="444">
        <f t="shared" ca="1" si="80"/>
        <v>-3240468.436558268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-3240468.436558268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-13586.815132595195</v>
      </c>
      <c r="L782" s="444">
        <f t="shared" ca="1" si="80"/>
        <v>-3274422.446955442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-3274422.446955442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-13728.290175916753</v>
      </c>
      <c r="L783" s="444">
        <f t="shared" ca="1" si="80"/>
        <v>-3308517.9323959374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-3308517.9323959374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-13870.354698585486</v>
      </c>
      <c r="L784" s="444">
        <f t="shared" ca="1" si="80"/>
        <v>-3342755.4823591015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-3342755.4823591015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-14013.011156765333</v>
      </c>
      <c r="L785" s="444">
        <f t="shared" ca="1" si="80"/>
        <v>-3377135.6887804456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-3377135.6887804456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-14156.262016854269</v>
      </c>
      <c r="L786" s="444">
        <f t="shared" ca="1" si="80"/>
        <v>-3411659.1460618787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-3411659.1460618787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-14300.109755526906</v>
      </c>
      <c r="L787" s="444">
        <f t="shared" ca="1" si="80"/>
        <v>-3446326.4510819842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-3446326.4510819842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-14444.556859777345</v>
      </c>
      <c r="L788" s="444">
        <f t="shared" ca="1" si="80"/>
        <v>-3481138.2032063403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-3481138.2032063403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-14589.605826962163</v>
      </c>
      <c r="L789" s="444">
        <f t="shared" ca="1" si="80"/>
        <v>-3516095.0042978814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-3516095.0042978814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-14735.259164843585</v>
      </c>
      <c r="L790" s="444">
        <f t="shared" ca="1" si="80"/>
        <v>-3551197.4587273039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-3551197.4587273039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-14881.519391632843</v>
      </c>
      <c r="L791" s="444">
        <f t="shared" ca="1" si="80"/>
        <v>-3586446.1733835153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-3586446.1733835153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-15028.389036033725</v>
      </c>
      <c r="L792" s="444">
        <f t="shared" ca="1" si="80"/>
        <v>-3621841.7576841279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-3621841.7576841279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-15175.870637286278</v>
      </c>
      <c r="L793" s="444">
        <f t="shared" ca="1" si="80"/>
        <v>-3657384.8235859931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-3657384.8235859931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-15323.966745210717</v>
      </c>
      <c r="L794" s="444">
        <f t="shared" ca="1" si="80"/>
        <v>-3693075.9855957828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-3693075.9855957828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-15472.679920251505</v>
      </c>
      <c r="L795" s="444">
        <f t="shared" ca="1" si="80"/>
        <v>-3728915.860780613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-3728915.860780613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-15622.012733521633</v>
      </c>
      <c r="L796" s="444">
        <f t="shared" ca="1" si="80"/>
        <v>-3764905.0687787132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-3764905.0687787132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-15771.967766847052</v>
      </c>
      <c r="L797" s="444">
        <f t="shared" ca="1" si="80"/>
        <v>-3801044.231810139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-3801044.231810139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-15922.547612811324</v>
      </c>
      <c r="L798" s="444">
        <f t="shared" ca="1" si="80"/>
        <v>-3837333.9746875293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-3837333.9746875293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-16073.75487480045</v>
      </c>
      <c r="L799" s="444">
        <f t="shared" ca="1" si="80"/>
        <v>-3873774.9248269084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-3873774.9248269084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-16225.592167047864</v>
      </c>
      <c r="L800" s="444">
        <f t="shared" ca="1" si="80"/>
        <v>-3910367.712258535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-3910367.712258535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-16378.062114679642</v>
      </c>
      <c r="L801" s="444">
        <f t="shared" ca="1" si="80"/>
        <v>-3947112.9696377935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-3947112.9696377935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-16531.167353759884</v>
      </c>
      <c r="L802" s="444">
        <f t="shared" ca="1" si="80"/>
        <v>-3984011.3322561323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-3984011.3322561323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-16684.910531336296</v>
      </c>
      <c r="L803" s="444">
        <f t="shared" ca="1" si="80"/>
        <v>-4021063.4380520475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-4021063.4380520475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-16839.294305485942</v>
      </c>
      <c r="L804" s="444">
        <f t="shared" ca="1" si="80"/>
        <v>-4058269.9276221124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-4058269.9276221124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-16994.321345361212</v>
      </c>
      <c r="L805" s="444">
        <f t="shared" ca="1" si="80"/>
        <v>-4095631.4442320527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-4095631.4442320527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-17149.994331235961</v>
      </c>
      <c r="L806" s="444">
        <f t="shared" ca="1" si="80"/>
        <v>-4133148.6338278675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-4133148.6338278675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-17306.315954551857</v>
      </c>
      <c r="L807" s="444">
        <f t="shared" ca="1" si="80"/>
        <v>-4170822.1450469983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-4170822.1450469983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-17463.288917964903</v>
      </c>
      <c r="L808" s="444">
        <f t="shared" ca="1" si="80"/>
        <v>-4208652.6292295419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-4208652.6292295419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-17620.915935392168</v>
      </c>
      <c r="L809" s="444">
        <f t="shared" ca="1" si="80"/>
        <v>-4246640.7404295132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-4246640.7404295132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-17779.199732058718</v>
      </c>
      <c r="L810" s="444">
        <f t="shared" ca="1" si="80"/>
        <v>-4284787.1354261506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-4284787.1354261506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-17938.143044544704</v>
      </c>
      <c r="L811" s="444">
        <f t="shared" ca="1" si="80"/>
        <v>-4323092.4737352738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-4323092.4737352738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-18097.748620832717</v>
      </c>
      <c r="L812" s="444">
        <f t="shared" ca="1" si="80"/>
        <v>-4361557.417620685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-4361557.417620685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-18258.019220355265</v>
      </c>
      <c r="L813" s="444">
        <f t="shared" ca="1" si="80"/>
        <v>-4400182.6321056187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-4400182.6321056187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-18418.957614042491</v>
      </c>
      <c r="L814" s="444">
        <f t="shared" ca="1" si="80"/>
        <v>-4438968.7849842403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-4438968.7849842403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-18580.566584370081</v>
      </c>
      <c r="L815" s="444">
        <f t="shared" ca="1" si="80"/>
        <v>-4477916.5468331892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-4477916.5468331892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-18742.848925407365</v>
      </c>
      <c r="L816" s="444">
        <f t="shared" ca="1" si="80"/>
        <v>-4517026.591023175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-4517026.591023175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-18905.80744286564</v>
      </c>
      <c r="L817" s="444">
        <f t="shared" ca="1" si="80"/>
        <v>-4556299.5937306192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-4556299.5937306192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-19069.444954146657</v>
      </c>
      <c r="L818" s="444">
        <f t="shared" ca="1" si="80"/>
        <v>-4595736.2339493446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-4595736.2339493446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-19233.764288391347</v>
      </c>
      <c r="L819" s="444">
        <f t="shared" ca="1" si="80"/>
        <v>-4635337.1935023144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-4635337.1935023144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-19398.768286528721</v>
      </c>
      <c r="L820" s="444">
        <f t="shared" ca="1" si="80"/>
        <v>-4675103.1570534222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-4675103.1570534222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-19564.459801325003</v>
      </c>
      <c r="L821" s="444">
        <f t="shared" ca="1" si="80"/>
        <v>-4715034.8121193256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-4715034.8121193256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-19730.841697432934</v>
      </c>
      <c r="L822" s="444">
        <f t="shared" ca="1" si="80"/>
        <v>-4755132.8490813375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-4755132.8490813375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-19897.916851441318</v>
      </c>
      <c r="L823" s="444">
        <f t="shared" ca="1" si="80"/>
        <v>-4795397.9611973576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-4795397.9611973576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-20065.688151924736</v>
      </c>
      <c r="L824" s="444">
        <f t="shared" ca="1" si="80"/>
        <v>-4835830.8446138613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-4835830.8446138613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-20234.1584994935</v>
      </c>
      <c r="L825" s="444">
        <f t="shared" ca="1" si="80"/>
        <v>-4876432.1983779334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-4876432.1983779334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-20403.330806843802</v>
      </c>
      <c r="L826" s="444">
        <f t="shared" ca="1" si="80"/>
        <v>-4917202.7244493561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-4917202.7244493561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-20573.207998808062</v>
      </c>
      <c r="L827" s="444">
        <f t="shared" ca="1" si="80"/>
        <v>-4958143.1277127434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-4958143.1277127434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-20743.793012405509</v>
      </c>
      <c r="L828" s="444">
        <f t="shared" ca="1" si="80"/>
        <v>-4999254.1159897279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-4999254.1159897279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-20915.088796892946</v>
      </c>
      <c r="L829" s="444">
        <f t="shared" ca="1" si="80"/>
        <v>-5040536.4000511998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-5040536.4000511998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-21087.098313815743</v>
      </c>
      <c r="L830" s="444">
        <f t="shared" ca="1" si="80"/>
        <v>-5081990.6936295945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-5081990.6936295945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-21259.824537059056</v>
      </c>
      <c r="L831" s="444">
        <f t="shared" ca="1" si="80"/>
        <v>-5123617.7134312326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-5123617.7134312326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-21433.270452899214</v>
      </c>
      <c r="L832" s="444">
        <f t="shared" ca="1" si="80"/>
        <v>-5165418.1791487103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-5165418.1791487103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-21607.439060055371</v>
      </c>
      <c r="L833" s="444">
        <f t="shared" ca="1" si="80"/>
        <v>-5207392.8134733448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-5207392.8134733448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-21782.333369741347</v>
      </c>
      <c r="L834" s="444">
        <f t="shared" ca="1" si="80"/>
        <v>-5249542.3421076648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-5249542.3421076648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-21957.956405717683</v>
      </c>
      <c r="L835" s="444">
        <f t="shared" ca="1" si="80"/>
        <v>-5291867.4937779615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-5291867.4937779615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-22134.311204343918</v>
      </c>
      <c r="L836" s="444">
        <f t="shared" ca="1" si="80"/>
        <v>-5334369.0002468843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-5334369.0002468843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-22311.400814631095</v>
      </c>
      <c r="L837" s="444">
        <f t="shared" ca="1" si="80"/>
        <v>-5377047.5963260941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-5377047.5963260941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-22489.228298294471</v>
      </c>
      <c r="L838" s="444">
        <f t="shared" ca="1" si="80"/>
        <v>-5419904.0198889673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-5419904.0198889673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-22667.796729806443</v>
      </c>
      <c r="L839" s="444">
        <f t="shared" ca="1" si="80"/>
        <v>-5462939.0118833529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-5462939.0118833529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-22847.109196449714</v>
      </c>
      <c r="L840" s="444">
        <f t="shared" ca="1" si="80"/>
        <v>-5506153.3163443813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-5506153.3163443813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-23027.168798370665</v>
      </c>
      <c r="L841" s="444">
        <f t="shared" ca="1" si="80"/>
        <v>-5549547.6804073304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-5549547.6804073304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-23207.978648632954</v>
      </c>
      <c r="L842" s="444">
        <f t="shared" ca="1" si="80"/>
        <v>-5593122.854320542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-5593122.854320542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-23389.541873271337</v>
      </c>
      <c r="L843" s="444">
        <f t="shared" ca="1" si="80"/>
        <v>-5636879.5914583923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-5636879.5914583923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-23571.861611345714</v>
      </c>
      <c r="L844" s="444">
        <f t="shared" ca="1" si="80"/>
        <v>-5680818.6483343169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-5680818.6483343169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-23754.941014995398</v>
      </c>
      <c r="L845" s="444">
        <f t="shared" ca="1" si="80"/>
        <v>-5724940.7846138915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-5724940.7846138915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-23938.783249493626</v>
      </c>
      <c r="L846" s="444">
        <f t="shared" ca="1" si="80"/>
        <v>-5769246.763127964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-5769246.763127964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-24123.391493302261</v>
      </c>
      <c r="L847" s="444">
        <f t="shared" ca="1" si="80"/>
        <v>-5813737.3498858446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-5813737.3498858446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-24308.768938126763</v>
      </c>
      <c r="L848" s="444">
        <f t="shared" ca="1" si="80"/>
        <v>-5858413.3140885504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-5858413.3140885504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-24494.918788971372</v>
      </c>
      <c r="L849" s="444">
        <f t="shared" ca="1" si="80"/>
        <v>-5903275.4281421006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-5903275.4281421006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-24681.844264194497</v>
      </c>
      <c r="L850" s="444">
        <f t="shared" ca="1" si="80"/>
        <v>-5948324.4676708737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-5948324.4676708737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-24869.548595564385</v>
      </c>
      <c r="L851" s="444">
        <f t="shared" ca="1" si="80"/>
        <v>-5993561.211531017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-5993561.211531017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-25058.035028314982</v>
      </c>
      <c r="L852" s="444">
        <f t="shared" ca="1" si="80"/>
        <v>-6038986.4418239109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-6038986.4418239109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-25247.306821202041</v>
      </c>
      <c r="L853" s="444">
        <f t="shared" ca="1" si="80"/>
        <v>-6084600.9439096916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-6084600.9439096916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-25437.367246559461</v>
      </c>
      <c r="L854" s="444">
        <f t="shared" ca="1" si="80"/>
        <v>-6130405.5064208303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-6130405.5064208303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-25628.219590355871</v>
      </c>
      <c r="L855" s="444">
        <f t="shared" ca="1" si="80"/>
        <v>-6176400.9212757647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-6176400.9212757647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-25819.867152251431</v>
      </c>
      <c r="L856" s="444">
        <f t="shared" ca="1" si="80"/>
        <v>-6222587.9836925948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-6222587.9836925948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-26012.313245654888</v>
      </c>
      <c r="L857" s="444">
        <f t="shared" ca="1" si="80"/>
        <v>-6268967.4922028286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-6268967.4922028286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-26205.561197780866</v>
      </c>
      <c r="L858" s="444">
        <f t="shared" ca="1" si="80"/>
        <v>-6315540.2486651884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-6315540.2486651884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-26399.614349707364</v>
      </c>
      <c r="L859" s="444">
        <f t="shared" ca="1" si="80"/>
        <v>-6362307.0582794743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-6362307.0582794743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-26594.476056433556</v>
      </c>
      <c r="L860" s="444">
        <f t="shared" ca="1" si="80"/>
        <v>-6409268.7296004863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-6409268.7296004863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-26790.14968693777</v>
      </c>
      <c r="L861" s="444">
        <f t="shared" ca="1" si="80"/>
        <v>-6456426.0745520033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-6456426.0745520033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-26986.638624235758</v>
      </c>
      <c r="L862" s="444">
        <f t="shared" ca="1" si="80"/>
        <v>-6503779.9084408181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-6503779.9084408181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-27183.946265439154</v>
      </c>
      <c r="L863" s="444">
        <f t="shared" ca="1" si="80"/>
        <v>-6551331.0499708364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-6551331.0499708364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-27382.076021814228</v>
      </c>
      <c r="L864" s="444">
        <f t="shared" ca="1" si="80"/>
        <v>-6599080.321257229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-6599080.321257229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-27581.031318840862</v>
      </c>
      <c r="L865" s="444">
        <f t="shared" ca="1" si="80"/>
        <v>-6647028.5478406483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-6647028.5478406483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-27780.815596271779</v>
      </c>
      <c r="L866" s="444">
        <f t="shared" ca="1" si="80"/>
        <v>-6695176.5587014994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-6695176.5587014994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-27981.43230819199</v>
      </c>
      <c r="L867" s="444">
        <f t="shared" ca="1" si="80"/>
        <v>-6743525.1862742705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-6743525.1862742705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-28182.884923078538</v>
      </c>
      <c r="L868" s="444">
        <f t="shared" ca="1" si="80"/>
        <v>-6792075.2664619274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-6792075.2664619274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-28385.176923860443</v>
      </c>
      <c r="L869" s="444">
        <f t="shared" ca="1" si="80"/>
        <v>-6840827.638650367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-6840827.638650367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-28588.311807978942</v>
      </c>
      <c r="L870" s="444">
        <f t="shared" ca="1" si="80"/>
        <v>-6889783.1457229247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-6889783.1457229247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-28792.293087447932</v>
      </c>
      <c r="L871" s="444">
        <f t="shared" ca="1" si="80"/>
        <v>-6938942.6340749515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-6938942.6340749515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-28997.124288914707</v>
      </c>
      <c r="L872" s="444">
        <f t="shared" ca="1" si="80"/>
        <v>-6988306.953628445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-6988306.953628445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-29202.808953720931</v>
      </c>
      <c r="L873" s="444">
        <f t="shared" ca="1" si="80"/>
        <v>-7037876.9578467449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-7037876.9578467449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-29409.350637963849</v>
      </c>
      <c r="L874" s="444">
        <f t="shared" ca="1" si="80"/>
        <v>-7087653.5037492877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-7087653.5037492877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-29616.752912557775</v>
      </c>
      <c r="L875" s="444">
        <f t="shared" ca="1" si="80"/>
        <v>-7137637.4519264242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-7137637.4519264242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-29825.01936329584</v>
      </c>
      <c r="L876" s="444">
        <f t="shared" ca="1" si="80"/>
        <v>-7187829.6665542992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-7187829.6665542992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-30034.153590911996</v>
      </c>
      <c r="L877" s="444">
        <f t="shared" ca="1" si="80"/>
        <v>-7238231.01540979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-7238231.01540979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-30244.1592111432</v>
      </c>
      <c r="L878" s="444">
        <f t="shared" ca="1" si="80"/>
        <v>-7288842.3698855117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-7288842.3698855117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-30455.039854792045</v>
      </c>
      <c r="L879" s="444">
        <f t="shared" ca="1" si="80"/>
        <v>-7339664.6050048824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-7339664.6050048824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-30666.799167789424</v>
      </c>
      <c r="L880" s="444">
        <f t="shared" ca="1" si="80"/>
        <v>-7390698.5994372508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-7390698.5994372508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-30879.440811257624</v>
      </c>
      <c r="L881" s="444">
        <f t="shared" ca="1" si="80"/>
        <v>-7441945.2355130874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-7441945.2355130874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-31092.968461573608</v>
      </c>
      <c r="L882" s="444">
        <f t="shared" ca="1" si="80"/>
        <v>-7493405.3992392402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-7493405.3992392402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-31307.385810432577</v>
      </c>
      <c r="L883" s="444">
        <f t="shared" ca="1" si="80"/>
        <v>-7545079.980314252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-7545079.980314252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-31522.696564911796</v>
      </c>
      <c r="L884" s="444">
        <f t="shared" ca="1" si="80"/>
        <v>-7596969.8721437426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-7596969.8721437426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-31738.904447534671</v>
      </c>
      <c r="L885" s="444">
        <f t="shared" ca="1" si="80"/>
        <v>-7649075.9718558565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-7649075.9718558565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-31956.013196335145</v>
      </c>
      <c r="L886" s="444">
        <f t="shared" ca="1" si="80"/>
        <v>-7701399.1803167704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-7701399.1803167704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-32174.026564922293</v>
      </c>
      <c r="L887" s="444">
        <f t="shared" ca="1" si="80"/>
        <v>-7753940.4021462714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-7753940.4021462714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-32392.94832254521</v>
      </c>
      <c r="L888" s="444">
        <f t="shared" ca="1" si="80"/>
        <v>-7806700.545733395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-7806700.545733395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-32612.782254158225</v>
      </c>
      <c r="L889" s="444">
        <f t="shared" ca="1" si="80"/>
        <v>-7859680.5232521323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-7859680.5232521323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-32833.532160486298</v>
      </c>
      <c r="L890" s="444">
        <f t="shared" ca="1" si="80"/>
        <v>-7912881.2506771972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-7912881.2506771972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-33055.201858090732</v>
      </c>
      <c r="L891" s="444">
        <f t="shared" ca="1" si="80"/>
        <v>-7966303.6477998672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-7966303.6477998672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-33277.79517943519</v>
      </c>
      <c r="L892" s="444">
        <f t="shared" ca="1" si="80"/>
        <v>-8019948.6382438811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-8019948.6382438811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-33501.315972951918</v>
      </c>
      <c r="L893" s="444">
        <f t="shared" ca="1" si="80"/>
        <v>-8073817.149481412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-8073817.149481412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-33725.76810310829</v>
      </c>
      <c r="L894" s="444">
        <f t="shared" ca="1" si="80"/>
        <v>-8127910.1128490996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-8127910.1128490996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-33951.155450473656</v>
      </c>
      <c r="L895" s="444">
        <f t="shared" ca="1" si="80"/>
        <v>-8182228.4635641519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-8182228.4635641519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-34177.481911786381</v>
      </c>
      <c r="L896" s="444">
        <f t="shared" ca="1" si="80"/>
        <v>-8236773.1407405175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-8236773.1407405175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-34404.751400021232</v>
      </c>
      <c r="L897" s="444">
        <f t="shared" ca="1" si="80"/>
        <v>-8291545.0874051172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-8291545.0874051172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-34632.967844457067</v>
      </c>
      <c r="L898" s="444">
        <f t="shared" ca="1" si="80"/>
        <v>-8346545.2505141534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-8346545.2505141534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-34862.135190744717</v>
      </c>
      <c r="L899" s="444">
        <f t="shared" ca="1" si="80"/>
        <v>-8401774.5809694771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-8401774.5809694771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-35092.257400975228</v>
      </c>
      <c r="L900" s="444">
        <f t="shared" ca="1" si="80"/>
        <v>-8457234.0336350296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-8457234.0336350296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-35323.338453748365</v>
      </c>
      <c r="L901" s="444">
        <f t="shared" ca="1" si="80"/>
        <v>-8512924.5673533566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-8512924.5673533566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-35555.382344241392</v>
      </c>
      <c r="L902" s="444">
        <f t="shared" ca="1" si="80"/>
        <v>-8568847.1449621767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-8568847.1449621767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-35788.393084278141</v>
      </c>
      <c r="L903" s="444">
        <f t="shared" ca="1" si="80"/>
        <v>-8625002.7333110329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-8625002.7333110329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-36022.374702398374</v>
      </c>
      <c r="L904" s="444">
        <f t="shared" ca="1" si="80"/>
        <v>-8681392.3032780085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-8681392.3032780085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-36257.331243927445</v>
      </c>
      <c r="L905" s="444">
        <f t="shared" ca="1" si="80"/>
        <v>-8738016.829786513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-8738016.829786513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-36493.266771046212</v>
      </c>
      <c r="L906" s="444">
        <f t="shared" ca="1" si="80"/>
        <v>-8794877.2918221373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-8794877.2918221373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-36730.18536286131</v>
      </c>
      <c r="L907" s="444">
        <f t="shared" ca="1" si="80"/>
        <v>-8851974.6724495757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-8851974.6724495757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-36968.09111547564</v>
      </c>
      <c r="L908" s="444">
        <f t="shared" ca="1" si="80"/>
        <v>-8909309.9588296302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-8909309.9588296302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-37206.988142059199</v>
      </c>
      <c r="L909" s="444">
        <f t="shared" ca="1" si="80"/>
        <v>-8966884.1422362681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-8966884.1422362681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-37446.880572920192</v>
      </c>
      <c r="L910" s="444">
        <f t="shared" ca="1" si="80"/>
        <v>-9024698.2180737667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-9024698.2180737667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-37687.772555576434</v>
      </c>
      <c r="L911" s="444">
        <f t="shared" ca="1" si="80"/>
        <v>-9082753.1858939212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-9082753.1858939212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-37929.668254827076</v>
      </c>
      <c r="L912" s="444">
        <f t="shared" ca="1" si="80"/>
        <v>-9141050.0494133253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-9141050.0494133253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-38172.571852824592</v>
      </c>
      <c r="L913" s="444">
        <f t="shared" ca="1" si="80"/>
        <v>-9199589.8165307269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-9199589.8165307269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-38416.487549147103</v>
      </c>
      <c r="L914" s="444">
        <f t="shared" ca="1" si="80"/>
        <v>-9258373.4993444514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-9258373.4993444514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-38661.419560870956</v>
      </c>
      <c r="L915" s="444">
        <f t="shared" ca="1" si="80"/>
        <v>-9317402.1141698994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-9317402.1141698994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-38907.372122643654</v>
      </c>
      <c r="L916" s="444">
        <f t="shared" ca="1" si="80"/>
        <v>-9376676.6815571208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-9376676.6815571208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-39154.349486757077</v>
      </c>
      <c r="L917" s="444">
        <f t="shared" ca="1" si="80"/>
        <v>-9436198.2263084557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-9436198.2263084557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-39402.355923220974</v>
      </c>
      <c r="L918" s="444">
        <f t="shared" ca="1" si="80"/>
        <v>-9495967.7774962541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-9495967.7774962541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-39651.395719836801</v>
      </c>
      <c r="L919" s="444">
        <f t="shared" ca="1" si="80"/>
        <v>-9555986.3684806693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-9555986.3684806693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-39901.47318227186</v>
      </c>
      <c r="L920" s="444">
        <f t="shared" ca="1" si="80"/>
        <v>-9616255.0369275194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-9616255.0369275194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-40152.59263413374</v>
      </c>
      <c r="L921" s="444">
        <f t="shared" ca="1" si="80"/>
        <v>-9676774.8248262312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-9676774.8248262312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-40404.758417045035</v>
      </c>
      <c r="L922" s="444">
        <f t="shared" ca="1" si="80"/>
        <v>-9737546.7785078548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-9737546.7785078548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-40657.974890718469</v>
      </c>
      <c r="L923" s="444">
        <f t="shared" ca="1" si="80"/>
        <v>-9798571.9486631509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-9798571.9486631509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-40912.246433032204</v>
      </c>
      <c r="L924" s="444">
        <f t="shared" ca="1" si="80"/>
        <v>-9859851.3903607614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-9859851.3903607614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-41167.577440105582</v>
      </c>
      <c r="L925" s="444">
        <f t="shared" ca="1" si="80"/>
        <v>-9921386.1630654447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-9921386.1630654447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-41423.972326375093</v>
      </c>
      <c r="L926" s="444">
        <f t="shared" ca="1" si="80"/>
        <v>-9983177.3306563981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-9983177.3306563981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-41681.435524670735</v>
      </c>
      <c r="L927" s="444">
        <f t="shared" ca="1" si="80"/>
        <v>-10045225.961445646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-10045225.961445646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-41939.971486292598</v>
      </c>
      <c r="L928" s="444">
        <f t="shared" ca="1" si="80"/>
        <v>-10107533.128196517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-10107533.128196517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-42199.584681087894</v>
      </c>
      <c r="L929" s="444">
        <f t="shared" ca="1" si="80"/>
        <v>-10170099.908142183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-10170099.908142183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-42460.27959752817</v>
      </c>
      <c r="L930" s="444">
        <f t="shared" ca="1" si="80"/>
        <v>-10232927.383004289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-10232927.383004289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-42722.060742786947</v>
      </c>
      <c r="L931" s="444">
        <f t="shared" ca="1" si="80"/>
        <v>-10296016.639011653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-10296016.639011653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-42984.932642817628</v>
      </c>
      <c r="L932" s="444">
        <f t="shared" ca="1" si="80"/>
        <v>-10359368.766919049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-10359368.766919049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-43248.899842431776</v>
      </c>
      <c r="L933" s="444">
        <f t="shared" ca="1" si="80"/>
        <v>-10422984.862026058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-10422984.862026058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-43513.966905377652</v>
      </c>
      <c r="L934" s="444">
        <f t="shared" ca="1" si="80"/>
        <v>-10486866.024196014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-10486866.024196014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-43780.138414419132</v>
      </c>
      <c r="L935" s="444">
        <f t="shared" ca="1" si="80"/>
        <v>-10551013.35787501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-10551013.35787501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-44047.418971414947</v>
      </c>
      <c r="L936" s="444">
        <f t="shared" ca="1" si="80"/>
        <v>-10615427.972111003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-10615427.972111003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-44315.813197398253</v>
      </c>
      <c r="L937" s="444">
        <f t="shared" ca="1" si="80"/>
        <v>-10680110.98057298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-10680110.98057298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-44585.325732656493</v>
      </c>
      <c r="L938" s="444">
        <f t="shared" ca="1" si="80"/>
        <v>-10745063.501570214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-10745063.501570214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-44855.961236811629</v>
      </c>
      <c r="L939" s="444">
        <f t="shared" ca="1" si="80"/>
        <v>-10810286.658071604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-10810286.658071604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-45127.724388900759</v>
      </c>
      <c r="L940" s="444">
        <f t="shared" ca="1" si="80"/>
        <v>-10875781.577725083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-10875781.577725083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-45400.619887456916</v>
      </c>
      <c r="L941" s="444">
        <f t="shared" ca="1" si="80"/>
        <v>-10941549.392877117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-10941549.392877117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-45674.652450590394</v>
      </c>
      <c r="L942" s="444">
        <f t="shared" ca="1" si="80"/>
        <v>-11007591.240592286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-11007591.240592286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-45949.826816070265</v>
      </c>
      <c r="L943" s="444">
        <f t="shared" ca="1" si="80"/>
        <v>-11073908.262672935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-11073908.262672935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-46226.147741406305</v>
      </c>
      <c r="L944" s="444">
        <f t="shared" ca="1" si="80"/>
        <v>-11140501.60567892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-11140501.60567892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-46503.620003931239</v>
      </c>
      <c r="L945" s="444">
        <f t="shared" ca="1" si="80"/>
        <v>-11207372.420947429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-11207372.420947429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-46782.248400883364</v>
      </c>
      <c r="L946" s="444">
        <f t="shared" ca="1" si="80"/>
        <v>-11274521.86461289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-11274521.86461289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-47062.037749489449</v>
      </c>
      <c r="L947" s="444">
        <f t="shared" ca="1" si="80"/>
        <v>-11341951.097626958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-11341951.097626958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-47342.992887048065</v>
      </c>
      <c r="L948" s="444">
        <f t="shared" ca="1" si="80"/>
        <v>-11409661.285778584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-11409661.285778584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-47625.118671013173</v>
      </c>
      <c r="L949" s="444">
        <f t="shared" ca="1" si="80"/>
        <v>-11477653.599714175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-11477653.599714175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-47908.419979078135</v>
      </c>
      <c r="L950" s="444">
        <f t="shared" ca="1" si="80"/>
        <v>-11545929.214957831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-11545929.214957831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-48192.901709260041</v>
      </c>
      <c r="L951" s="444">
        <f t="shared" ca="1" si="80"/>
        <v>-11614489.31193167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-11614489.31193167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-48478.568779984365</v>
      </c>
      <c r="L952" s="444">
        <f t="shared" ca="1" si="80"/>
        <v>-11683335.075976232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-11683335.075976232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-48765.426130170039</v>
      </c>
      <c r="L953" s="444">
        <f t="shared" ca="1" si="80"/>
        <v>-11752467.69737098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-11752467.69737098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-49053.478719314822</v>
      </c>
      <c r="L954" s="444">
        <f t="shared" ca="1" si="80"/>
        <v>-11821888.371354872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-11821888.371354872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-49342.73152758104</v>
      </c>
      <c r="L955" s="444">
        <f t="shared" ca="1" si="80"/>
        <v>-11891598.298147032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-11891598.298147032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-49633.189555881705</v>
      </c>
      <c r="L956" s="444">
        <f t="shared" ca="1" si="80"/>
        <v>-11961598.682967491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-11961598.682967491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-49924.857825966952</v>
      </c>
      <c r="L957" s="444">
        <f t="shared" ca="1" si="80"/>
        <v>-12031890.736058036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-12031890.736058036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-50217.741380510888</v>
      </c>
      <c r="L958" s="444">
        <f t="shared" ca="1" si="80"/>
        <v>-12102475.672703125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-12102475.672703125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-50511.84528319876</v>
      </c>
      <c r="L959" s="444">
        <f t="shared" ca="1" si="80"/>
        <v>-12173354.713250902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-12173354.713250902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-50807.174618814497</v>
      </c>
      <c r="L960" s="444">
        <f t="shared" ca="1" si="80"/>
        <v>-12244529.083134294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-12244529.083134294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-51103.734493328629</v>
      </c>
      <c r="L961" s="444">
        <f t="shared" ca="1" si="80"/>
        <v>-12316000.0128922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-12316000.0128922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-51401.530033986572</v>
      </c>
      <c r="L962" s="444">
        <f t="shared" ca="1" si="80"/>
        <v>-12387768.738190765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-12387768.738190765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-51700.56638939726</v>
      </c>
      <c r="L963" s="444">
        <f t="shared" ca="1" si="80"/>
        <v>-12459836.499844739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-12459836.499844739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-52000.848729622157</v>
      </c>
      <c r="L964" s="444">
        <f t="shared" ca="1" si="80"/>
        <v>-12532204.543838939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-12532204.543838939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-52302.382246264649</v>
      </c>
      <c r="L965" s="444">
        <f t="shared" ca="1" si="80"/>
        <v>-12604874.121349782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-12604874.121349782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-52605.172152559833</v>
      </c>
      <c r="L966" s="444">
        <f t="shared" ca="1" si="80"/>
        <v>-12677846.48876692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-12677846.48876692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-52909.223683464574</v>
      </c>
      <c r="L967" s="444">
        <f t="shared" ca="1" si="80"/>
        <v>-12751122.907714963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-12751122.907714963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-53214.542095748089</v>
      </c>
      <c r="L968" s="444">
        <f t="shared" ca="1" si="80"/>
        <v>-12824704.64507529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-12824704.64507529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-53521.132668082777</v>
      </c>
      <c r="L969" s="444">
        <f t="shared" ca="1" si="80"/>
        <v>-12898592.973007951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-12898592.973007951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-53829.000701135534</v>
      </c>
      <c r="L970" s="444">
        <f t="shared" ca="1" si="80"/>
        <v>-12972789.168973664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-12972789.168973664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-54138.151517659338</v>
      </c>
      <c r="L971" s="444">
        <f t="shared" ca="1" si="80"/>
        <v>-13047294.515755901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-13047294.515755901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-54448.590462585336</v>
      </c>
      <c r="L972" s="444">
        <f t="shared" ca="1" si="80"/>
        <v>-13122110.301483065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-13122110.301483065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-54760.322903115179</v>
      </c>
      <c r="L973" s="444">
        <f t="shared" ca="1" si="80"/>
        <v>-13197237.819650758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-13197237.819650758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-55073.3542288139</v>
      </c>
      <c r="L974" s="444">
        <f t="shared" ca="1" si="80"/>
        <v>-13272678.369144149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-13272678.369144149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-55387.689851703028</v>
      </c>
      <c r="L975" s="444">
        <f t="shared" ca="1" si="80"/>
        <v>-13348433.25426043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-13348433.25426043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-55703.335206354197</v>
      </c>
      <c r="L976" s="444">
        <f t="shared" ca="1" si="80"/>
        <v>-13424503.784731362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-13424503.784731362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-56020.295749983081</v>
      </c>
      <c r="L977" s="444">
        <f t="shared" ca="1" si="80"/>
        <v>-13500891.275745923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-13500891.275745923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-56338.576962543753</v>
      </c>
      <c r="L978" s="444">
        <f t="shared" ca="1" si="80"/>
        <v>-13577597.047973044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-13577597.047973044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-56658.184346823422</v>
      </c>
      <c r="L979" s="444">
        <f t="shared" ca="1" si="80"/>
        <v>-13654622.427584445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-13654622.427584445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-56979.123428537598</v>
      </c>
      <c r="L980" s="444">
        <f t="shared" ca="1" si="80"/>
        <v>-13731968.746277561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-13731968.746277561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-57301.399756425577</v>
      </c>
      <c r="L981" s="444">
        <f t="shared" ca="1" si="80"/>
        <v>-13809637.341298565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-13809637.341298565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-57625.018902346426</v>
      </c>
      <c r="L982" s="444">
        <f t="shared" ca="1" si="80"/>
        <v>-13887629.55546549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-13887629.55546549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-57949.98646137528</v>
      </c>
      <c r="L983" s="444">
        <f t="shared" ca="1" si="80"/>
        <v>-13965946.737191442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-13965946.737191442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-58276.308051900087</v>
      </c>
      <c r="L984" s="444">
        <f t="shared" ca="1" si="80"/>
        <v>-14044590.240507921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-14044590.240507921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-58603.989315718754</v>
      </c>
      <c r="L985" s="444">
        <f t="shared" ca="1" si="80"/>
        <v>-14123561.425088217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-14123561.425088217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-58933.035918136644</v>
      </c>
      <c r="L986" s="444">
        <f t="shared" ca="1" si="80"/>
        <v>-14202861.656270932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-14202861.656270932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-59263.453548064615</v>
      </c>
      <c r="L987" s="444">
        <f t="shared" ca="1" si="80"/>
        <v>-14282492.305083575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-14282492.305083575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-59595.247918117304</v>
      </c>
      <c r="L988" s="444">
        <f t="shared" ca="1" si="80"/>
        <v>-14362454.74826627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-14362454.74826627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-59928.424764711868</v>
      </c>
      <c r="L989" s="444">
        <f t="shared" ca="1" si="80"/>
        <v>-14442750.36829556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-14442750.36829556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-60262.989848167235</v>
      </c>
      <c r="L990" s="444">
        <f t="shared" ca="1" si="80"/>
        <v>-14523380.553408304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-14523380.553408304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-60598.948952803672</v>
      </c>
      <c r="L991" s="444">
        <f t="shared" ca="1" si="80"/>
        <v>-14604346.697625685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-14604346.697625685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-60936.307887042756</v>
      </c>
      <c r="L992" s="444">
        <f t="shared" ca="1" si="80"/>
        <v>-14685650.200777305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-14685650.200777305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-61275.072483507844</v>
      </c>
      <c r="L993" s="444">
        <f t="shared" ca="1" si="80"/>
        <v>-14767292.468525391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-14767292.468525391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-61615.248599124869</v>
      </c>
      <c r="L994" s="444">
        <f t="shared" ca="1" si="80"/>
        <v>-14849274.912389094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-14849274.912389094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-61956.842115223633</v>
      </c>
      <c r="L995" s="444">
        <f t="shared" ca="1" si="80"/>
        <v>-14931598.949768895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-14931598.949768895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-62299.858937639481</v>
      </c>
      <c r="L996" s="444">
        <f t="shared" ca="1" si="80"/>
        <v>-15014266.003971113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-15014266.003971113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-62644.304996815372</v>
      </c>
      <c r="L997" s="444">
        <f t="shared" ca="1" si="80"/>
        <v>-15097277.504232505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-15097277.504232505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-62990.186247904516</v>
      </c>
      <c r="L998" s="444">
        <f t="shared" ca="1" si="80"/>
        <v>-15180634.885744987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-15180634.885744987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-63337.508670873176</v>
      </c>
      <c r="L999" s="444">
        <f t="shared" ca="1" si="80"/>
        <v>-15264339.589680439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-15264339.589680439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-63686.278270604242</v>
      </c>
      <c r="L1000" s="444">
        <f t="shared" ca="1" si="80"/>
        <v>-15348393.063215621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-15348393.063215621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-64036.501077000838</v>
      </c>
      <c r="L1001" s="444">
        <f t="shared" ca="1" si="80"/>
        <v>-15432796.759557199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-15432796.759557199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-64388.183145090734</v>
      </c>
      <c r="L1002" s="444">
        <f t="shared" ca="1" si="80"/>
        <v>-15517552.137966868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-15517552.137966868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-64741.330555131011</v>
      </c>
      <c r="L1003" s="444">
        <f t="shared" ca="1" si="80"/>
        <v>-15602660.663786577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-15602660.663786577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-65095.949412713147</v>
      </c>
      <c r="L1004" s="444">
        <f t="shared" ca="1" si="80"/>
        <v>-15688123.808463868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-15688123.808463868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-65452.045848868525</v>
      </c>
      <c r="L1005" s="444">
        <f t="shared" ca="1" si="80"/>
        <v>-15773943.049577314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-15773943.049577314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-65809.626020174546</v>
      </c>
      <c r="L1006" s="444">
        <f t="shared" ca="1" si="80"/>
        <v>-15860119.870862067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-15860119.870862067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-66168.696108861011</v>
      </c>
      <c r="L1007" s="444">
        <f t="shared" ca="1" si="80"/>
        <v>-15946655.762235506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-15946655.762235506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-66529.262322917013</v>
      </c>
      <c r="L1008" s="444">
        <f t="shared" ca="1" si="80"/>
        <v>-16033552.219823001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-16033552.219823001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-66891.33089619824</v>
      </c>
      <c r="L1009" s="444">
        <f t="shared" ca="1" si="80"/>
        <v>-16120810.745983778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-16120810.745983778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-67254.908088534808</v>
      </c>
      <c r="L1010" s="444">
        <f t="shared" ca="1" si="80"/>
        <v>-16208432.849336891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-16208432.849336891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-67620.000185839453</v>
      </c>
      <c r="L1011" s="444">
        <f t="shared" ca="1" si="80"/>
        <v>-16296420.044787308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-16296420.044787308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-67986.61350021619</v>
      </c>
      <c r="L1012" s="444">
        <f t="shared" ca="1" si="80"/>
        <v>-16384773.853552103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-16384773.853552103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-68354.754370069495</v>
      </c>
      <c r="L1013" s="444">
        <f t="shared" ca="1" si="80"/>
        <v>-16473495.80318675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-16473495.80318675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-68724.429160213869</v>
      </c>
      <c r="L1014" s="444">
        <f t="shared" ca="1" si="80"/>
        <v>-16562587.427611541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-16562587.427611541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-69095.644261983834</v>
      </c>
      <c r="L1015" s="444">
        <f t="shared" ca="1" si="80"/>
        <v>-16652050.267138103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-16652050.267138103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-69468.4060933445</v>
      </c>
      <c r="L1016" s="444">
        <f t="shared" ca="1" si="80"/>
        <v>-16741885.868496025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-16741885.868496025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-69842.72109900252</v>
      </c>
      <c r="L1017" s="444">
        <f t="shared" ca="1" si="80"/>
        <v>-16832095.784859605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-16832095.784859605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-70218.59575051743</v>
      </c>
      <c r="L1018" s="444">
        <f t="shared" ca="1" si="80"/>
        <v>-16922681.575874701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-16922681.575874701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-70596.036546413656</v>
      </c>
      <c r="L1019" s="444">
        <f t="shared" ca="1" si="80"/>
        <v>-17013644.807685692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-17013644.807685692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-70975.050012292792</v>
      </c>
      <c r="L1020" s="444">
        <f t="shared" ca="1" si="80"/>
        <v>-17104987.052962564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-17104987.052962564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-71355.642700946424</v>
      </c>
      <c r="L1021" s="444">
        <f t="shared" ca="1" si="80"/>
        <v>-17196709.89092809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-17196709.89092809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-71737.821192469448</v>
      </c>
      <c r="L1022" s="444">
        <f t="shared" ca="1" si="80"/>
        <v>-17288814.907385137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-17288814.907385137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-72121.592094373817</v>
      </c>
      <c r="L1023" s="444">
        <f t="shared" ca="1" si="80"/>
        <v>-17381303.694744088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-17381303.694744088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-72506.962041702776</v>
      </c>
      <c r="L1024" s="444">
        <f t="shared" ca="1" si="80"/>
        <v>-17474177.852050368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-17474177.852050368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-72893.937697145608</v>
      </c>
      <c r="L1025" s="444">
        <f t="shared" ca="1" si="80"/>
        <v>-17567438.985012092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-17567438.985012092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-73282.525751152789</v>
      </c>
      <c r="L1026" s="444">
        <f t="shared" ca="1" si="80"/>
        <v>-17661088.706027821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-17661088.706027821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-73672.732922051655</v>
      </c>
      <c r="L1027" s="444">
        <f t="shared" ca="1" si="80"/>
        <v>-17755128.63421445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-17755128.63421445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-74064.565956162609</v>
      </c>
      <c r="L1028" s="444">
        <f t="shared" ref="L1028:L1282" ca="1" si="104">I1028-J1028+K1028</f>
        <v>-17849560.395435192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-17849560.395435192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-74458.031627915712</v>
      </c>
      <c r="L1029" s="444">
        <f t="shared" ca="1" si="104"/>
        <v>-17944385.622327685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-17944385.622327685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-74853.136739967769</v>
      </c>
      <c r="L1030" s="444">
        <f t="shared" ca="1" si="104"/>
        <v>-18039605.954332232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-18039605.954332232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-75249.888123320037</v>
      </c>
      <c r="L1031" s="444">
        <f t="shared" ca="1" si="104"/>
        <v>-18135223.037720129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-18135223.037720129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-75648.292637436272</v>
      </c>
      <c r="L1032" s="444">
        <f t="shared" ca="1" si="104"/>
        <v>-18231238.525622144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-18231238.525622144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-76048.357170361342</v>
      </c>
      <c r="L1033" s="444">
        <f t="shared" ca="1" si="104"/>
        <v>-18327654.078057084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-18327654.078057084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-76450.088638840258</v>
      </c>
      <c r="L1034" s="444">
        <f t="shared" ca="1" si="104"/>
        <v>-18424471.361960504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-18424471.361960504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-76853.49398843784</v>
      </c>
      <c r="L1035" s="444">
        <f t="shared" ca="1" si="104"/>
        <v>-18521692.051213522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-18521692.051213522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-77258.580193658752</v>
      </c>
      <c r="L1036" s="444">
        <f t="shared" ca="1" si="104"/>
        <v>-18619317.826671757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-18619317.826671757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-77665.354258068066</v>
      </c>
      <c r="L1037" s="444">
        <f t="shared" ca="1" si="104"/>
        <v>-18717350.376194403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-18717350.376194403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-78073.823214412419</v>
      </c>
      <c r="L1038" s="444">
        <f t="shared" ca="1" si="104"/>
        <v>-18815791.394673392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-18815791.394673392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-78483.994124741541</v>
      </c>
      <c r="L1039" s="444">
        <f t="shared" ca="1" si="104"/>
        <v>-18914642.58406271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-18914642.58406271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-78895.874080530368</v>
      </c>
      <c r="L1040" s="444">
        <f t="shared" ca="1" si="104"/>
        <v>-19013905.65340782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-19013905.65340782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-79309.470202801662</v>
      </c>
      <c r="L1041" s="444">
        <f t="shared" ca="1" si="104"/>
        <v>-19113582.318875197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-19113582.318875197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-79724.789642249059</v>
      </c>
      <c r="L1042" s="444">
        <f t="shared" ca="1" si="104"/>
        <v>-19213674.303782023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-19213674.303782023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-80141.839579360836</v>
      </c>
      <c r="L1043" s="444">
        <f t="shared" ca="1" si="104"/>
        <v>-19314183.338625964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-19314183.338625964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-80560.627224543918</v>
      </c>
      <c r="L1044" s="444">
        <f t="shared" ca="1" si="104"/>
        <v>-19415111.161115084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-19415111.161115084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-80981.15981824859</v>
      </c>
      <c r="L1045" s="444">
        <f t="shared" ca="1" si="104"/>
        <v>-19516459.516197909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-19516459.516197909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-81403.444631093691</v>
      </c>
      <c r="L1046" s="444">
        <f t="shared" ca="1" si="104"/>
        <v>-19618230.156093579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-19618230.156093579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-81827.48896399232</v>
      </c>
      <c r="L1047" s="444">
        <f t="shared" ca="1" si="104"/>
        <v>-19720424.840322148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-19720424.840322148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-82253.300148278024</v>
      </c>
      <c r="L1048" s="444">
        <f t="shared" ca="1" si="104"/>
        <v>-19823045.335735004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-19823045.335735004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-82680.885545831596</v>
      </c>
      <c r="L1049" s="444">
        <f t="shared" ca="1" si="104"/>
        <v>-19926093.416545413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-19926093.416545413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-83110.252549208293</v>
      </c>
      <c r="L1050" s="444">
        <f t="shared" ca="1" si="104"/>
        <v>-20029570.8643592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-20029570.8643592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-83541.408581765747</v>
      </c>
      <c r="L1051" s="444">
        <f t="shared" ca="1" si="104"/>
        <v>-20133479.468205545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-20133479.468205545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-83974.361097792178</v>
      </c>
      <c r="L1052" s="444">
        <f t="shared" ca="1" si="104"/>
        <v>-20237821.024567917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-20237821.024567917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-84409.117582635401</v>
      </c>
      <c r="L1053" s="444">
        <f t="shared" ca="1" si="104"/>
        <v>-20342597.337415129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-20342597.337415129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-84845.685552832118</v>
      </c>
      <c r="L1054" s="444">
        <f t="shared" ca="1" si="104"/>
        <v>-20447810.218232539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-20447810.218232539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-85284.072556237981</v>
      </c>
      <c r="L1055" s="444">
        <f t="shared" ca="1" si="104"/>
        <v>-20553461.486053355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-20553461.486053355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-85724.286172158056</v>
      </c>
      <c r="L1056" s="444">
        <f t="shared" ca="1" si="104"/>
        <v>-20659552.967490092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-20659552.967490092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-86166.334011477797</v>
      </c>
      <c r="L1057" s="444">
        <f t="shared" ca="1" si="104"/>
        <v>-20766086.496766146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-20766086.496766146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-86610.223716794688</v>
      </c>
      <c r="L1058" s="444">
        <f t="shared" ca="1" si="104"/>
        <v>-20873063.91574752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-20873063.91574752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-87055.962962550402</v>
      </c>
      <c r="L1059" s="444">
        <f t="shared" ca="1" si="104"/>
        <v>-20980487.073974647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-20980487.073974647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-87503.559455163428</v>
      </c>
      <c r="L1060" s="444">
        <f t="shared" ca="1" si="104"/>
        <v>-21088357.828694388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-21088357.828694388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-87953.020933162363</v>
      </c>
      <c r="L1061" s="444">
        <f t="shared" ca="1" si="104"/>
        <v>-21196678.044892129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-21196678.044892129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-88404.355167319605</v>
      </c>
      <c r="L1062" s="444">
        <f t="shared" ca="1" si="104"/>
        <v>-21305449.595324025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-21305449.595324025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-88857.569960785841</v>
      </c>
      <c r="L1063" s="444">
        <f t="shared" ca="1" si="104"/>
        <v>-21414674.360549387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-21414674.360549387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-89312.673149224851</v>
      </c>
      <c r="L1064" s="444">
        <f t="shared" ca="1" si="104"/>
        <v>-21524354.228963189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-21524354.228963189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-89769.672600949023</v>
      </c>
      <c r="L1065" s="444">
        <f t="shared" ca="1" si="104"/>
        <v>-21634491.096828714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-21634491.096828714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-90228.576217055379</v>
      </c>
      <c r="L1066" s="444">
        <f t="shared" ca="1" si="104"/>
        <v>-21745086.868310347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-21745086.868310347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-90689.39193156219</v>
      </c>
      <c r="L1067" s="444">
        <f t="shared" ca="1" si="104"/>
        <v>-21856143.455506489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-21856143.455506489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-91152.127711546113</v>
      </c>
      <c r="L1068" s="444">
        <f t="shared" ca="1" si="104"/>
        <v>-21967662.778482612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-21967662.778482612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-91616.791557279954</v>
      </c>
      <c r="L1069" s="444">
        <f t="shared" ca="1" si="104"/>
        <v>-22079646.765304469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-22079646.765304469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-92083.391502371029</v>
      </c>
      <c r="L1070" s="444">
        <f t="shared" ca="1" si="104"/>
        <v>-22192097.352071416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-22192097.352071416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-92551.935613899972</v>
      </c>
      <c r="L1071" s="444">
        <f t="shared" ca="1" si="104"/>
        <v>-22305016.482949894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-22305016.482949894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-93022.431992560305</v>
      </c>
      <c r="L1072" s="444">
        <f t="shared" ca="1" si="104"/>
        <v>-22418406.110207032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-22418406.110207032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-93494.888772798382</v>
      </c>
      <c r="L1073" s="444">
        <f t="shared" ca="1" si="104"/>
        <v>-22532268.194244407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-22532268.194244407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-93969.314122954107</v>
      </c>
      <c r="L1074" s="444">
        <f t="shared" ca="1" si="104"/>
        <v>-22646604.703631938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-22646604.703631938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-94445.716245402145</v>
      </c>
      <c r="L1075" s="444">
        <f t="shared" ca="1" si="104"/>
        <v>-22761417.615141917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-22761417.615141917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-94924.103376693733</v>
      </c>
      <c r="L1076" s="444">
        <f t="shared" ca="1" si="104"/>
        <v>-22876708.913783189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-22876708.913783189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-95404.48378769902</v>
      </c>
      <c r="L1077" s="444">
        <f t="shared" ca="1" si="104"/>
        <v>-22992480.592835467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-22992480.592835467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-95886.865783750181</v>
      </c>
      <c r="L1078" s="444">
        <f t="shared" ca="1" si="104"/>
        <v>-23108734.653883796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-23108734.653883796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-96371.25770478489</v>
      </c>
      <c r="L1079" s="444">
        <f t="shared" ca="1" si="104"/>
        <v>-23225473.106853157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-23225473.106853157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-96857.667925490561</v>
      </c>
      <c r="L1080" s="444">
        <f t="shared" ca="1" si="104"/>
        <v>-23342697.970043227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-23342697.970043227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-97346.104855449186</v>
      </c>
      <c r="L1081" s="444">
        <f t="shared" ca="1" si="104"/>
        <v>-23460411.270163253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-23460411.270163253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-97836.576939282633</v>
      </c>
      <c r="L1082" s="444">
        <f t="shared" ca="1" si="104"/>
        <v>-23578615.042367112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-23578615.042367112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-98329.092656798704</v>
      </c>
      <c r="L1083" s="444">
        <f t="shared" ca="1" si="104"/>
        <v>-23697311.330288488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-23697311.330288488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-98823.660523137776</v>
      </c>
      <c r="L1084" s="444">
        <f t="shared" ca="1" si="104"/>
        <v>-23816502.186076205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-23816502.186076205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-99320.289088919933</v>
      </c>
      <c r="L1085" s="444">
        <f t="shared" ca="1" si="104"/>
        <v>-23936189.670429703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-23936189.670429703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-99818.986940392831</v>
      </c>
      <c r="L1086" s="444">
        <f t="shared" ca="1" si="104"/>
        <v>-24056375.852634672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-24056375.852634672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-100319.76269958021</v>
      </c>
      <c r="L1087" s="444">
        <f t="shared" ca="1" si="104"/>
        <v>-24177062.810598832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-24177062.810598832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-100822.62502443088</v>
      </c>
      <c r="L1088" s="444">
        <f t="shared" ca="1" si="104"/>
        <v>-24298252.63088784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-24298252.63088784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-101327.58260896841</v>
      </c>
      <c r="L1089" s="444">
        <f t="shared" ca="1" si="104"/>
        <v>-24419947.408761386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-24419947.408761386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-101834.64418344152</v>
      </c>
      <c r="L1090" s="444">
        <f t="shared" ca="1" si="104"/>
        <v>-24542149.248209406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-24542149.248209406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-102343.81851447493</v>
      </c>
      <c r="L1091" s="444">
        <f t="shared" ca="1" si="104"/>
        <v>-24664860.261988457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-24664860.261988457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-102855.11440522099</v>
      </c>
      <c r="L1092" s="444">
        <f t="shared" ca="1" si="104"/>
        <v>-24788082.571658257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-24788082.571658257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-103368.54069551181</v>
      </c>
      <c r="L1093" s="444">
        <f t="shared" ca="1" si="104"/>
        <v>-24911818.307618346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-24911818.307618346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-103884.10626201218</v>
      </c>
      <c r="L1094" s="444">
        <f t="shared" ca="1" si="104"/>
        <v>-25036069.609144937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-25036069.609144937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-104401.82001837298</v>
      </c>
      <c r="L1095" s="444">
        <f t="shared" ca="1" si="104"/>
        <v>-25160838.624427889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-25160838.624427889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-104921.69091538528</v>
      </c>
      <c r="L1096" s="444">
        <f t="shared" ca="1" si="104"/>
        <v>-25286127.510607854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-25286127.510607854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-105443.72794113513</v>
      </c>
      <c r="L1097" s="444">
        <f t="shared" ca="1" si="104"/>
        <v>-25411938.433813568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-25411938.433813568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-105967.94012115894</v>
      </c>
      <c r="L1098" s="444">
        <f t="shared" ca="1" si="104"/>
        <v>-25538273.569199305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-25538273.569199305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-106494.33651859951</v>
      </c>
      <c r="L1099" s="444">
        <f t="shared" ca="1" si="104"/>
        <v>-25665135.100982483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-25665135.100982483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-107022.92623436275</v>
      </c>
      <c r="L1100" s="444">
        <f t="shared" ca="1" si="104"/>
        <v>-25792525.222481426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-25792525.222481426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-107553.71840727501</v>
      </c>
      <c r="L1101" s="444">
        <f t="shared" ca="1" si="104"/>
        <v>-25920446.136153277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-25920446.136153277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-108086.72221424106</v>
      </c>
      <c r="L1102" s="444">
        <f t="shared" ca="1" si="104"/>
        <v>-26048900.053632095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-26048900.053632095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-108621.9468704028</v>
      </c>
      <c r="L1103" s="444">
        <f t="shared" ca="1" si="104"/>
        <v>-26177889.195767075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-26177889.195767075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-109159.40162929855</v>
      </c>
      <c r="L1104" s="444">
        <f t="shared" ca="1" si="104"/>
        <v>-26307415.792660952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-26307415.792660952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-109699.09578302303</v>
      </c>
      <c r="L1105" s="444">
        <f t="shared" ca="1" si="104"/>
        <v>-26437482.083708551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-26437482.083708551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-110241.03866238805</v>
      </c>
      <c r="L1106" s="444">
        <f t="shared" ca="1" si="104"/>
        <v>-26568090.317635518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-26568090.317635518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-110785.23963708372</v>
      </c>
      <c r="L1107" s="444">
        <f t="shared" ca="1" si="104"/>
        <v>-26699242.75253718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-26699242.75253718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-111331.70811584065</v>
      </c>
      <c r="L1108" s="444">
        <f t="shared" ca="1" si="104"/>
        <v>-26830941.6559176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-26830941.6559176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-111880.45354659243</v>
      </c>
      <c r="L1109" s="444">
        <f t="shared" ca="1" si="104"/>
        <v>-26963189.304728769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-26963189.304728769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-112431.48541663894</v>
      </c>
      <c r="L1110" s="444">
        <f t="shared" ca="1" si="104"/>
        <v>-27095987.985409986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-27095987.985409986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-112984.81325281068</v>
      </c>
      <c r="L1111" s="444">
        <f t="shared" ca="1" si="104"/>
        <v>-27229339.993927374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-27229339.993927374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-113540.44662163312</v>
      </c>
      <c r="L1112" s="444">
        <f t="shared" ca="1" si="104"/>
        <v>-27363247.635813586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-27363247.635813586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-114098.39512949235</v>
      </c>
      <c r="L1113" s="444">
        <f t="shared" ca="1" si="104"/>
        <v>-27497713.226207655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-27497713.226207655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-114658.66842280097</v>
      </c>
      <c r="L1114" s="444">
        <f t="shared" ca="1" si="104"/>
        <v>-27632739.089895032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-27632739.089895032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-115221.27618816504</v>
      </c>
      <c r="L1115" s="444">
        <f t="shared" ca="1" si="104"/>
        <v>-27768327.561347775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-27768327.561347775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-115786.22815255146</v>
      </c>
      <c r="L1116" s="444">
        <f t="shared" ca="1" si="104"/>
        <v>-27904480.984764904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-27904480.984764904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-116353.53408345615</v>
      </c>
      <c r="L1117" s="444">
        <f t="shared" ca="1" si="104"/>
        <v>-28041201.714112937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-28041201.714112937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-116923.20378907298</v>
      </c>
      <c r="L1118" s="444">
        <f t="shared" ca="1" si="104"/>
        <v>-28178492.113166589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-28178492.113166589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-117495.2471184632</v>
      </c>
      <c r="L1119" s="444">
        <f t="shared" ca="1" si="104"/>
        <v>-28316354.555549629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-28316354.555549629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-118069.67396172584</v>
      </c>
      <c r="L1120" s="444">
        <f t="shared" ca="1" si="104"/>
        <v>-28454791.424775932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-28454791.424775932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-118646.49425016878</v>
      </c>
      <c r="L1121" s="444">
        <f t="shared" ca="1" si="104"/>
        <v>-28593805.114290677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-28593805.114290677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-119225.71795648022</v>
      </c>
      <c r="L1122" s="444">
        <f t="shared" ca="1" si="104"/>
        <v>-28733398.027511735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-28733398.027511735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-119807.3550949013</v>
      </c>
      <c r="L1123" s="444">
        <f t="shared" ca="1" si="104"/>
        <v>-28873572.577871215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-28873572.577871215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-120391.41572139914</v>
      </c>
      <c r="L1124" s="444">
        <f t="shared" ca="1" si="104"/>
        <v>-29014331.18885719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-29014331.18885719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-120977.90993384068</v>
      </c>
      <c r="L1125" s="444">
        <f t="shared" ca="1" si="104"/>
        <v>-29155676.294055607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-29155676.294055607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-121566.84787216745</v>
      </c>
      <c r="L1126" s="444">
        <f t="shared" ca="1" si="104"/>
        <v>-29297610.337192353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-29297610.337192353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-122158.23971857056</v>
      </c>
      <c r="L1127" s="444">
        <f t="shared" ca="1" si="104"/>
        <v>-29440135.772175502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-29440135.772175502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-122752.095697667</v>
      </c>
      <c r="L1128" s="444">
        <f t="shared" ca="1" si="104"/>
        <v>-29583255.063137747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-29583255.063137747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-123348.42607667633</v>
      </c>
      <c r="L1129" s="444">
        <f t="shared" ca="1" si="104"/>
        <v>-29726970.684479002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-29726970.684479002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-123947.24116559823</v>
      </c>
      <c r="L1130" s="444">
        <f t="shared" ca="1" si="104"/>
        <v>-29871285.120909177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-29871285.120909177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-124548.55131739062</v>
      </c>
      <c r="L1131" s="444">
        <f t="shared" ca="1" si="104"/>
        <v>-30016200.867491145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-30016200.867491145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-125152.36692814884</v>
      </c>
      <c r="L1132" s="444">
        <f t="shared" ca="1" si="104"/>
        <v>-30161720.429683872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-30161720.429683872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-125758.69843728519</v>
      </c>
      <c r="L1133" s="444">
        <f t="shared" ca="1" si="104"/>
        <v>-30307846.323385734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-30307846.323385734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-126367.55632770962</v>
      </c>
      <c r="L1134" s="444">
        <f t="shared" ca="1" si="104"/>
        <v>-30454581.07497802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-30454581.07497802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-126978.95112601081</v>
      </c>
      <c r="L1135" s="444">
        <f t="shared" ca="1" si="104"/>
        <v>-30601927.221368607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-30601927.221368607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-127592.89340263826</v>
      </c>
      <c r="L1136" s="444">
        <f t="shared" ca="1" si="104"/>
        <v>-30749887.310035825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-30749887.310035825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-128209.39377208501</v>
      </c>
      <c r="L1137" s="444">
        <f t="shared" ca="1" si="104"/>
        <v>-30898463.899072487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-30898463.899072487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-128828.4628930711</v>
      </c>
      <c r="L1138" s="444">
        <f t="shared" ca="1" si="104"/>
        <v>-31047659.557230137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-31047659.557230137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-129450.11146872799</v>
      </c>
      <c r="L1139" s="444">
        <f t="shared" ca="1" si="104"/>
        <v>-31197476.863963444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-31197476.863963444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-130074.35024678343</v>
      </c>
      <c r="L1140" s="444">
        <f t="shared" ca="1" si="104"/>
        <v>-31347918.409474805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-31347918.409474805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-130701.19001974743</v>
      </c>
      <c r="L1141" s="444">
        <f t="shared" ca="1" si="104"/>
        <v>-31498986.794759132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-31498986.794759132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-131330.6416250988</v>
      </c>
      <c r="L1142" s="444">
        <f t="shared" ca="1" si="104"/>
        <v>-31650684.631648809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-31650684.631648809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-131962.71594547245</v>
      </c>
      <c r="L1143" s="444">
        <f t="shared" ca="1" si="104"/>
        <v>-31803014.542858858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-31803014.542858858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-132597.42390884765</v>
      </c>
      <c r="L1144" s="444">
        <f t="shared" ca="1" si="104"/>
        <v>-31955979.162032284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-31955979.162032284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-133234.77648873691</v>
      </c>
      <c r="L1145" s="444">
        <f t="shared" ca="1" si="104"/>
        <v>-32109581.133785598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-32109581.133785598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-133874.78470437572</v>
      </c>
      <c r="L1146" s="444">
        <f t="shared" ca="1" si="104"/>
        <v>-32263823.113754552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-32263823.113754552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-134517.45962091302</v>
      </c>
      <c r="L1147" s="444">
        <f t="shared" ca="1" si="104"/>
        <v>-32418707.768640041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-32418707.768640041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-135162.81234960255</v>
      </c>
      <c r="L1148" s="444">
        <f t="shared" ca="1" si="104"/>
        <v>-32574237.776254222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-32574237.776254222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-135810.85404799497</v>
      </c>
      <c r="L1149" s="444">
        <f t="shared" ca="1" si="104"/>
        <v>-32730415.825566795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-32730415.825566795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-136461.5959201307</v>
      </c>
      <c r="L1150" s="444">
        <f t="shared" ca="1" si="104"/>
        <v>-32887244.616751503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-32887244.616751503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-137115.04921673366</v>
      </c>
      <c r="L1151" s="444">
        <f t="shared" ca="1" si="104"/>
        <v>-33044726.861232813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-33044726.861232813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-137771.22523540579</v>
      </c>
      <c r="L1152" s="444">
        <f t="shared" ca="1" si="104"/>
        <v>-33202865.281732798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-33202865.281732798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-138430.13532082242</v>
      </c>
      <c r="L1153" s="444">
        <f t="shared" ca="1" si="104"/>
        <v>-33361662.612318199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-33361662.612318199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-139091.79086492825</v>
      </c>
      <c r="L1154" s="444">
        <f t="shared" ca="1" si="104"/>
        <v>-33521121.598447707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-33521121.598447707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-139756.20330713451</v>
      </c>
      <c r="L1155" s="444">
        <f t="shared" ca="1" si="104"/>
        <v>-33681244.997019418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-33681244.997019418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-140423.38413451664</v>
      </c>
      <c r="L1156" s="444">
        <f t="shared" ca="1" si="104"/>
        <v>-33842035.576418512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-33842035.576418512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-141093.34488201287</v>
      </c>
      <c r="L1157" s="444">
        <f t="shared" ca="1" si="104"/>
        <v>-34003496.116565101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-34003496.116565101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-141766.09713262366</v>
      </c>
      <c r="L1158" s="444">
        <f t="shared" ca="1" si="104"/>
        <v>-34165629.408962302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-34165629.408962302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-142441.652517612</v>
      </c>
      <c r="L1159" s="444">
        <f t="shared" ca="1" si="104"/>
        <v>-34328438.256744489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-34328438.256744489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-143120.02271670444</v>
      </c>
      <c r="L1160" s="444">
        <f t="shared" ca="1" si="104"/>
        <v>-34491925.474725768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-34491925.474725768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-143801.21945829311</v>
      </c>
      <c r="L1161" s="444">
        <f t="shared" ca="1" si="104"/>
        <v>-34656093.889448635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-34656093.889448635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-144485.25451963837</v>
      </c>
      <c r="L1162" s="444">
        <f t="shared" ca="1" si="104"/>
        <v>-34820946.339232855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-34820946.339232855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-145172.13972707264</v>
      </c>
      <c r="L1163" s="444">
        <f t="shared" ca="1" si="104"/>
        <v>-34986485.674224503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-34986485.674224503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-145861.88695620451</v>
      </c>
      <c r="L1164" s="444">
        <f t="shared" ca="1" si="104"/>
        <v>-35152714.756445289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-35152714.756445289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-146554.50813212444</v>
      </c>
      <c r="L1165" s="444">
        <f t="shared" ca="1" si="104"/>
        <v>-35319636.459841989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-35319636.459841989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-147250.0152296107</v>
      </c>
      <c r="L1166" s="444">
        <f t="shared" ca="1" si="104"/>
        <v>-35487253.670336179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-35487253.670336179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-147948.42027333649</v>
      </c>
      <c r="L1167" s="444">
        <f t="shared" ca="1" si="104"/>
        <v>-35655569.285874091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-35655569.285874091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-148649.73533807779</v>
      </c>
      <c r="L1168" s="444">
        <f t="shared" ca="1" si="104"/>
        <v>-35824586.216476746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-35824586.216476746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-149269.10923531977</v>
      </c>
      <c r="L1169" s="444">
        <f t="shared" ca="1" si="104"/>
        <v>-35973855.325712062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-35973855.325712062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-149891.06385713359</v>
      </c>
      <c r="L1170" s="444">
        <f t="shared" ca="1" si="104"/>
        <v>-36123746.389569193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-36123746.389569193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-150515.6099565383</v>
      </c>
      <c r="L1171" s="444">
        <f t="shared" ca="1" si="104"/>
        <v>-36274261.999525733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-36274261.999525733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-151142.75833135721</v>
      </c>
      <c r="L1172" s="444">
        <f t="shared" ca="1" si="104"/>
        <v>-36425404.757857092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-36425404.757857092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-151772.51982440456</v>
      </c>
      <c r="L1173" s="444">
        <f t="shared" ca="1" si="104"/>
        <v>-36577177.2776815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-36577177.2776815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-152404.90532367292</v>
      </c>
      <c r="L1174" s="444">
        <f t="shared" ca="1" si="104"/>
        <v>-36729582.183005169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-36729582.183005169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-153039.92576252154</v>
      </c>
      <c r="L1175" s="444">
        <f t="shared" ca="1" si="104"/>
        <v>-36882622.108767688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-36882622.108767688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-153677.59211986535</v>
      </c>
      <c r="L1176" s="444">
        <f t="shared" ca="1" si="104"/>
        <v>-37036299.700887553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-37036299.700887553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-154317.91542036479</v>
      </c>
      <c r="L1177" s="444">
        <f t="shared" ca="1" si="104"/>
        <v>-37190617.616307922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-37190617.616307922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-154960.90673461635</v>
      </c>
      <c r="L1178" s="444">
        <f t="shared" ca="1" si="104"/>
        <v>-37345578.523042537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-37345578.523042537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-155606.57717934391</v>
      </c>
      <c r="L1179" s="444">
        <f t="shared" ca="1" si="104"/>
        <v>-37501185.10022188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-37501185.10022188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-156254.93791759116</v>
      </c>
      <c r="L1180" s="444">
        <f t="shared" ca="1" si="104"/>
        <v>-37657440.03813947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-37657440.03813947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-156906.00015891445</v>
      </c>
      <c r="L1181" s="444">
        <f t="shared" ca="1" si="104"/>
        <v>-37814346.038298383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-37814346.038298383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-157559.77515957659</v>
      </c>
      <c r="L1182" s="444">
        <f t="shared" ca="1" si="104"/>
        <v>-37971905.813457958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-37971905.813457958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-158216.27422274149</v>
      </c>
      <c r="L1183" s="444">
        <f t="shared" ca="1" si="104"/>
        <v>-38130122.087680697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-38130122.087680697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-158875.50869866958</v>
      </c>
      <c r="L1184" s="444">
        <f t="shared" ca="1" si="104"/>
        <v>-38288997.596379369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-38288997.596379369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-159537.48998491405</v>
      </c>
      <c r="L1185" s="444">
        <f t="shared" ca="1" si="104"/>
        <v>-38448535.086364284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-38448535.086364284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-160202.22952651785</v>
      </c>
      <c r="L1186" s="444">
        <f t="shared" ca="1" si="104"/>
        <v>-38608737.315890804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-38608737.315890804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-160869.73881621167</v>
      </c>
      <c r="L1187" s="444">
        <f t="shared" ca="1" si="104"/>
        <v>-38769607.054707013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-38769607.054707013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-161540.02939461256</v>
      </c>
      <c r="L1188" s="444">
        <f t="shared" ca="1" si="104"/>
        <v>-38931147.084101625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-38931147.084101625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-162213.11285042344</v>
      </c>
      <c r="L1189" s="444">
        <f t="shared" ca="1" si="104"/>
        <v>-39093360.196952045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-39093360.196952045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-162889.00082063352</v>
      </c>
      <c r="L1190" s="444">
        <f t="shared" ca="1" si="104"/>
        <v>-39256249.197772682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-39256249.197772682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-163567.7049907195</v>
      </c>
      <c r="L1191" s="444">
        <f t="shared" ca="1" si="104"/>
        <v>-39419816.902763404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-39419816.902763404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-164249.23709484751</v>
      </c>
      <c r="L1192" s="444">
        <f t="shared" ca="1" si="104"/>
        <v>-39584066.139858253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-39584066.139858253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-164933.60891607605</v>
      </c>
      <c r="L1193" s="444">
        <f t="shared" ca="1" si="104"/>
        <v>-39748999.748774327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-39748999.748774327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-165620.83228655969</v>
      </c>
      <c r="L1194" s="444">
        <f t="shared" ca="1" si="104"/>
        <v>-39914620.581060886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-39914620.581060886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-166310.91908775369</v>
      </c>
      <c r="L1195" s="444">
        <f t="shared" ca="1" si="104"/>
        <v>-40080931.500148639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-40080931.500148639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-167003.88125061934</v>
      </c>
      <c r="L1196" s="444">
        <f t="shared" ca="1" si="104"/>
        <v>-40247935.381399259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-40247935.381399259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-167699.73075583024</v>
      </c>
      <c r="L1197" s="444">
        <f t="shared" ca="1" si="104"/>
        <v>-40415635.112155087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-40415635.112155087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-168398.47963397953</v>
      </c>
      <c r="L1198" s="444">
        <f t="shared" ca="1" si="104"/>
        <v>-40584033.591789067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-40584033.591789067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-169100.13996578776</v>
      </c>
      <c r="L1199" s="444">
        <f t="shared" ca="1" si="104"/>
        <v>-40753133.731754854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-40753133.731754854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-169804.7238823119</v>
      </c>
      <c r="L1200" s="444">
        <f t="shared" ca="1" si="104"/>
        <v>-40922938.455637164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-40922938.455637164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-170512.24356515484</v>
      </c>
      <c r="L1201" s="444">
        <f t="shared" ca="1" si="104"/>
        <v>-41093450.699202321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-41093450.699202321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-171222.71124667634</v>
      </c>
      <c r="L1202" s="444">
        <f t="shared" ca="1" si="104"/>
        <v>-41264673.410448998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-41264673.410448998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-171936.13921020416</v>
      </c>
      <c r="L1203" s="444">
        <f t="shared" ca="1" si="104"/>
        <v>-41436609.5496592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-41436609.5496592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-172652.53979024666</v>
      </c>
      <c r="L1204" s="444">
        <f t="shared" ca="1" si="104"/>
        <v>-41609262.08944945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-41609262.08944945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-173371.92537270603</v>
      </c>
      <c r="L1205" s="444">
        <f t="shared" ca="1" si="104"/>
        <v>-41782634.014822155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-41782634.014822155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-174094.30839509232</v>
      </c>
      <c r="L1206" s="444">
        <f t="shared" ca="1" si="104"/>
        <v>-41956728.32321725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-41956728.32321725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-174819.70134673856</v>
      </c>
      <c r="L1207" s="444">
        <f t="shared" ca="1" si="104"/>
        <v>-42131548.024563991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-42131548.024563991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-175548.11676901663</v>
      </c>
      <c r="L1208" s="444">
        <f t="shared" ca="1" si="104"/>
        <v>-42307096.141333006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-42307096.141333006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-176279.5672555542</v>
      </c>
      <c r="L1209" s="444">
        <f t="shared" ca="1" si="104"/>
        <v>-42483375.708588563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-42483375.708588563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-177014.06545245234</v>
      </c>
      <c r="L1210" s="444">
        <f t="shared" ca="1" si="104"/>
        <v>-42660389.774041012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-42660389.774041012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-177751.62405850421</v>
      </c>
      <c r="L1211" s="444">
        <f t="shared" ca="1" si="104"/>
        <v>-42838141.398099519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-42838141.398099519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-178492.25582541467</v>
      </c>
      <c r="L1212" s="444">
        <f t="shared" ca="1" si="104"/>
        <v>-43016633.653924935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-43016633.653924935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-179235.97355802055</v>
      </c>
      <c r="L1213" s="444">
        <f t="shared" ca="1" si="104"/>
        <v>-43195869.627482958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-43195869.627482958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-179982.79011451232</v>
      </c>
      <c r="L1214" s="444">
        <f t="shared" ca="1" si="104"/>
        <v>-43375852.417597473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-43375852.417597473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-180732.71840665615</v>
      </c>
      <c r="L1215" s="444">
        <f t="shared" ca="1" si="104"/>
        <v>-43556585.136004128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-43556585.136004128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-181485.7714000172</v>
      </c>
      <c r="L1216" s="444">
        <f t="shared" ca="1" si="104"/>
        <v>-43738070.907404147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-43738070.907404147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-182241.96211418393</v>
      </c>
      <c r="L1217" s="444">
        <f t="shared" ca="1" si="104"/>
        <v>-43920312.869518332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-43920312.869518332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-183001.30362299306</v>
      </c>
      <c r="L1218" s="444">
        <f t="shared" ca="1" si="104"/>
        <v>-44103314.173141323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-44103314.173141323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-183763.80905475552</v>
      </c>
      <c r="L1219" s="444">
        <f t="shared" ca="1" si="104"/>
        <v>-44287077.982196078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-44287077.982196078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-184529.49159248365</v>
      </c>
      <c r="L1220" s="444">
        <f t="shared" ca="1" si="104"/>
        <v>-44471607.473788559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-44471607.473788559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-185298.36447411901</v>
      </c>
      <c r="L1221" s="444">
        <f t="shared" ca="1" si="104"/>
        <v>-44656905.838262677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-44656905.838262677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-186070.44099276114</v>
      </c>
      <c r="L1222" s="444">
        <f t="shared" ca="1" si="104"/>
        <v>-44842976.279255435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-44842976.279255435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-186845.73449689764</v>
      </c>
      <c r="L1223" s="444">
        <f t="shared" ca="1" si="104"/>
        <v>-45029822.013752334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-45029822.013752334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-187624.25839063473</v>
      </c>
      <c r="L1224" s="444">
        <f t="shared" ca="1" si="104"/>
        <v>-45217446.272142969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-45217446.272142969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-188406.02613392903</v>
      </c>
      <c r="L1225" s="444">
        <f t="shared" ca="1" si="104"/>
        <v>-45405852.298276901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-45405852.298276901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-189191.05124282042</v>
      </c>
      <c r="L1226" s="444">
        <f t="shared" ca="1" si="104"/>
        <v>-45595043.349519722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-45595043.349519722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-189979.34728966551</v>
      </c>
      <c r="L1227" s="444">
        <f t="shared" ca="1" si="104"/>
        <v>-45785022.696809389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-45785022.696809389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-190770.92790337245</v>
      </c>
      <c r="L1228" s="444">
        <f t="shared" ca="1" si="104"/>
        <v>-45975793.624712758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-45975793.624712758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-191565.80676963649</v>
      </c>
      <c r="L1229" s="444">
        <f t="shared" ca="1" si="104"/>
        <v>-46167359.431482397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-46167359.431482397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-192363.99763117667</v>
      </c>
      <c r="L1230" s="444">
        <f t="shared" ca="1" si="104"/>
        <v>-46359723.429113574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-46359723.429113574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-193165.51428797323</v>
      </c>
      <c r="L1231" s="444">
        <f t="shared" ca="1" si="104"/>
        <v>-46552888.943401545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-46552888.943401545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-193970.37059750644</v>
      </c>
      <c r="L1232" s="444">
        <f t="shared" ca="1" si="104"/>
        <v>-46746859.313999049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-46746859.313999049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-194778.58047499604</v>
      </c>
      <c r="L1233" s="444">
        <f t="shared" ca="1" si="104"/>
        <v>-46941637.894474044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-46941637.894474044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-195590.15789364185</v>
      </c>
      <c r="L1234" s="444">
        <f t="shared" ca="1" si="104"/>
        <v>-47137228.052367687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-47137228.052367687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-196405.11688486536</v>
      </c>
      <c r="L1235" s="444">
        <f t="shared" ca="1" si="104"/>
        <v>-47333633.169252552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-47333633.169252552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-197223.47153855229</v>
      </c>
      <c r="L1236" s="444">
        <f t="shared" ca="1" si="104"/>
        <v>-47530856.640791103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-47530856.640791103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-198045.23600329628</v>
      </c>
      <c r="L1237" s="444">
        <f t="shared" ca="1" si="104"/>
        <v>-47728901.876794398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-47728901.876794398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-198870.42448664331</v>
      </c>
      <c r="L1238" s="444">
        <f t="shared" ca="1" si="104"/>
        <v>-47927772.301281042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-47927772.301281042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-199699.05125533766</v>
      </c>
      <c r="L1239" s="444">
        <f t="shared" ca="1" si="104"/>
        <v>-48127471.35253638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-48127471.35253638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-200531.13063556826</v>
      </c>
      <c r="L1240" s="444">
        <f t="shared" ca="1" si="104"/>
        <v>-48328002.483171947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-48328002.483171947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-201366.67701321645</v>
      </c>
      <c r="L1241" s="444">
        <f t="shared" ca="1" si="104"/>
        <v>-48529369.160185166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-48529369.160185166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-202205.70483410486</v>
      </c>
      <c r="L1242" s="444">
        <f t="shared" ca="1" si="104"/>
        <v>-48731574.865019269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-48731574.865019269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-203048.22860424695</v>
      </c>
      <c r="L1243" s="444">
        <f t="shared" ca="1" si="104"/>
        <v>-48934623.093623519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-48934623.093623519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-203894.26289009801</v>
      </c>
      <c r="L1244" s="444">
        <f t="shared" ca="1" si="104"/>
        <v>-49138517.356513619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-49138517.356513619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-204743.82231880675</v>
      </c>
      <c r="L1245" s="444">
        <f t="shared" ca="1" si="104"/>
        <v>-49343261.178832427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-49343261.178832427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-205596.92157846843</v>
      </c>
      <c r="L1246" s="444">
        <f t="shared" ca="1" si="104"/>
        <v>-49548858.100410894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-49548858.100410894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-206453.57541837872</v>
      </c>
      <c r="L1247" s="444">
        <f t="shared" ca="1" si="104"/>
        <v>-49755311.675829269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-49755311.675829269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-207313.79864928863</v>
      </c>
      <c r="L1248" s="444">
        <f t="shared" ca="1" si="104"/>
        <v>-49962625.474478558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-49962625.474478558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-208177.60614366067</v>
      </c>
      <c r="L1249" s="444">
        <f t="shared" ca="1" si="104"/>
        <v>-50170803.080622219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-50170803.080622219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-209045.01283592591</v>
      </c>
      <c r="L1250" s="444">
        <f t="shared" ca="1" si="104"/>
        <v>-50379848.093458146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-50379848.093458146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-209916.03372274229</v>
      </c>
      <c r="L1251" s="444">
        <f t="shared" ca="1" si="104"/>
        <v>-50589764.127180889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-50589764.127180889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-210790.68386325371</v>
      </c>
      <c r="L1252" s="444">
        <f t="shared" ca="1" si="104"/>
        <v>-50800554.811044142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-50800554.811044142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-211668.97837935059</v>
      </c>
      <c r="L1253" s="444">
        <f t="shared" ca="1" si="104"/>
        <v>-51012223.789423496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-51012223.789423496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-212550.93245593124</v>
      </c>
      <c r="L1254" s="444">
        <f t="shared" ca="1" si="104"/>
        <v>-51224774.72187943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-51224774.72187943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-213436.56134116428</v>
      </c>
      <c r="L1255" s="444">
        <f t="shared" ca="1" si="104"/>
        <v>-51438211.283220597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-51438211.283220597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-214325.88034675247</v>
      </c>
      <c r="L1256" s="444">
        <f t="shared" ca="1" si="104"/>
        <v>-51652537.163567349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-51652537.163567349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-215218.90484819727</v>
      </c>
      <c r="L1257" s="444">
        <f t="shared" ca="1" si="104"/>
        <v>-51867756.068415545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-51867756.068415545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-216115.65028506477</v>
      </c>
      <c r="L1258" s="444">
        <f t="shared" ca="1" si="104"/>
        <v>-52083871.71870061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-52083871.71870061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-217016.13216125255</v>
      </c>
      <c r="L1259" s="444">
        <f t="shared" ca="1" si="104"/>
        <v>-52300887.850861862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-52300887.850861862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-217920.36604525772</v>
      </c>
      <c r="L1260" s="444">
        <f t="shared" ca="1" si="104"/>
        <v>-52518808.216907121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-52518808.216907121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-218828.36757044637</v>
      </c>
      <c r="L1261" s="444">
        <f t="shared" ca="1" si="104"/>
        <v>-52737636.584477566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-52737636.584477566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-219740.15243532317</v>
      </c>
      <c r="L1262" s="444">
        <f t="shared" ca="1" si="104"/>
        <v>-52957376.736912891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-52957376.736912891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-220655.73640380372</v>
      </c>
      <c r="L1263" s="444">
        <f t="shared" ca="1" si="104"/>
        <v>-53178032.473316692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-53178032.473316692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-221575.13530548624</v>
      </c>
      <c r="L1264" s="444">
        <f t="shared" ca="1" si="104"/>
        <v>-53399607.608622178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-53399607.608622178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-222498.3650359257</v>
      </c>
      <c r="L1265" s="444">
        <f t="shared" ca="1" si="104"/>
        <v>-53622105.973658107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-53622105.973658107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-223425.44155690877</v>
      </c>
      <c r="L1266" s="444">
        <f t="shared" ca="1" si="104"/>
        <v>-53845531.415215015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-53845531.415215015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-224356.38089672921</v>
      </c>
      <c r="L1267" s="444">
        <f t="shared" ca="1" si="104"/>
        <v>-54069887.796111748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-54069887.796111748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-225291.19915046563</v>
      </c>
      <c r="L1268" s="444">
        <f t="shared" ca="1" si="104"/>
        <v>-54295178.995262213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-54295178.995262213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-226229.91248025923</v>
      </c>
      <c r="L1269" s="444">
        <f t="shared" ca="1" si="104"/>
        <v>-54521408.907742471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-54521408.907742471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-227172.53711559362</v>
      </c>
      <c r="L1270" s="444">
        <f t="shared" ca="1" si="104"/>
        <v>-54748581.444858067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-54748581.444858067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-228119.08935357528</v>
      </c>
      <c r="L1271" s="444">
        <f t="shared" ca="1" si="104"/>
        <v>-54976700.534211643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-54976700.534211643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-229069.58555921516</v>
      </c>
      <c r="L1272" s="444">
        <f t="shared" ca="1" si="104"/>
        <v>-55205770.119770855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-55205770.119770855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-230024.0421657119</v>
      </c>
      <c r="L1273" s="444">
        <f t="shared" ca="1" si="104"/>
        <v>-55435794.161936566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-55435794.161936566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-230982.4756747357</v>
      </c>
      <c r="L1274" s="444">
        <f t="shared" ca="1" si="104"/>
        <v>-55666776.6376113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-55666776.6376113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-231944.90265671376</v>
      </c>
      <c r="L1275" s="444">
        <f t="shared" ca="1" si="104"/>
        <v>-55898721.540268011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-55898721.540268011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-232911.3397511167</v>
      </c>
      <c r="L1276" s="444">
        <f t="shared" ca="1" si="104"/>
        <v>-56131632.880019128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-56131632.880019128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-233881.80366674636</v>
      </c>
      <c r="L1277" s="444">
        <f t="shared" ca="1" si="104"/>
        <v>-56365514.683685876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-56365514.683685876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-234856.31118202448</v>
      </c>
      <c r="L1278" s="444">
        <f t="shared" ca="1" si="104"/>
        <v>-56600370.994867899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-56600370.994867899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-235834.8791452829</v>
      </c>
      <c r="L1279" s="444">
        <f t="shared" ca="1" si="104"/>
        <v>-56836205.874013178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-56836205.874013178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-236817.52447505493</v>
      </c>
      <c r="L1280" s="444">
        <f t="shared" ca="1" si="104"/>
        <v>-57073023.398488231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-57073023.398488231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-237804.26416036763</v>
      </c>
      <c r="L1281" s="444">
        <f t="shared" ca="1" si="104"/>
        <v>-57310827.662648596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-57310827.662648596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-238795.11526103577</v>
      </c>
      <c r="L1282" s="444">
        <f t="shared" ca="1" si="104"/>
        <v>-57549622.777909629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-57549622.777909629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-239790.09490795678</v>
      </c>
      <c r="L1283" s="444">
        <f t="shared" ref="L1283:L1537" ca="1" si="109">I1283-J1283+K1283</f>
        <v>-57789412.872817583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-57789412.872817583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-240789.22030340656</v>
      </c>
      <c r="L1284" s="444">
        <f t="shared" ca="1" si="109"/>
        <v>-58030202.093120992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-58030202.093120992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-241792.50872133751</v>
      </c>
      <c r="L1285" s="444">
        <f t="shared" ca="1" si="109"/>
        <v>-58271994.601842329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-58271994.601842329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-242799.97750767638</v>
      </c>
      <c r="L1286" s="444">
        <f t="shared" ca="1" si="109"/>
        <v>-58514794.579350002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-58514794.579350002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-243811.644080625</v>
      </c>
      <c r="L1287" s="444">
        <f t="shared" ca="1" si="109"/>
        <v>-58758606.223430626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-58758606.223430626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-244827.5259309609</v>
      </c>
      <c r="L1288" s="444">
        <f t="shared" ca="1" si="109"/>
        <v>-59003433.74936159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-59003433.74936159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-245847.64062233994</v>
      </c>
      <c r="L1289" s="444">
        <f t="shared" ca="1" si="109"/>
        <v>-59249281.38998393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-59249281.38998393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-246872.00579159972</v>
      </c>
      <c r="L1290" s="444">
        <f t="shared" ca="1" si="109"/>
        <v>-59496153.395775527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-59496153.395775527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-247900.63914906472</v>
      </c>
      <c r="L1291" s="444">
        <f t="shared" ca="1" si="109"/>
        <v>-59744054.034924589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-59744054.034924589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-248933.55847885244</v>
      </c>
      <c r="L1292" s="444">
        <f t="shared" ca="1" si="109"/>
        <v>-59992987.593403444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-59992987.593403444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-249970.78163918105</v>
      </c>
      <c r="L1293" s="444">
        <f t="shared" ca="1" si="109"/>
        <v>-60242958.375042625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-60242958.375042625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-251012.32656267757</v>
      </c>
      <c r="L1294" s="444">
        <f t="shared" ca="1" si="109"/>
        <v>-60493970.701605305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-60493970.701605305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-252058.21125668881</v>
      </c>
      <c r="L1295" s="444">
        <f t="shared" ca="1" si="109"/>
        <v>-60746028.912861995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-60746028.912861995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-253108.4538035916</v>
      </c>
      <c r="L1296" s="444">
        <f t="shared" ca="1" si="109"/>
        <v>-60999137.366665587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-60999137.366665587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-254163.07236110658</v>
      </c>
      <c r="L1297" s="444">
        <f t="shared" ca="1" si="109"/>
        <v>-61253300.439026691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-61253300.439026691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-255222.08516261118</v>
      </c>
      <c r="L1298" s="444">
        <f t="shared" ca="1" si="109"/>
        <v>-61508522.524189301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-61508522.524189301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-256285.51051745543</v>
      </c>
      <c r="L1299" s="444">
        <f t="shared" ca="1" si="109"/>
        <v>-61764808.034706756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-61764808.034706756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-257353.36681127816</v>
      </c>
      <c r="L1300" s="444">
        <f t="shared" ca="1" si="109"/>
        <v>-62022161.401518032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-62022161.401518032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-258425.67250632515</v>
      </c>
      <c r="L1301" s="444">
        <f t="shared" ca="1" si="109"/>
        <v>-62280587.074024357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-62280587.074024357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-259502.44614176816</v>
      </c>
      <c r="L1302" s="444">
        <f t="shared" ca="1" si="109"/>
        <v>-62540089.520166121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-62540089.520166121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-260583.70633402551</v>
      </c>
      <c r="L1303" s="444">
        <f t="shared" ca="1" si="109"/>
        <v>-62800673.226500146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-62800673.226500146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-261669.47177708393</v>
      </c>
      <c r="L1304" s="444">
        <f t="shared" ca="1" si="109"/>
        <v>-63062342.698277228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-63062342.698277228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-262759.76124282175</v>
      </c>
      <c r="L1305" s="444">
        <f t="shared" ca="1" si="109"/>
        <v>-63325102.459520049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-63325102.459520049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-263854.59358133358</v>
      </c>
      <c r="L1306" s="444">
        <f t="shared" ca="1" si="109"/>
        <v>-63588957.053101383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-63588957.053101383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-264953.98772125575</v>
      </c>
      <c r="L1307" s="444">
        <f t="shared" ca="1" si="109"/>
        <v>-63853911.04082264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-63853911.04082264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-266057.96267009433</v>
      </c>
      <c r="L1308" s="444">
        <f t="shared" ca="1" si="109"/>
        <v>-64119969.003492735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-64119969.003492735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-267166.53751455306</v>
      </c>
      <c r="L1309" s="444">
        <f t="shared" ca="1" si="109"/>
        <v>-64387135.541007288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-64387135.541007288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-268279.73142086371</v>
      </c>
      <c r="L1310" s="444">
        <f t="shared" ca="1" si="109"/>
        <v>-64655415.272428155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-64655415.272428155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-269397.56363511732</v>
      </c>
      <c r="L1311" s="444">
        <f t="shared" ca="1" si="109"/>
        <v>-64924812.836063273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-64924812.836063273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-270520.053483597</v>
      </c>
      <c r="L1312" s="444">
        <f t="shared" ca="1" si="109"/>
        <v>-65195332.889546871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-65195332.889546871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-271647.22037311201</v>
      </c>
      <c r="L1313" s="444">
        <f t="shared" ca="1" si="109"/>
        <v>-65466980.10991998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-65466980.10991998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-272779.08379133325</v>
      </c>
      <c r="L1314" s="444">
        <f t="shared" ca="1" si="109"/>
        <v>-65739759.193711311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-65739759.193711311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-273915.66330713045</v>
      </c>
      <c r="L1315" s="444">
        <f t="shared" ca="1" si="109"/>
        <v>-66013674.857018441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-66013674.857018441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-275056.97857091017</v>
      </c>
      <c r="L1316" s="444">
        <f t="shared" ca="1" si="109"/>
        <v>-66288731.835589349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-66288731.835589349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-276203.04931495566</v>
      </c>
      <c r="L1317" s="444">
        <f t="shared" ca="1" si="109"/>
        <v>-66564934.884904303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-66564934.884904303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-277353.8953537679</v>
      </c>
      <c r="L1318" s="444">
        <f t="shared" ca="1" si="109"/>
        <v>-66842288.780258067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-66842288.780258067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-278509.5365844086</v>
      </c>
      <c r="L1319" s="444">
        <f t="shared" ca="1" si="109"/>
        <v>-67120798.316842481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-67120798.316842481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-279669.99298684369</v>
      </c>
      <c r="L1320" s="444">
        <f t="shared" ca="1" si="109"/>
        <v>-67400468.309829324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-67400468.309829324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-280835.28462428885</v>
      </c>
      <c r="L1321" s="444">
        <f t="shared" ca="1" si="109"/>
        <v>-67681303.594453618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-67681303.594453618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-282005.43164355675</v>
      </c>
      <c r="L1322" s="444">
        <f t="shared" ca="1" si="109"/>
        <v>-67963309.026097178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-67963309.026097178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-283180.45427540492</v>
      </c>
      <c r="L1323" s="444">
        <f t="shared" ca="1" si="109"/>
        <v>-68246489.480372578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-68246489.480372578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-284360.37283488573</v>
      </c>
      <c r="L1324" s="444">
        <f t="shared" ca="1" si="109"/>
        <v>-68530849.853207469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-68530849.853207469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-285545.20772169781</v>
      </c>
      <c r="L1325" s="444">
        <f t="shared" ca="1" si="109"/>
        <v>-68816395.060929164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-68816395.060929164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-286734.97942053818</v>
      </c>
      <c r="L1326" s="444">
        <f t="shared" ca="1" si="109"/>
        <v>-69103130.040349707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-69103130.040349707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-287929.70850145712</v>
      </c>
      <c r="L1327" s="444">
        <f t="shared" ca="1" si="109"/>
        <v>-69391059.748851165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-69391059.748851165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-289129.4156202132</v>
      </c>
      <c r="L1328" s="444">
        <f t="shared" ca="1" si="109"/>
        <v>-69680189.164471373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-69680189.164471373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-290334.12151863071</v>
      </c>
      <c r="L1329" s="444">
        <f t="shared" ca="1" si="109"/>
        <v>-69970523.28599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-69970523.28599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-291543.84702495835</v>
      </c>
      <c r="L1330" s="444">
        <f t="shared" ca="1" si="109"/>
        <v>-70262067.133014962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-70262067.133014962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-292758.613054229</v>
      </c>
      <c r="L1331" s="444">
        <f t="shared" ca="1" si="109"/>
        <v>-70554825.746069193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-70554825.746069193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-293978.44060862163</v>
      </c>
      <c r="L1332" s="444">
        <f t="shared" ca="1" si="109"/>
        <v>-70848804.186677814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-70848804.186677814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-295203.35077782423</v>
      </c>
      <c r="L1333" s="444">
        <f t="shared" ca="1" si="109"/>
        <v>-71144007.537455633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-71144007.537455633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-296433.36473939847</v>
      </c>
      <c r="L1334" s="444">
        <f t="shared" ca="1" si="109"/>
        <v>-71440440.902195036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-71440440.902195036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-297668.50375914597</v>
      </c>
      <c r="L1335" s="444">
        <f t="shared" ca="1" si="109"/>
        <v>-71738109.405954182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-71738109.405954182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-298908.78919147578</v>
      </c>
      <c r="L1336" s="444">
        <f t="shared" ca="1" si="109"/>
        <v>-72037018.195145652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-72037018.195145652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-300154.24247977353</v>
      </c>
      <c r="L1337" s="444">
        <f t="shared" ca="1" si="109"/>
        <v>-72337172.437625423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-72337172.437625423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-301404.88515677257</v>
      </c>
      <c r="L1338" s="444">
        <f t="shared" ca="1" si="109"/>
        <v>-72638577.322782189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-72638577.322782189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-302660.73884492577</v>
      </c>
      <c r="L1339" s="444">
        <f t="shared" ca="1" si="109"/>
        <v>-72941238.06162712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-72941238.06162712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-303921.82525677967</v>
      </c>
      <c r="L1340" s="444">
        <f t="shared" ca="1" si="109"/>
        <v>-73245159.8868839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-73245159.8868839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-305188.16619534959</v>
      </c>
      <c r="L1341" s="444">
        <f t="shared" ca="1" si="109"/>
        <v>-73550348.053079247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-73550348.053079247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-306459.78355449688</v>
      </c>
      <c r="L1342" s="444">
        <f t="shared" ca="1" si="109"/>
        <v>-73856807.836633742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-73856807.836633742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-307736.69931930723</v>
      </c>
      <c r="L1343" s="444">
        <f t="shared" ca="1" si="109"/>
        <v>-74164544.535953045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-74164544.535953045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-309018.93556647102</v>
      </c>
      <c r="L1344" s="444">
        <f t="shared" ca="1" si="109"/>
        <v>-74473563.471519515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-74473563.471519515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-310306.51446466462</v>
      </c>
      <c r="L1345" s="444">
        <f t="shared" ca="1" si="109"/>
        <v>-74783869.985984176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-74783869.985984176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-311599.45827493409</v>
      </c>
      <c r="L1346" s="444">
        <f t="shared" ca="1" si="109"/>
        <v>-75095469.444259107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-75095469.444259107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-312897.78935107961</v>
      </c>
      <c r="L1347" s="444">
        <f t="shared" ca="1" si="109"/>
        <v>-75408367.233610183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-75408367.233610183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-314201.53014004242</v>
      </c>
      <c r="L1348" s="444">
        <f t="shared" ca="1" si="109"/>
        <v>-75722568.763750225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-75722568.763750225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-315510.70318229258</v>
      </c>
      <c r="L1349" s="444">
        <f t="shared" ca="1" si="109"/>
        <v>-76038079.46693252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-76038079.46693252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-316825.33111221885</v>
      </c>
      <c r="L1350" s="444">
        <f t="shared" ca="1" si="109"/>
        <v>-76354904.798044741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-76354904.798044741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-318145.43665851973</v>
      </c>
      <c r="L1351" s="444">
        <f t="shared" ca="1" si="109"/>
        <v>-76673050.234703258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-76673050.234703258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-319471.04264459689</v>
      </c>
      <c r="L1352" s="444">
        <f t="shared" ca="1" si="109"/>
        <v>-76992521.277347848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-76992521.277347848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-320802.17198894935</v>
      </c>
      <c r="L1353" s="444">
        <f t="shared" ca="1" si="109"/>
        <v>-77313323.449336797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-77313323.449336797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-322138.84770556999</v>
      </c>
      <c r="L1354" s="444">
        <f t="shared" ca="1" si="109"/>
        <v>-77635462.29704237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-77635462.29704237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-323481.09290434321</v>
      </c>
      <c r="L1355" s="444">
        <f t="shared" ca="1" si="109"/>
        <v>-77958943.389946714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-77958943.389946714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-324828.93079144461</v>
      </c>
      <c r="L1356" s="444">
        <f t="shared" ca="1" si="109"/>
        <v>-78283772.320738152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-78283772.320738152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-326182.38466974231</v>
      </c>
      <c r="L1357" s="444">
        <f t="shared" ca="1" si="109"/>
        <v>-78609954.705407888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-78609954.705407888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-327541.47793919954</v>
      </c>
      <c r="L1358" s="444">
        <f t="shared" ca="1" si="109"/>
        <v>-78937496.183347091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-78937496.183347091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-328906.23409727955</v>
      </c>
      <c r="L1359" s="444">
        <f t="shared" ca="1" si="109"/>
        <v>-79266402.417444363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-79266402.417444363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-330276.67673935153</v>
      </c>
      <c r="L1360" s="444">
        <f t="shared" ca="1" si="109"/>
        <v>-79596679.094183713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-79596679.094183713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-331652.82955909881</v>
      </c>
      <c r="L1361" s="444">
        <f t="shared" ca="1" si="109"/>
        <v>-79928331.923742816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-79928331.923742816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-333034.7163489284</v>
      </c>
      <c r="L1362" s="444">
        <f t="shared" ca="1" si="109"/>
        <v>-80261366.640091747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-80261366.640091747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-334422.36100038228</v>
      </c>
      <c r="L1363" s="444">
        <f t="shared" ca="1" si="109"/>
        <v>-80595789.001092136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-80595789.001092136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-335815.78750455054</v>
      </c>
      <c r="L1364" s="444">
        <f t="shared" ca="1" si="109"/>
        <v>-80931604.78859669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-80931604.78859669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-337215.01995248621</v>
      </c>
      <c r="L1365" s="444">
        <f t="shared" ca="1" si="109"/>
        <v>-81268819.808549181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-81268819.808549181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-338620.08253562159</v>
      </c>
      <c r="L1366" s="444">
        <f t="shared" ca="1" si="109"/>
        <v>-81607439.891084805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-81607439.891084805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-340030.99954618671</v>
      </c>
      <c r="L1367" s="444">
        <f t="shared" ca="1" si="109"/>
        <v>-81947470.89063099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-81947470.89063099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-341447.79537762911</v>
      </c>
      <c r="L1368" s="444">
        <f t="shared" ca="1" si="109"/>
        <v>-82288918.686008617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-82288918.686008617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-342870.4945250359</v>
      </c>
      <c r="L1369" s="444">
        <f t="shared" ca="1" si="109"/>
        <v>-82631789.180533648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-82631789.180533648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-344299.12158555689</v>
      </c>
      <c r="L1370" s="444">
        <f t="shared" ca="1" si="109"/>
        <v>-82976088.30211921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-82976088.30211921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-345733.70125883003</v>
      </c>
      <c r="L1371" s="444">
        <f t="shared" ca="1" si="109"/>
        <v>-83321822.003378034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-83321822.003378034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-347174.2583474085</v>
      </c>
      <c r="L1372" s="444">
        <f t="shared" ca="1" si="109"/>
        <v>-83668996.261725441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-83668996.261725441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-348620.81775718933</v>
      </c>
      <c r="L1373" s="444">
        <f t="shared" ca="1" si="109"/>
        <v>-84017617.07948263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-84017617.07948263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-350073.40449784428</v>
      </c>
      <c r="L1374" s="444">
        <f t="shared" ca="1" si="109"/>
        <v>-84367690.483980477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-84367690.483980477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-351532.04368325201</v>
      </c>
      <c r="L1375" s="444">
        <f t="shared" ca="1" si="109"/>
        <v>-84719222.527663723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-84719222.527663723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-352996.76053193217</v>
      </c>
      <c r="L1376" s="444">
        <f t="shared" ca="1" si="109"/>
        <v>-85072219.288195655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-85072219.288195655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-354467.58036748192</v>
      </c>
      <c r="L1377" s="444">
        <f t="shared" ca="1" si="109"/>
        <v>-85426686.86856313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-85426686.86856313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-355944.52861901303</v>
      </c>
      <c r="L1378" s="444">
        <f t="shared" ca="1" si="109"/>
        <v>-85782631.397182137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-85782631.397182137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-357427.63082159223</v>
      </c>
      <c r="L1379" s="444">
        <f t="shared" ca="1" si="109"/>
        <v>-86140059.028003722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-86140059.028003722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-358916.91261668218</v>
      </c>
      <c r="L1380" s="444">
        <f t="shared" ca="1" si="109"/>
        <v>-86498975.940620407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-86498975.940620407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-360412.39975258504</v>
      </c>
      <c r="L1381" s="444">
        <f t="shared" ca="1" si="109"/>
        <v>-86859388.340372995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-86859388.340372995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-361914.11808488745</v>
      </c>
      <c r="L1382" s="444">
        <f t="shared" ca="1" si="109"/>
        <v>-87221302.458457887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-87221302.458457887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-363422.09357690788</v>
      </c>
      <c r="L1383" s="444">
        <f t="shared" ca="1" si="109"/>
        <v>-87584724.552034795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-87584724.552034795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-364936.35230014496</v>
      </c>
      <c r="L1384" s="444">
        <f t="shared" ca="1" si="109"/>
        <v>-87949660.904334947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-87949660.904334947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-366456.92043472896</v>
      </c>
      <c r="L1385" s="444">
        <f t="shared" ca="1" si="109"/>
        <v>-88316117.824769676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-88316117.824769676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-367983.82426987367</v>
      </c>
      <c r="L1386" s="444">
        <f t="shared" ca="1" si="109"/>
        <v>-88684101.649039552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-88684101.649039552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-369517.09020433144</v>
      </c>
      <c r="L1387" s="444">
        <f t="shared" ca="1" si="109"/>
        <v>-89053618.73924388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-89053618.73924388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-371056.74474684952</v>
      </c>
      <c r="L1388" s="444">
        <f t="shared" ca="1" si="109"/>
        <v>-89424675.483990729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-89424675.483990729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-372602.81451662804</v>
      </c>
      <c r="L1389" s="444">
        <f t="shared" ca="1" si="109"/>
        <v>-89797278.298507363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-89797278.298507363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-374155.32624378067</v>
      </c>
      <c r="L1390" s="444">
        <f t="shared" ca="1" si="109"/>
        <v>-90171433.624751151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-90171433.624751151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-375714.30676979647</v>
      </c>
      <c r="L1391" s="444">
        <f t="shared" ca="1" si="109"/>
        <v>-90547147.931520954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-90547147.931520954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-377279.78304800397</v>
      </c>
      <c r="L1392" s="444">
        <f t="shared" ca="1" si="109"/>
        <v>-90924427.714568958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-90924427.714568958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-378851.78214403731</v>
      </c>
      <c r="L1393" s="444">
        <f t="shared" ca="1" si="109"/>
        <v>-91303279.496712998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-91303279.496712998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-380430.33123630413</v>
      </c>
      <c r="L1394" s="444">
        <f t="shared" ca="1" si="109"/>
        <v>-91683709.8279493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-91683709.8279493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-382015.45761645539</v>
      </c>
      <c r="L1395" s="444">
        <f t="shared" ca="1" si="109"/>
        <v>-92065725.285565749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-92065725.285565749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-383607.18868985726</v>
      </c>
      <c r="L1396" s="444">
        <f t="shared" ca="1" si="109"/>
        <v>-92449332.474255607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-92449332.474255607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-385205.55197606503</v>
      </c>
      <c r="L1397" s="444">
        <f t="shared" ca="1" si="109"/>
        <v>-92834538.026231676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-92834538.026231676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-386810.57510929863</v>
      </c>
      <c r="L1398" s="444">
        <f t="shared" ca="1" si="109"/>
        <v>-93221348.601340979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-93221348.601340979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-388422.28583892074</v>
      </c>
      <c r="L1399" s="444">
        <f t="shared" ca="1" si="109"/>
        <v>-93609770.887179896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-93609770.887179896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-390040.71202991623</v>
      </c>
      <c r="L1400" s="444">
        <f t="shared" ca="1" si="109"/>
        <v>-93999811.599209815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-93999811.599209815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-391665.88166337425</v>
      </c>
      <c r="L1401" s="444">
        <f t="shared" ca="1" si="109"/>
        <v>-94391477.480873182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-94391477.480873182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-393297.82283697161</v>
      </c>
      <c r="L1402" s="444">
        <f t="shared" ca="1" si="109"/>
        <v>-94784775.303710148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-94784775.303710148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-394936.56376545894</v>
      </c>
      <c r="L1403" s="444">
        <f t="shared" ca="1" si="109"/>
        <v>-95179711.867475614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-95179711.867475614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-396582.13278114836</v>
      </c>
      <c r="L1404" s="444">
        <f t="shared" ca="1" si="109"/>
        <v>-95576294.000256762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-95576294.000256762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-398234.55833440315</v>
      </c>
      <c r="L1405" s="444">
        <f t="shared" ca="1" si="109"/>
        <v>-95974528.558591172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-95974528.558591172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-399893.86899412988</v>
      </c>
      <c r="L1406" s="444">
        <f t="shared" ca="1" si="109"/>
        <v>-96374422.427585304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-96374422.427585304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-401560.09344827209</v>
      </c>
      <c r="L1407" s="444">
        <f t="shared" ca="1" si="109"/>
        <v>-96775982.52103357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-96775982.52103357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-403233.26050430653</v>
      </c>
      <c r="L1408" s="444">
        <f t="shared" ca="1" si="109"/>
        <v>-97179215.781537876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-97179215.781537876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-404913.39908974117</v>
      </c>
      <c r="L1409" s="444">
        <f t="shared" ca="1" si="109"/>
        <v>-97584129.180627614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-97584129.180627614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-406600.53825261508</v>
      </c>
      <c r="L1410" s="444">
        <f t="shared" ca="1" si="109"/>
        <v>-97990729.718880236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-97990729.718880236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-408294.707162001</v>
      </c>
      <c r="L1411" s="444">
        <f t="shared" ca="1" si="109"/>
        <v>-98399024.426042244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-98399024.426042244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-409995.93510850932</v>
      </c>
      <c r="L1412" s="444">
        <f t="shared" ca="1" si="109"/>
        <v>-98809020.361150756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-98809020.361150756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-411704.25150479481</v>
      </c>
      <c r="L1413" s="444">
        <f t="shared" ca="1" si="109"/>
        <v>-99220724.61265555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-99220724.61265555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-413419.68588606478</v>
      </c>
      <c r="L1414" s="444">
        <f t="shared" ca="1" si="109"/>
        <v>-99634144.29854162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-99634144.29854162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-415142.2679105901</v>
      </c>
      <c r="L1415" s="444">
        <f t="shared" ca="1" si="109"/>
        <v>-100049286.56645221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-100049286.56645221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-416872.02736021753</v>
      </c>
      <c r="L1416" s="444">
        <f t="shared" ca="1" si="109"/>
        <v>-100466158.59381242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-100466158.59381242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-418608.99414088507</v>
      </c>
      <c r="L1417" s="444">
        <f t="shared" ca="1" si="109"/>
        <v>-100884767.5879533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-100884767.5879533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-420353.19828313874</v>
      </c>
      <c r="L1418" s="444">
        <f t="shared" ca="1" si="109"/>
        <v>-101305120.78623644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-101305120.78623644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-422104.66994265182</v>
      </c>
      <c r="L1419" s="444">
        <f t="shared" ca="1" si="109"/>
        <v>-101727225.45617908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-101727225.45617908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-423863.4394007462</v>
      </c>
      <c r="L1420" s="444">
        <f t="shared" ca="1" si="109"/>
        <v>-102151088.89557983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-102151088.89557983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-425629.53706491593</v>
      </c>
      <c r="L1421" s="444">
        <f t="shared" ca="1" si="109"/>
        <v>-102576718.43264474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-102576718.43264474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-427402.99346935307</v>
      </c>
      <c r="L1422" s="444">
        <f t="shared" ca="1" si="109"/>
        <v>-103004121.4261141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-103004121.4261141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-429183.83927547542</v>
      </c>
      <c r="L1423" s="444">
        <f t="shared" ca="1" si="109"/>
        <v>-103433305.26538958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-103433305.26538958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-430972.10527245654</v>
      </c>
      <c r="L1424" s="444">
        <f t="shared" ca="1" si="109"/>
        <v>-103864277.37066203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-103864277.37066203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-432767.82237775845</v>
      </c>
      <c r="L1425" s="444">
        <f t="shared" ca="1" si="109"/>
        <v>-104297045.19303979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-104297045.19303979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-434571.02163766581</v>
      </c>
      <c r="L1426" s="444">
        <f t="shared" ca="1" si="109"/>
        <v>-104731616.21467745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-104731616.21467745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-436381.73422782269</v>
      </c>
      <c r="L1427" s="444">
        <f t="shared" ca="1" si="109"/>
        <v>-105167997.94890527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-105167997.94890527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-438199.99145377195</v>
      </c>
      <c r="L1428" s="444">
        <f t="shared" ca="1" si="109"/>
        <v>-105606197.94035904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-105606197.94035904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-440025.82475149602</v>
      </c>
      <c r="L1429" s="444">
        <f t="shared" ca="1" si="109"/>
        <v>-106046223.76511054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-106046223.76511054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-441859.26568796049</v>
      </c>
      <c r="L1430" s="444">
        <f t="shared" ca="1" si="109"/>
        <v>-106488083.03079849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-106488083.03079849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-443700.34596166044</v>
      </c>
      <c r="L1431" s="444">
        <f t="shared" ca="1" si="109"/>
        <v>-106931783.37676015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-106931783.37676015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-445549.09740316722</v>
      </c>
      <c r="L1432" s="444">
        <f t="shared" ca="1" si="109"/>
        <v>-107377332.47416332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-107377332.47416332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-447405.55197568046</v>
      </c>
      <c r="L1433" s="444">
        <f t="shared" ca="1" si="109"/>
        <v>-107824738.02613901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-107824738.02613901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-449269.74177557917</v>
      </c>
      <c r="L1434" s="444">
        <f t="shared" ca="1" si="109"/>
        <v>-108274007.76791458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-108274007.76791458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-451141.69903297746</v>
      </c>
      <c r="L1435" s="444">
        <f t="shared" ca="1" si="109"/>
        <v>-108725149.46694756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-108725149.46694756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-453021.45611228142</v>
      </c>
      <c r="L1436" s="444">
        <f t="shared" ca="1" si="109"/>
        <v>-109178170.92305984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-109178170.92305984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-454909.04551274929</v>
      </c>
      <c r="L1437" s="444">
        <f t="shared" ca="1" si="109"/>
        <v>-109633079.96857259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-109633079.96857259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-456804.49986905244</v>
      </c>
      <c r="L1438" s="444">
        <f t="shared" ca="1" si="109"/>
        <v>-110089884.46844164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-110089884.46844164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-458707.8519518401</v>
      </c>
      <c r="L1439" s="444">
        <f t="shared" ca="1" si="109"/>
        <v>-110548592.32039347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-110548592.32039347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-460619.13466830604</v>
      </c>
      <c r="L1440" s="444">
        <f t="shared" ca="1" si="109"/>
        <v>-111009211.45506178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-111009211.45506178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-462538.3810627574</v>
      </c>
      <c r="L1441" s="444">
        <f t="shared" ca="1" si="109"/>
        <v>-111471749.83612454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-111471749.83612454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-464465.62431718555</v>
      </c>
      <c r="L1442" s="444">
        <f t="shared" ca="1" si="109"/>
        <v>-111936215.46044172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-111936215.46044172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-466400.89775184059</v>
      </c>
      <c r="L1443" s="444">
        <f t="shared" ca="1" si="109"/>
        <v>-112402616.35819356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-112402616.35819356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-468344.23482580652</v>
      </c>
      <c r="L1444" s="444">
        <f t="shared" ca="1" si="109"/>
        <v>-112870960.59301937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-112870960.59301937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-470295.66913758073</v>
      </c>
      <c r="L1445" s="444">
        <f t="shared" ca="1" si="109"/>
        <v>-113341256.26215695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-113341256.26215695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-472255.23442565394</v>
      </c>
      <c r="L1446" s="444">
        <f t="shared" ca="1" si="109"/>
        <v>-113813511.4965826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-113813511.4965826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-474222.96456909407</v>
      </c>
      <c r="L1447" s="444">
        <f t="shared" ca="1" si="109"/>
        <v>-114287734.46115169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-114287734.46115169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-476198.89358813205</v>
      </c>
      <c r="L1448" s="444">
        <f t="shared" ca="1" si="109"/>
        <v>-114763933.35473981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-114763933.35473981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-478183.0556447492</v>
      </c>
      <c r="L1449" s="444">
        <f t="shared" ca="1" si="109"/>
        <v>-115242116.41038457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-115242116.41038457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-480175.485043269</v>
      </c>
      <c r="L1450" s="444">
        <f t="shared" ca="1" si="109"/>
        <v>-115722291.89542784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-115722291.89542784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-482176.21623094933</v>
      </c>
      <c r="L1451" s="444">
        <f t="shared" ca="1" si="109"/>
        <v>-116204468.11165878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-116204468.11165878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-484185.28379857825</v>
      </c>
      <c r="L1452" s="444">
        <f t="shared" ca="1" si="109"/>
        <v>-116688653.39545736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-116688653.39545736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-486202.72248107236</v>
      </c>
      <c r="L1453" s="444">
        <f t="shared" ca="1" si="109"/>
        <v>-117174856.11793843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-117174856.11793843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-488228.5671580768</v>
      </c>
      <c r="L1454" s="444">
        <f t="shared" ca="1" si="109"/>
        <v>-117663084.6850965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-117663084.6850965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-490262.85285456874</v>
      </c>
      <c r="L1455" s="444">
        <f t="shared" ca="1" si="109"/>
        <v>-118153347.53795107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-118153347.53795107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-492305.61474146269</v>
      </c>
      <c r="L1456" s="444">
        <f t="shared" ca="1" si="109"/>
        <v>-118645653.15269253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-118645653.15269253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-494356.88813621883</v>
      </c>
      <c r="L1457" s="444">
        <f t="shared" ca="1" si="109"/>
        <v>-119140010.04082875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-119140010.04082875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-496416.70850345312</v>
      </c>
      <c r="L1458" s="444">
        <f t="shared" ca="1" si="109"/>
        <v>-119636426.7493322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-119636426.7493322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-498485.11145555082</v>
      </c>
      <c r="L1459" s="444">
        <f t="shared" ca="1" si="109"/>
        <v>-120134911.86078775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-120134911.86078775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-500562.13275328226</v>
      </c>
      <c r="L1460" s="444">
        <f t="shared" ca="1" si="109"/>
        <v>-120635473.99354103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-120635473.99354103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-502647.80830642098</v>
      </c>
      <c r="L1461" s="444">
        <f t="shared" ca="1" si="109"/>
        <v>-121138121.80184746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-121138121.80184746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-504742.17417436442</v>
      </c>
      <c r="L1462" s="444">
        <f t="shared" ca="1" si="109"/>
        <v>-121642863.97602183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-121642863.97602183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-506845.26656675758</v>
      </c>
      <c r="L1463" s="444">
        <f t="shared" ca="1" si="109"/>
        <v>-122149709.24258858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-122149709.24258858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-508957.1218441191</v>
      </c>
      <c r="L1464" s="444">
        <f t="shared" ca="1" si="109"/>
        <v>-122658666.36443269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-122658666.36443269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-511077.77651846956</v>
      </c>
      <c r="L1465" s="444">
        <f t="shared" ca="1" si="109"/>
        <v>-123169744.14095116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-123169744.14095116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-513207.26725396322</v>
      </c>
      <c r="L1466" s="444">
        <f t="shared" ca="1" si="109"/>
        <v>-123682951.40820512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-123682951.40820512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-515345.63086752134</v>
      </c>
      <c r="L1467" s="444">
        <f t="shared" ca="1" si="109"/>
        <v>-124198297.03907265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-124198297.03907265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-517492.90432946943</v>
      </c>
      <c r="L1468" s="444">
        <f t="shared" ca="1" si="109"/>
        <v>-124715789.94340211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-124715789.94340211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-519649.12476417539</v>
      </c>
      <c r="L1469" s="444">
        <f t="shared" ca="1" si="109"/>
        <v>-125235439.06816629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-125235439.06816629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-521814.32945069287</v>
      </c>
      <c r="L1470" s="444">
        <f t="shared" ca="1" si="109"/>
        <v>-125757253.39761698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-125757253.39761698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-523988.55582340411</v>
      </c>
      <c r="L1471" s="444">
        <f t="shared" ca="1" si="109"/>
        <v>-126281241.95344038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-126281241.95344038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-526171.84147266822</v>
      </c>
      <c r="L1472" s="444">
        <f t="shared" ca="1" si="109"/>
        <v>-126807413.79491305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-126807413.79491305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-528364.224145471</v>
      </c>
      <c r="L1473" s="444">
        <f t="shared" ca="1" si="109"/>
        <v>-127335778.01905853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-127335778.01905853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-530565.7417460772</v>
      </c>
      <c r="L1474" s="444">
        <f t="shared" ca="1" si="109"/>
        <v>-127866343.76080461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-127866343.76080461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-532776.43233668595</v>
      </c>
      <c r="L1475" s="444">
        <f t="shared" ca="1" si="109"/>
        <v>-128399120.1931413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-128399120.1931413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-534996.33413808874</v>
      </c>
      <c r="L1476" s="444">
        <f t="shared" ca="1" si="109"/>
        <v>-128934116.52727939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-128934116.52727939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-537225.48553033068</v>
      </c>
      <c r="L1477" s="444">
        <f t="shared" ca="1" si="109"/>
        <v>-129471342.01280972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-129471342.01280972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-539463.92505337379</v>
      </c>
      <c r="L1478" s="444">
        <f t="shared" ca="1" si="109"/>
        <v>-130010805.9378631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-130010805.9378631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-541711.69140776293</v>
      </c>
      <c r="L1479" s="444">
        <f t="shared" ca="1" si="109"/>
        <v>-130552517.62927087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-130552517.62927087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-543968.82345529529</v>
      </c>
      <c r="L1480" s="444">
        <f t="shared" ca="1" si="109"/>
        <v>-131096486.45272616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-131096486.45272616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-546235.36021969235</v>
      </c>
      <c r="L1481" s="444">
        <f t="shared" ca="1" si="109"/>
        <v>-131642721.81294584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-131642721.81294584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-548511.34088727436</v>
      </c>
      <c r="L1482" s="444">
        <f t="shared" ca="1" si="109"/>
        <v>-132191233.15383312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-132191233.15383312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-550796.80480763805</v>
      </c>
      <c r="L1483" s="444">
        <f t="shared" ca="1" si="109"/>
        <v>-132742029.95864075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-132742029.95864075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-553091.79149433644</v>
      </c>
      <c r="L1484" s="444">
        <f t="shared" ca="1" si="109"/>
        <v>-133295121.75013509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-133295121.75013509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-555396.34062556294</v>
      </c>
      <c r="L1485" s="444">
        <f t="shared" ca="1" si="109"/>
        <v>-133850518.09076066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-133850518.09076066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-557710.49204483605</v>
      </c>
      <c r="L1486" s="444">
        <f t="shared" ca="1" si="109"/>
        <v>-134408228.58280548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-134408228.58280548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-560034.28576168953</v>
      </c>
      <c r="L1487" s="444">
        <f t="shared" ca="1" si="109"/>
        <v>-134968262.86856717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-134968262.86856717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-562367.76195236319</v>
      </c>
      <c r="L1488" s="444">
        <f t="shared" ca="1" si="109"/>
        <v>-135530630.63051954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-135530630.63051954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-564710.96096049808</v>
      </c>
      <c r="L1489" s="444">
        <f t="shared" ca="1" si="109"/>
        <v>-136095341.59148005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-136095341.59148005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-567063.92329783353</v>
      </c>
      <c r="L1490" s="444">
        <f t="shared" ca="1" si="109"/>
        <v>-136662405.51477787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-136662405.51477787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-569426.68964490783</v>
      </c>
      <c r="L1491" s="444">
        <f t="shared" ca="1" si="109"/>
        <v>-137231832.20442277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-137231832.20442277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-571799.3008517616</v>
      </c>
      <c r="L1492" s="444">
        <f t="shared" ca="1" si="109"/>
        <v>-137803631.50527453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-137803631.50527453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-574181.79793864384</v>
      </c>
      <c r="L1493" s="444">
        <f t="shared" ca="1" si="109"/>
        <v>-138377813.30321318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-138377813.30321318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-576574.22209672153</v>
      </c>
      <c r="L1494" s="444">
        <f t="shared" ca="1" si="109"/>
        <v>-138954387.52530989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-138954387.52530989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-578976.61468879122</v>
      </c>
      <c r="L1495" s="444">
        <f t="shared" ca="1" si="109"/>
        <v>-139533364.13999867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-139533364.13999867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-581389.01724999445</v>
      </c>
      <c r="L1496" s="444">
        <f t="shared" ca="1" si="109"/>
        <v>-140114753.15724868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-140114753.15724868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-583811.4714885361</v>
      </c>
      <c r="L1497" s="444">
        <f t="shared" ca="1" si="109"/>
        <v>-140698564.62873721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-140698564.62873721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-586244.01928640506</v>
      </c>
      <c r="L1498" s="444">
        <f t="shared" ca="1" si="109"/>
        <v>-141284808.64802361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-141284808.64802361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-588686.70270009839</v>
      </c>
      <c r="L1499" s="444">
        <f t="shared" ca="1" si="109"/>
        <v>-141873495.35072371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-141873495.35072371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-591139.56396134885</v>
      </c>
      <c r="L1500" s="444">
        <f t="shared" ca="1" si="109"/>
        <v>-142464634.91468507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-142464634.91468507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-593602.64547785441</v>
      </c>
      <c r="L1501" s="444">
        <f t="shared" ca="1" si="109"/>
        <v>-143058237.56016293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-143058237.56016293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-596075.98983401223</v>
      </c>
      <c r="L1502" s="444">
        <f t="shared" ca="1" si="109"/>
        <v>-143654313.54999694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-143654313.54999694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-598559.63979165396</v>
      </c>
      <c r="L1503" s="444">
        <f t="shared" ca="1" si="109"/>
        <v>-144252873.18978861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-144252873.18978861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-601053.63829078584</v>
      </c>
      <c r="L1504" s="444">
        <f t="shared" ca="1" si="109"/>
        <v>-144853926.8280794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-144853926.8280794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-603558.02845033084</v>
      </c>
      <c r="L1505" s="444">
        <f t="shared" ca="1" si="109"/>
        <v>-145457484.85652974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-145457484.85652974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-606072.85356887395</v>
      </c>
      <c r="L1506" s="444">
        <f t="shared" ca="1" si="109"/>
        <v>-146063557.71009862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-146063557.71009862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-608598.15712541097</v>
      </c>
      <c r="L1507" s="444">
        <f t="shared" ca="1" si="109"/>
        <v>-146672155.86722404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-146672155.86722404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-611133.9827801002</v>
      </c>
      <c r="L1508" s="444">
        <f t="shared" ca="1" si="109"/>
        <v>-147283289.85000414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-147283289.85000414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-613680.37437501724</v>
      </c>
      <c r="L1509" s="444">
        <f t="shared" ca="1" si="109"/>
        <v>-147896970.22437915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-147896970.22437915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-616237.37593491317</v>
      </c>
      <c r="L1510" s="444">
        <f t="shared" ca="1" si="109"/>
        <v>-148513207.60031405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-148513207.60031405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-618805.03166797524</v>
      </c>
      <c r="L1511" s="444">
        <f t="shared" ca="1" si="109"/>
        <v>-149132012.63198203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-149132012.63198203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-621383.38596659177</v>
      </c>
      <c r="L1512" s="444">
        <f t="shared" ca="1" si="109"/>
        <v>-149753396.01794863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-149753396.01794863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-623972.4834081193</v>
      </c>
      <c r="L1513" s="444">
        <f t="shared" ca="1" si="109"/>
        <v>-150377368.50135675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-150377368.50135675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-626572.36875565315</v>
      </c>
      <c r="L1514" s="444">
        <f t="shared" ca="1" si="109"/>
        <v>-151003940.87011239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-151003940.87011239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-629183.08695880161</v>
      </c>
      <c r="L1515" s="444">
        <f t="shared" ca="1" si="109"/>
        <v>-151633123.95707119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-151633123.95707119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-631804.6831544633</v>
      </c>
      <c r="L1516" s="444">
        <f t="shared" ca="1" si="109"/>
        <v>-152264928.64022565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-152264928.64022565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-634437.20266760688</v>
      </c>
      <c r="L1517" s="444">
        <f t="shared" ca="1" si="109"/>
        <v>-152899365.84289324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-152899365.84289324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-637080.69101205515</v>
      </c>
      <c r="L1518" s="444">
        <f t="shared" ca="1" si="109"/>
        <v>-153536446.5339053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-153536446.5339053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-639735.19389127207</v>
      </c>
      <c r="L1519" s="444">
        <f t="shared" ca="1" si="109"/>
        <v>-154176181.72779658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-154176181.72779658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-642400.75719915237</v>
      </c>
      <c r="L1520" s="444">
        <f t="shared" ca="1" si="109"/>
        <v>-154818582.48499572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-154818582.48499572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-645077.42702081555</v>
      </c>
      <c r="L1521" s="444">
        <f t="shared" ca="1" si="109"/>
        <v>-155463659.91201654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-155463659.91201654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-647765.24963340221</v>
      </c>
      <c r="L1522" s="444">
        <f t="shared" ca="1" si="109"/>
        <v>-156111425.16164994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-156111425.16164994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-650464.27150687471</v>
      </c>
      <c r="L1523" s="444">
        <f t="shared" ca="1" si="109"/>
        <v>-156761889.43315682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-156761889.43315682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-653174.53930482012</v>
      </c>
      <c r="L1524" s="444">
        <f t="shared" ca="1" si="109"/>
        <v>-157415063.97246164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-157415063.97246164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-655896.09988525684</v>
      </c>
      <c r="L1525" s="444">
        <f t="shared" ca="1" si="109"/>
        <v>-158070960.0723469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-158070960.0723469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-658629.00030144537</v>
      </c>
      <c r="L1526" s="444">
        <f t="shared" ca="1" si="109"/>
        <v>-158729589.07264835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-158729589.07264835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-661373.28780270147</v>
      </c>
      <c r="L1527" s="444">
        <f t="shared" ca="1" si="109"/>
        <v>-159390962.36045104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-159390962.36045104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-664129.00983521272</v>
      </c>
      <c r="L1528" s="444">
        <f t="shared" ca="1" si="109"/>
        <v>-160055091.37028626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-160055091.37028626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-666896.21404285938</v>
      </c>
      <c r="L1529" s="444">
        <f t="shared" ca="1" si="109"/>
        <v>-160721987.58432913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-160721987.58432913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-669674.94826803799</v>
      </c>
      <c r="L1530" s="444">
        <f t="shared" ca="1" si="109"/>
        <v>-161391662.53259715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-161391662.53259715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-672465.26055248815</v>
      </c>
      <c r="L1531" s="444">
        <f t="shared" ca="1" si="109"/>
        <v>-162064127.79314965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-162064127.79314965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-675267.19913812354</v>
      </c>
      <c r="L1532" s="444">
        <f t="shared" ca="1" si="109"/>
        <v>-162739394.99228778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-162739394.99228778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-678080.81246786576</v>
      </c>
      <c r="L1533" s="444">
        <f t="shared" ca="1" si="109"/>
        <v>-163417475.80475566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-163417475.80475566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-680906.14918648195</v>
      </c>
      <c r="L1534" s="444">
        <f t="shared" ca="1" si="109"/>
        <v>-164098381.95394215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-164098381.95394215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-683743.25814142567</v>
      </c>
      <c r="L1535" s="444">
        <f t="shared" ca="1" si="109"/>
        <v>-164782125.21208358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-164782125.21208358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-686592.18838368158</v>
      </c>
      <c r="L1536" s="444">
        <f t="shared" ca="1" si="109"/>
        <v>-165468717.40046725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-165468717.40046725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-689452.98916861357</v>
      </c>
      <c r="L1537" s="444">
        <f t="shared" ca="1" si="109"/>
        <v>-166158170.38963586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-166158170.38963586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-692325.70995681605</v>
      </c>
      <c r="L1538" s="444">
        <f t="shared" ref="L1538:L1792" ca="1" si="114">I1538-J1538+K1538</f>
        <v>-166850496.09959269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-166850496.09959269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-695210.40041496954</v>
      </c>
      <c r="L1539" s="444">
        <f t="shared" ca="1" si="114"/>
        <v>-167545706.50000766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-167545706.50000766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-698107.11041669862</v>
      </c>
      <c r="L1540" s="444">
        <f t="shared" ca="1" si="114"/>
        <v>-168243813.61042437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-168243813.61042437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-701015.89004343492</v>
      </c>
      <c r="L1541" s="444">
        <f t="shared" ca="1" si="114"/>
        <v>-168944829.50046781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-168944829.50046781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-703936.78958528256</v>
      </c>
      <c r="L1542" s="444">
        <f t="shared" ca="1" si="114"/>
        <v>-169648766.2900531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-169648766.2900531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-706869.85954188788</v>
      </c>
      <c r="L1543" s="444">
        <f t="shared" ca="1" si="114"/>
        <v>-170355636.14959499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-170355636.14959499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-709815.15062331245</v>
      </c>
      <c r="L1544" s="444">
        <f t="shared" ca="1" si="114"/>
        <v>-171065451.30021831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-171065451.30021831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-712772.71375090966</v>
      </c>
      <c r="L1545" s="444">
        <f t="shared" ca="1" si="114"/>
        <v>-171778224.01396921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-171778224.01396921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-715742.60005820508</v>
      </c>
      <c r="L1546" s="444">
        <f t="shared" ca="1" si="114"/>
        <v>-172493966.61402741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-172493966.61402741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-718724.86089178082</v>
      </c>
      <c r="L1547" s="444">
        <f t="shared" ca="1" si="114"/>
        <v>-173212691.4749192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-173212691.4749192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-721719.54781216336</v>
      </c>
      <c r="L1548" s="444">
        <f t="shared" ca="1" si="114"/>
        <v>-173934411.02273136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-173934411.02273136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-724726.71259471402</v>
      </c>
      <c r="L1549" s="444">
        <f t="shared" ca="1" si="114"/>
        <v>-174659137.73532608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-174659137.73532608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-727746.40723052528</v>
      </c>
      <c r="L1550" s="444">
        <f t="shared" ca="1" si="114"/>
        <v>-175386884.14255661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-175386884.14255661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-730778.68392731925</v>
      </c>
      <c r="L1551" s="444">
        <f t="shared" ca="1" si="114"/>
        <v>-176117662.82648394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-176117662.82648394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-733823.59511034971</v>
      </c>
      <c r="L1552" s="444">
        <f t="shared" ca="1" si="114"/>
        <v>-176851486.42159429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-176851486.42159429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-736881.1934233096</v>
      </c>
      <c r="L1553" s="444">
        <f t="shared" ca="1" si="114"/>
        <v>-177588367.61501759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-177588367.61501759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-739951.53172923997</v>
      </c>
      <c r="L1554" s="444">
        <f t="shared" ca="1" si="114"/>
        <v>-178328319.14674684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-178328319.14674684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-743034.66311144514</v>
      </c>
      <c r="L1555" s="444">
        <f t="shared" ca="1" si="114"/>
        <v>-179071353.80985829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-179071353.80985829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-746130.64087440958</v>
      </c>
      <c r="L1556" s="444">
        <f t="shared" ca="1" si="114"/>
        <v>-179817484.45073271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-179817484.45073271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-749239.51854471955</v>
      </c>
      <c r="L1557" s="444">
        <f t="shared" ca="1" si="114"/>
        <v>-180566723.96927744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-180566723.96927744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-752361.34987198934</v>
      </c>
      <c r="L1558" s="444">
        <f t="shared" ca="1" si="114"/>
        <v>-181319085.31914943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-181319085.31914943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-755496.18882978929</v>
      </c>
      <c r="L1559" s="444">
        <f t="shared" ca="1" si="114"/>
        <v>-182074581.50797921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-182074581.50797921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-758644.08961658005</v>
      </c>
      <c r="L1560" s="444">
        <f t="shared" ca="1" si="114"/>
        <v>-182833225.59759578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-182833225.59759578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-761805.10665664903</v>
      </c>
      <c r="L1561" s="444">
        <f t="shared" ca="1" si="114"/>
        <v>-183595030.70425242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-183595030.70425242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-764979.29460105172</v>
      </c>
      <c r="L1562" s="444">
        <f t="shared" ca="1" si="114"/>
        <v>-184360009.99885347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-184360009.99885347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-768166.70832855615</v>
      </c>
      <c r="L1563" s="444">
        <f t="shared" ca="1" si="114"/>
        <v>-185128176.70718202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-185128176.70718202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-771367.40294659173</v>
      </c>
      <c r="L1564" s="444">
        <f t="shared" ca="1" si="114"/>
        <v>-185899544.11012861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-185899544.11012861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-774581.4337922025</v>
      </c>
      <c r="L1565" s="444">
        <f t="shared" ca="1" si="114"/>
        <v>-186674125.54392081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-186674125.54392081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-777808.85643300344</v>
      </c>
      <c r="L1566" s="444">
        <f t="shared" ca="1" si="114"/>
        <v>-187451934.40035382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-187451934.40035382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-781049.72666814085</v>
      </c>
      <c r="L1567" s="444">
        <f t="shared" ca="1" si="114"/>
        <v>-188232984.12702197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-188232984.12702197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-784304.10052925814</v>
      </c>
      <c r="L1568" s="444">
        <f t="shared" ca="1" si="114"/>
        <v>-189017288.22755122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-189017288.22755122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-787572.03428146336</v>
      </c>
      <c r="L1569" s="444">
        <f t="shared" ca="1" si="114"/>
        <v>-189804860.26183268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-189804860.26183268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-790853.5844243028</v>
      </c>
      <c r="L1570" s="444">
        <f t="shared" ca="1" si="114"/>
        <v>-190595713.846257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-190595713.846257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-794148.80769273755</v>
      </c>
      <c r="L1571" s="444">
        <f t="shared" ca="1" si="114"/>
        <v>-191389862.65394974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-191389862.65394974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-797457.7610581239</v>
      </c>
      <c r="L1572" s="444">
        <f t="shared" ca="1" si="114"/>
        <v>-192187320.41500786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-192187320.41500786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-800780.50172919943</v>
      </c>
      <c r="L1573" s="444">
        <f t="shared" ca="1" si="114"/>
        <v>-192988100.91673705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-192988100.91673705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-804117.08715307107</v>
      </c>
      <c r="L1574" s="444">
        <f t="shared" ca="1" si="114"/>
        <v>-193792218.00389013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-193792218.00389013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-807467.57501620881</v>
      </c>
      <c r="L1575" s="444">
        <f t="shared" ca="1" si="114"/>
        <v>-194599685.57890633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-194599685.57890633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-810832.02324544301</v>
      </c>
      <c r="L1576" s="444">
        <f t="shared" ca="1" si="114"/>
        <v>-195410517.60215178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-195410517.60215178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-814210.49000896572</v>
      </c>
      <c r="L1577" s="444">
        <f t="shared" ca="1" si="114"/>
        <v>-196224728.09216076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-196224728.09216076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-817603.03371733648</v>
      </c>
      <c r="L1578" s="444">
        <f t="shared" ca="1" si="114"/>
        <v>-197042331.1258781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-197042331.1258781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-821009.71302449203</v>
      </c>
      <c r="L1579" s="444">
        <f t="shared" ca="1" si="114"/>
        <v>-197863340.83890259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-197863340.83890259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-824430.5868287608</v>
      </c>
      <c r="L1580" s="444">
        <f t="shared" ca="1" si="114"/>
        <v>-198687771.42573136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-198687771.42573136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-827865.7142738807</v>
      </c>
      <c r="L1581" s="444">
        <f t="shared" ca="1" si="114"/>
        <v>-199515637.14000523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-199515637.14000523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-831315.15475002176</v>
      </c>
      <c r="L1582" s="444">
        <f t="shared" ca="1" si="114"/>
        <v>-200346952.29475525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-200346952.29475525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-834778.96789481351</v>
      </c>
      <c r="L1583" s="444">
        <f t="shared" ca="1" si="114"/>
        <v>-201181731.26265007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-201181731.26265007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-838257.21359437529</v>
      </c>
      <c r="L1584" s="444">
        <f t="shared" ca="1" si="114"/>
        <v>-202019988.47624445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-202019988.47624445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-841749.95198435185</v>
      </c>
      <c r="L1585" s="444">
        <f t="shared" ca="1" si="114"/>
        <v>-202861738.4282288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-202861738.4282288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-845257.24345095328</v>
      </c>
      <c r="L1586" s="444">
        <f t="shared" ca="1" si="114"/>
        <v>-203706995.67167974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-203706995.67167974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-848779.14863199892</v>
      </c>
      <c r="L1587" s="444">
        <f t="shared" ca="1" si="114"/>
        <v>-204555774.82031173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-204555774.82031173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-852315.72841796547</v>
      </c>
      <c r="L1588" s="444">
        <f t="shared" ca="1" si="114"/>
        <v>-205408090.54872969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-205408090.54872969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-855867.04395304038</v>
      </c>
      <c r="L1589" s="444">
        <f t="shared" ca="1" si="114"/>
        <v>-206263957.59268272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-206263957.59268272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-859433.15663617803</v>
      </c>
      <c r="L1590" s="444">
        <f t="shared" ca="1" si="114"/>
        <v>-207123390.7493189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-207123390.7493189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-863014.12812216207</v>
      </c>
      <c r="L1591" s="444">
        <f t="shared" ca="1" si="114"/>
        <v>-207986404.87744105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-207986404.87744105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-866610.02032267104</v>
      </c>
      <c r="L1592" s="444">
        <f t="shared" ca="1" si="114"/>
        <v>-208853014.89776373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-208853014.89776373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-870220.89540734887</v>
      </c>
      <c r="L1593" s="444">
        <f t="shared" ca="1" si="114"/>
        <v>-209723235.79317108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-209723235.79317108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-873846.81580487953</v>
      </c>
      <c r="L1594" s="444">
        <f t="shared" ca="1" si="114"/>
        <v>-210597082.60897595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-210597082.60897595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-877487.84420406644</v>
      </c>
      <c r="L1595" s="444">
        <f t="shared" ca="1" si="114"/>
        <v>-211474570.45318002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-211474570.45318002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-881144.04355491675</v>
      </c>
      <c r="L1596" s="444">
        <f t="shared" ca="1" si="114"/>
        <v>-212355714.49673492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-212355714.49673492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-884815.47706972877</v>
      </c>
      <c r="L1597" s="444">
        <f t="shared" ca="1" si="114"/>
        <v>-213240529.97380465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-213240529.97380465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-888502.20822418609</v>
      </c>
      <c r="L1598" s="444">
        <f t="shared" ca="1" si="114"/>
        <v>-214129032.18202883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-214129032.18202883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-892204.30075845332</v>
      </c>
      <c r="L1599" s="444">
        <f t="shared" ca="1" si="114"/>
        <v>-215021236.48278728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-215021236.48278728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-895921.81867828022</v>
      </c>
      <c r="L1600" s="444">
        <f t="shared" ca="1" si="114"/>
        <v>-215917158.30146557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-215917158.30146557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-899654.82625610649</v>
      </c>
      <c r="L1601" s="444">
        <f t="shared" ca="1" si="114"/>
        <v>-216816813.12772167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-216816813.12772167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-903403.38803217362</v>
      </c>
      <c r="L1602" s="444">
        <f t="shared" ca="1" si="114"/>
        <v>-217720216.51575384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-217720216.51575384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-907167.56881564099</v>
      </c>
      <c r="L1603" s="444">
        <f t="shared" ca="1" si="114"/>
        <v>-218627384.08456948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-218627384.08456948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-910947.43368570611</v>
      </c>
      <c r="L1604" s="444">
        <f t="shared" ca="1" si="114"/>
        <v>-219538331.5182552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-219538331.5182552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-914743.04799273005</v>
      </c>
      <c r="L1605" s="444">
        <f t="shared" ca="1" si="114"/>
        <v>-220453074.56624794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-220453074.56624794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-918554.47735936637</v>
      </c>
      <c r="L1606" s="444">
        <f t="shared" ca="1" si="114"/>
        <v>-221371629.04360729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-221371629.04360729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-922381.78768169705</v>
      </c>
      <c r="L1607" s="444">
        <f t="shared" ca="1" si="114"/>
        <v>-222294010.83128899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-222294010.83128899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-926225.04513037065</v>
      </c>
      <c r="L1608" s="444">
        <f t="shared" ca="1" si="114"/>
        <v>-223220235.87641937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-223220235.87641937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-930084.31615174725</v>
      </c>
      <c r="L1609" s="444">
        <f t="shared" ca="1" si="114"/>
        <v>-224150320.1925711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-224150320.1925711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-933959.6674690462</v>
      </c>
      <c r="L1610" s="444">
        <f t="shared" ca="1" si="114"/>
        <v>-225084279.86004016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-225084279.86004016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-937851.1660835006</v>
      </c>
      <c r="L1611" s="444">
        <f t="shared" ca="1" si="114"/>
        <v>-226022131.02612367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-226022131.02612367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-941758.87927551544</v>
      </c>
      <c r="L1612" s="444">
        <f t="shared" ca="1" si="114"/>
        <v>-226963889.90539917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-226963889.90539917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-945682.87460582983</v>
      </c>
      <c r="L1613" s="444">
        <f t="shared" ca="1" si="114"/>
        <v>-227909572.78000501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-227909572.78000501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-949623.21991668746</v>
      </c>
      <c r="L1614" s="444">
        <f t="shared" ca="1" si="114"/>
        <v>-228859195.99992171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-228859195.99992171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-953579.98333300708</v>
      </c>
      <c r="L1615" s="444">
        <f t="shared" ca="1" si="114"/>
        <v>-229812775.98325473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-229812775.98325473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-957553.23326356139</v>
      </c>
      <c r="L1616" s="444">
        <f t="shared" ca="1" si="114"/>
        <v>-230770329.21651828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-230770329.21651828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-961543.03840215947</v>
      </c>
      <c r="L1617" s="444">
        <f t="shared" ca="1" si="114"/>
        <v>-231731872.25492045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-231731872.25492045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-965549.46772883518</v>
      </c>
      <c r="L1618" s="444">
        <f t="shared" ca="1" si="114"/>
        <v>-232697421.72264928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-232697421.72264928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-969572.59051103855</v>
      </c>
      <c r="L1619" s="444">
        <f t="shared" ca="1" si="114"/>
        <v>-233666994.3131603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-233666994.3131603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-973612.47630483459</v>
      </c>
      <c r="L1620" s="444">
        <f t="shared" ca="1" si="114"/>
        <v>-234640606.78946513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-234640606.78946513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-977669.19495610474</v>
      </c>
      <c r="L1621" s="444">
        <f t="shared" ca="1" si="114"/>
        <v>-235618275.98442122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-235618275.98442122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-981742.8166017551</v>
      </c>
      <c r="L1622" s="444">
        <f t="shared" ca="1" si="114"/>
        <v>-236600018.80102298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-236600018.80102298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-985833.41167092894</v>
      </c>
      <c r="L1623" s="444">
        <f t="shared" ca="1" si="114"/>
        <v>-237585852.2126939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-237585852.2126939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-989941.05088622461</v>
      </c>
      <c r="L1624" s="444">
        <f t="shared" ca="1" si="114"/>
        <v>-238575793.26358011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-238575793.26358011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-994065.80526491697</v>
      </c>
      <c r="L1625" s="444">
        <f t="shared" ca="1" si="114"/>
        <v>-239569859.06884503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-239569859.06884503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-998207.74612018757</v>
      </c>
      <c r="L1626" s="444">
        <f t="shared" ca="1" si="114"/>
        <v>-240568066.81496522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-240568066.81496522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-1002366.945062355</v>
      </c>
      <c r="L1627" s="444">
        <f t="shared" ca="1" si="114"/>
        <v>-241570433.76002759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-241570433.76002759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-1006543.4740001149</v>
      </c>
      <c r="L1628" s="444">
        <f t="shared" ca="1" si="114"/>
        <v>-242576977.23402771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-242576977.23402771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-1010737.405141782</v>
      </c>
      <c r="L1629" s="444">
        <f t="shared" ca="1" si="114"/>
        <v>-243587714.63916948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-243587714.63916948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-1014948.8109965395</v>
      </c>
      <c r="L1630" s="444">
        <f t="shared" ca="1" si="114"/>
        <v>-244602663.45016602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-244602663.45016602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-1019177.7643756918</v>
      </c>
      <c r="L1631" s="444">
        <f t="shared" ca="1" si="114"/>
        <v>-245621841.2145417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-245621841.2145417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-1023424.3383939238</v>
      </c>
      <c r="L1632" s="444">
        <f t="shared" ca="1" si="114"/>
        <v>-246645265.55293563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-246645265.55293563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-1027688.6064705651</v>
      </c>
      <c r="L1633" s="444">
        <f t="shared" ca="1" si="114"/>
        <v>-247672954.15940619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-247672954.15940619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-1031970.6423308591</v>
      </c>
      <c r="L1634" s="444">
        <f t="shared" ca="1" si="114"/>
        <v>-248704924.80173704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-248704924.80173704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-1036270.5200072377</v>
      </c>
      <c r="L1635" s="444">
        <f t="shared" ca="1" si="114"/>
        <v>-249741195.32174426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-249741195.32174426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-1040588.313840601</v>
      </c>
      <c r="L1636" s="444">
        <f t="shared" ca="1" si="114"/>
        <v>-250781783.63558486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-250781783.63558486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-1044924.0984816035</v>
      </c>
      <c r="L1637" s="444">
        <f t="shared" ca="1" si="114"/>
        <v>-251826707.73406646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-251826707.73406646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-1049277.9488919433</v>
      </c>
      <c r="L1638" s="444">
        <f t="shared" ca="1" si="114"/>
        <v>-252875985.68295839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-252875985.68295839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-1053649.9403456599</v>
      </c>
      <c r="L1639" s="444">
        <f t="shared" ca="1" si="114"/>
        <v>-253929635.62330407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-253929635.62330407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-1058040.1484304338</v>
      </c>
      <c r="L1640" s="444">
        <f t="shared" ca="1" si="114"/>
        <v>-254987675.77173451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-254987675.77173451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-1062448.6490488937</v>
      </c>
      <c r="L1641" s="444">
        <f t="shared" ca="1" si="114"/>
        <v>-256050124.4207834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-256050124.4207834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-1066875.5184199307</v>
      </c>
      <c r="L1642" s="444">
        <f t="shared" ca="1" si="114"/>
        <v>-257116999.93920332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-257116999.93920332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-1071320.8330800137</v>
      </c>
      <c r="L1643" s="444">
        <f t="shared" ca="1" si="114"/>
        <v>-258188320.77228335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-258188320.77228335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-1075784.6698845138</v>
      </c>
      <c r="L1644" s="444">
        <f t="shared" ca="1" si="114"/>
        <v>-259264105.44216785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-259264105.44216785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-1080267.1060090326</v>
      </c>
      <c r="L1645" s="444">
        <f t="shared" ca="1" si="114"/>
        <v>-260344372.54817688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-260344372.54817688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-1084768.2189507368</v>
      </c>
      <c r="L1646" s="444">
        <f t="shared" ca="1" si="114"/>
        <v>-261429140.76712763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-261429140.76712763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-1089288.0865296987</v>
      </c>
      <c r="L1647" s="444">
        <f t="shared" ca="1" si="114"/>
        <v>-262518428.85365734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-262518428.85365734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-1093826.786890239</v>
      </c>
      <c r="L1648" s="444">
        <f t="shared" ca="1" si="114"/>
        <v>-263612255.64054757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-263612255.64054757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-1098384.3985022816</v>
      </c>
      <c r="L1649" s="444">
        <f t="shared" ca="1" si="114"/>
        <v>-264710640.03904986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-264710640.03904986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-1102961.0001627076</v>
      </c>
      <c r="L1650" s="444">
        <f t="shared" ca="1" si="114"/>
        <v>-265813601.03921258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-265813601.03921258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-1107556.670996719</v>
      </c>
      <c r="L1651" s="444">
        <f t="shared" ca="1" si="114"/>
        <v>-266921157.71020931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-266921157.71020931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-1112171.4904592053</v>
      </c>
      <c r="L1652" s="444">
        <f t="shared" ca="1" si="114"/>
        <v>-268033329.20066851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-268033329.20066851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-1116805.5383361189</v>
      </c>
      <c r="L1653" s="444">
        <f t="shared" ca="1" si="114"/>
        <v>-269150134.73900461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-269150134.73900461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-1121458.8947458526</v>
      </c>
      <c r="L1654" s="444">
        <f t="shared" ca="1" si="114"/>
        <v>-270271593.63375044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-270271593.63375044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-1126131.6401406268</v>
      </c>
      <c r="L1655" s="444">
        <f t="shared" ca="1" si="114"/>
        <v>-271397725.27389109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-271397725.27389109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-1130823.8553078796</v>
      </c>
      <c r="L1656" s="444">
        <f t="shared" ca="1" si="114"/>
        <v>-272528549.12919897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-272528549.12919897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-1135535.6213716622</v>
      </c>
      <c r="L1657" s="444">
        <f t="shared" ca="1" si="114"/>
        <v>-273664084.75057065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-273664084.75057065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-1140267.0197940443</v>
      </c>
      <c r="L1658" s="444">
        <f t="shared" ca="1" si="114"/>
        <v>-274804351.7703647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-274804351.7703647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-1145018.1323765195</v>
      </c>
      <c r="L1659" s="444">
        <f t="shared" ca="1" si="114"/>
        <v>-275949369.90274119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-275949369.90274119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-1149789.0412614215</v>
      </c>
      <c r="L1660" s="444">
        <f t="shared" ca="1" si="114"/>
        <v>-277099158.94400263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-277099158.94400263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-1154579.8289333442</v>
      </c>
      <c r="L1661" s="444">
        <f t="shared" ca="1" si="114"/>
        <v>-278253738.77293599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-278253738.77293599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-1159390.5782205665</v>
      </c>
      <c r="L1662" s="444">
        <f t="shared" ca="1" si="114"/>
        <v>-279413129.35115653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-279413129.35115653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-1164221.3722964856</v>
      </c>
      <c r="L1663" s="444">
        <f t="shared" ca="1" si="114"/>
        <v>-280577350.72345304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-280577350.72345304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-1169072.2946810543</v>
      </c>
      <c r="L1664" s="444">
        <f t="shared" ca="1" si="114"/>
        <v>-281746423.01813412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-281746423.01813412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-1173943.4292422254</v>
      </c>
      <c r="L1665" s="444">
        <f t="shared" ca="1" si="114"/>
        <v>-282920366.44737637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-282920366.44737637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-1178834.8601974016</v>
      </c>
      <c r="L1666" s="444">
        <f t="shared" ca="1" si="114"/>
        <v>-284099201.3075738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-284099201.3075738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-1183746.6721148908</v>
      </c>
      <c r="L1667" s="444">
        <f t="shared" ca="1" si="114"/>
        <v>-285282947.9796887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-285282947.9796887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-1188678.9499153695</v>
      </c>
      <c r="L1668" s="444">
        <f t="shared" ca="1" si="114"/>
        <v>-286471626.92960405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-286471626.92960405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-1193631.7788733502</v>
      </c>
      <c r="L1669" s="444">
        <f t="shared" ca="1" si="114"/>
        <v>-287665258.70847738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-287665258.70847738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-1198605.2446186556</v>
      </c>
      <c r="L1670" s="444">
        <f t="shared" ca="1" si="114"/>
        <v>-288863863.95309603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-288863863.95309603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-1203599.4331379002</v>
      </c>
      <c r="L1671" s="444">
        <f t="shared" ca="1" si="114"/>
        <v>-290067463.38623393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-290067463.38623393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-1208614.4307759746</v>
      </c>
      <c r="L1672" s="444">
        <f t="shared" ca="1" si="114"/>
        <v>-291276077.81700993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-291276077.81700993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-1213650.3242375413</v>
      </c>
      <c r="L1673" s="444">
        <f t="shared" ca="1" si="114"/>
        <v>-292489728.14124745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-292489728.14124745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-1218707.2005885311</v>
      </c>
      <c r="L1674" s="444">
        <f t="shared" ca="1" si="114"/>
        <v>-293708435.34183598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-293708435.34183598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-1223785.1472576498</v>
      </c>
      <c r="L1675" s="444">
        <f t="shared" ca="1" si="114"/>
        <v>-294932220.4890936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-294932220.4890936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-1228884.25203789</v>
      </c>
      <c r="L1676" s="444">
        <f t="shared" ca="1" si="114"/>
        <v>-296161104.74113148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-296161104.74113148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-1234004.6030880478</v>
      </c>
      <c r="L1677" s="444">
        <f t="shared" ca="1" si="114"/>
        <v>-297395109.34421951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-297395109.34421951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-1239146.288934248</v>
      </c>
      <c r="L1678" s="444">
        <f t="shared" ca="1" si="114"/>
        <v>-298634255.63315374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-298634255.63315374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-1244309.3984714739</v>
      </c>
      <c r="L1679" s="444">
        <f t="shared" ca="1" si="114"/>
        <v>-299878565.03162521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-299878565.03162521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-1249494.0209651049</v>
      </c>
      <c r="L1680" s="444">
        <f t="shared" ca="1" si="114"/>
        <v>-301128059.05259031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-301128059.05259031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-1254700.2460524596</v>
      </c>
      <c r="L1681" s="444">
        <f t="shared" ca="1" si="114"/>
        <v>-302382759.29864275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-302382759.29864275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-1259928.1637443448</v>
      </c>
      <c r="L1682" s="444">
        <f t="shared" ca="1" si="114"/>
        <v>-303642687.46238708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-303642687.46238708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-1265177.8644266129</v>
      </c>
      <c r="L1683" s="444">
        <f t="shared" ca="1" si="114"/>
        <v>-304907865.3268137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-304907865.3268137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-1270449.4388617238</v>
      </c>
      <c r="L1684" s="444">
        <f t="shared" ca="1" si="114"/>
        <v>-306178314.76567543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-306178314.76567543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-1275742.9781903143</v>
      </c>
      <c r="L1685" s="444">
        <f t="shared" ca="1" si="114"/>
        <v>-307454057.74386573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-307454057.74386573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-1281058.5739327739</v>
      </c>
      <c r="L1686" s="444">
        <f t="shared" ca="1" si="114"/>
        <v>-308735116.3177985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-308735116.3177985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-1286396.3179908271</v>
      </c>
      <c r="L1687" s="444">
        <f t="shared" ca="1" si="114"/>
        <v>-310021512.63578933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-310021512.63578933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-1291756.3026491222</v>
      </c>
      <c r="L1688" s="444">
        <f t="shared" ca="1" si="114"/>
        <v>-311313268.93843848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-311313268.93843848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-1297138.6205768269</v>
      </c>
      <c r="L1689" s="444">
        <f t="shared" ca="1" si="114"/>
        <v>-312610407.55901527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-312610407.55901527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-1302543.3648292304</v>
      </c>
      <c r="L1690" s="444">
        <f t="shared" ca="1" si="114"/>
        <v>-313912950.92384452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-313912950.92384452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-1307970.6288493522</v>
      </c>
      <c r="L1691" s="444">
        <f t="shared" ca="1" si="114"/>
        <v>-315220921.55269384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-315220921.55269384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-1313420.5064695578</v>
      </c>
      <c r="L1692" s="444">
        <f t="shared" ca="1" si="114"/>
        <v>-316534342.05916339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-316534342.05916339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-1318893.0919131809</v>
      </c>
      <c r="L1693" s="444">
        <f t="shared" ca="1" si="114"/>
        <v>-317853235.15107656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-317853235.15107656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-1324388.4797961523</v>
      </c>
      <c r="L1694" s="444">
        <f t="shared" ca="1" si="114"/>
        <v>-319177623.63087273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-319177623.63087273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-1329906.7651286363</v>
      </c>
      <c r="L1695" s="444">
        <f t="shared" ca="1" si="114"/>
        <v>-320507530.39600134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-320507530.39600134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-1335448.0433166723</v>
      </c>
      <c r="L1696" s="444">
        <f t="shared" ca="1" si="114"/>
        <v>-321842978.439318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-321842978.439318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-1341012.4101638249</v>
      </c>
      <c r="L1697" s="444">
        <f t="shared" ca="1" si="114"/>
        <v>-323183990.84948182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-323183990.84948182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-1346599.961872841</v>
      </c>
      <c r="L1698" s="444">
        <f t="shared" ca="1" si="114"/>
        <v>-324530590.81135464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-324530590.81135464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-1352210.7950473109</v>
      </c>
      <c r="L1699" s="444">
        <f t="shared" ca="1" si="114"/>
        <v>-325882801.60640192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-325882801.60640192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-1357845.0066933413</v>
      </c>
      <c r="L1700" s="444">
        <f t="shared" ca="1" si="114"/>
        <v>-327240646.61309528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-327240646.61309528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-1363502.6942212302</v>
      </c>
      <c r="L1701" s="444">
        <f t="shared" ca="1" si="114"/>
        <v>-328604149.30731654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-328604149.30731654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-1369183.9554471523</v>
      </c>
      <c r="L1702" s="444">
        <f t="shared" ca="1" si="114"/>
        <v>-329973333.26276368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-329973333.26276368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-1374888.8885948486</v>
      </c>
      <c r="L1703" s="444">
        <f t="shared" ca="1" si="114"/>
        <v>-331348222.15135854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-331348222.15135854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-1380617.5922973272</v>
      </c>
      <c r="L1704" s="444">
        <f t="shared" ca="1" si="114"/>
        <v>-332728839.74365586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-332728839.74365586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-1386370.1655985662</v>
      </c>
      <c r="L1705" s="444">
        <f t="shared" ca="1" si="114"/>
        <v>-334115209.90925443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-334115209.90925443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-1392146.7079552268</v>
      </c>
      <c r="L1706" s="444">
        <f t="shared" ca="1" si="114"/>
        <v>-335507356.61720967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-335507356.61720967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-1397947.3192383735</v>
      </c>
      <c r="L1707" s="444">
        <f t="shared" ca="1" si="114"/>
        <v>-336905303.93644804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-336905303.93644804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-1403772.0997352002</v>
      </c>
      <c r="L1708" s="444">
        <f t="shared" ca="1" si="114"/>
        <v>-338309076.03618324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-338309076.03618324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-1409621.1501507636</v>
      </c>
      <c r="L1709" s="444">
        <f t="shared" ca="1" si="114"/>
        <v>-339718697.18633401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-339718697.18633401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-1415494.571609725</v>
      </c>
      <c r="L1710" s="444">
        <f t="shared" ca="1" si="114"/>
        <v>-341134191.75794375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-341134191.75794375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-1421392.4656580989</v>
      </c>
      <c r="L1711" s="444">
        <f t="shared" ca="1" si="114"/>
        <v>-342555584.22360188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-342555584.22360188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-1427314.9342650077</v>
      </c>
      <c r="L1712" s="444">
        <f t="shared" ca="1" si="114"/>
        <v>-343982899.1578669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-343982899.1578669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-1433262.0798244453</v>
      </c>
      <c r="L1713" s="444">
        <f t="shared" ca="1" si="114"/>
        <v>-345416161.23769134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-345416161.23769134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-1439234.0051570472</v>
      </c>
      <c r="L1714" s="444">
        <f t="shared" ca="1" si="114"/>
        <v>-346855395.2428484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-346855395.2428484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-1445230.8135118682</v>
      </c>
      <c r="L1715" s="444">
        <f t="shared" ca="1" si="114"/>
        <v>-348300626.05636024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-348300626.05636024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-1451252.6085681678</v>
      </c>
      <c r="L1716" s="444">
        <f t="shared" ca="1" si="114"/>
        <v>-349751878.66492844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-349751878.66492844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-1457299.4944372019</v>
      </c>
      <c r="L1717" s="444">
        <f t="shared" ca="1" si="114"/>
        <v>-351209178.15936565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-351209178.15936565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-1463371.5756640236</v>
      </c>
      <c r="L1718" s="444">
        <f t="shared" ca="1" si="114"/>
        <v>-352672549.7350297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-352672549.7350297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-1469468.9572292904</v>
      </c>
      <c r="L1719" s="444">
        <f t="shared" ca="1" si="114"/>
        <v>-354142018.69225901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-354142018.69225901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-1475591.7445510791</v>
      </c>
      <c r="L1720" s="444">
        <f t="shared" ca="1" si="114"/>
        <v>-355617610.43681008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-355617610.43681008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-1481740.0434867085</v>
      </c>
      <c r="L1721" s="444">
        <f t="shared" ca="1" si="114"/>
        <v>-357099350.48029679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-357099350.48029679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-1487913.9603345699</v>
      </c>
      <c r="L1722" s="444">
        <f t="shared" ca="1" si="114"/>
        <v>-358587264.44063139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-358587264.44063139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-1494113.601835964</v>
      </c>
      <c r="L1723" s="444">
        <f t="shared" ca="1" si="114"/>
        <v>-360081378.04246736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-360081378.04246736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-1500339.0751769473</v>
      </c>
      <c r="L1724" s="444">
        <f t="shared" ca="1" si="114"/>
        <v>-361581717.11764431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-361581717.11764431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-1506590.4879901847</v>
      </c>
      <c r="L1725" s="444">
        <f t="shared" ca="1" si="114"/>
        <v>-363088307.60563451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-363088307.60563451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-1512867.9483568105</v>
      </c>
      <c r="L1726" s="444">
        <f t="shared" ca="1" si="114"/>
        <v>-364601175.55399132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-364601175.55399132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-1519171.5648082972</v>
      </c>
      <c r="L1727" s="444">
        <f t="shared" ca="1" si="114"/>
        <v>-366120347.11879963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-366120347.11879963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-1525501.4463283317</v>
      </c>
      <c r="L1728" s="444">
        <f t="shared" ca="1" si="114"/>
        <v>-367645848.56512797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-367645848.56512797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-1531857.7023546998</v>
      </c>
      <c r="L1729" s="444">
        <f t="shared" ca="1" si="114"/>
        <v>-369177706.2674827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-369177706.2674827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-1538240.4427811778</v>
      </c>
      <c r="L1730" s="444">
        <f t="shared" ca="1" si="114"/>
        <v>-370715946.71026385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-370715946.71026385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-1544649.7779594327</v>
      </c>
      <c r="L1731" s="444">
        <f t="shared" ca="1" si="114"/>
        <v>-372260596.48822325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-372260596.48822325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-1551085.8187009301</v>
      </c>
      <c r="L1732" s="444">
        <f t="shared" ca="1" si="114"/>
        <v>-373811682.30692416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-373811682.30692416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-1557548.6762788508</v>
      </c>
      <c r="L1733" s="444">
        <f t="shared" ca="1" si="114"/>
        <v>-375369230.98320299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-375369230.98320299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-1564038.4624300124</v>
      </c>
      <c r="L1734" s="444">
        <f t="shared" ca="1" si="114"/>
        <v>-376933269.44563299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-376933269.44563299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-1570555.2893568042</v>
      </c>
      <c r="L1735" s="444">
        <f t="shared" ca="1" si="114"/>
        <v>-378503824.73498982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-378503824.73498982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-1577099.2697291241</v>
      </c>
      <c r="L1736" s="444">
        <f t="shared" ca="1" si="114"/>
        <v>-380080924.00471896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-380080924.00471896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-1583670.5166863289</v>
      </c>
      <c r="L1737" s="444">
        <f t="shared" ca="1" si="114"/>
        <v>-381664594.52140528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-381664594.52140528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-1590269.1438391886</v>
      </c>
      <c r="L1738" s="444">
        <f t="shared" ca="1" si="114"/>
        <v>-383254863.66524446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-383254863.66524446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-1596895.2652718518</v>
      </c>
      <c r="L1739" s="444">
        <f t="shared" ca="1" si="114"/>
        <v>-384851758.9305163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-384851758.9305163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-1603548.995543818</v>
      </c>
      <c r="L1740" s="444">
        <f t="shared" ca="1" si="114"/>
        <v>-386455307.92606014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-386455307.92606014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-1610230.4496919173</v>
      </c>
      <c r="L1741" s="444">
        <f t="shared" ca="1" si="114"/>
        <v>-388065538.37575203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-388065538.37575203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-1616939.7432323</v>
      </c>
      <c r="L1742" s="444">
        <f t="shared" ca="1" si="114"/>
        <v>-389682478.11898434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-389682478.11898434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-1623676.9921624348</v>
      </c>
      <c r="L1743" s="444">
        <f t="shared" ca="1" si="114"/>
        <v>-391306155.11114675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-391306155.11114675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-1630442.3129631113</v>
      </c>
      <c r="L1744" s="444">
        <f t="shared" ca="1" si="114"/>
        <v>-392936597.42410988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-392936597.42410988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-1637235.8226004578</v>
      </c>
      <c r="L1745" s="444">
        <f t="shared" ca="1" si="114"/>
        <v>-394573833.24671036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-394573833.24671036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-1644057.6385279598</v>
      </c>
      <c r="L1746" s="444">
        <f t="shared" ca="1" si="114"/>
        <v>-396217890.88523835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-396217890.88523835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-1650907.878688493</v>
      </c>
      <c r="L1747" s="444">
        <f t="shared" ca="1" si="114"/>
        <v>-397868798.76392686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-397868798.76392686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-1657786.6615163619</v>
      </c>
      <c r="L1748" s="444">
        <f t="shared" ca="1" si="114"/>
        <v>-399526585.42544323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-399526585.42544323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-1664694.1059393468</v>
      </c>
      <c r="L1749" s="444">
        <f t="shared" ca="1" si="114"/>
        <v>-401191279.53138256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-401191279.53138256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-1671630.3313807608</v>
      </c>
      <c r="L1750" s="444">
        <f t="shared" ca="1" si="114"/>
        <v>-402862909.86276335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-402862909.86276335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-1678595.457761514</v>
      </c>
      <c r="L1751" s="444">
        <f t="shared" ca="1" si="114"/>
        <v>-404541505.32052487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-404541505.32052487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-1685589.605502187</v>
      </c>
      <c r="L1752" s="444">
        <f t="shared" ca="1" si="114"/>
        <v>-406227094.92602706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-406227094.92602706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-1692612.8955251127</v>
      </c>
      <c r="L1753" s="444">
        <f t="shared" ca="1" si="114"/>
        <v>-407919707.82155216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-407919707.82155216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-1699665.4492564674</v>
      </c>
      <c r="L1754" s="444">
        <f t="shared" ca="1" si="114"/>
        <v>-409619373.27080864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-409619373.27080864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-1706747.3886283692</v>
      </c>
      <c r="L1755" s="444">
        <f t="shared" ca="1" si="114"/>
        <v>-411326120.659437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-411326120.659437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-1713858.8360809875</v>
      </c>
      <c r="L1756" s="444">
        <f t="shared" ca="1" si="114"/>
        <v>-413039979.49551797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-413039979.49551797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-1720999.9145646582</v>
      </c>
      <c r="L1757" s="444">
        <f t="shared" ca="1" si="114"/>
        <v>-414760979.41008264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-414760979.41008264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-1728170.7475420109</v>
      </c>
      <c r="L1758" s="444">
        <f t="shared" ca="1" si="114"/>
        <v>-416489150.15762466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-416489150.15762466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-1735371.4589901026</v>
      </c>
      <c r="L1759" s="444">
        <f t="shared" ca="1" si="114"/>
        <v>-418224521.61661476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-418224521.61661476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-1742602.1734025611</v>
      </c>
      <c r="L1760" s="444">
        <f t="shared" ca="1" si="114"/>
        <v>-419967123.79001731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-419967123.79001731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-1749863.0157917386</v>
      </c>
      <c r="L1761" s="444">
        <f t="shared" ca="1" si="114"/>
        <v>-421716986.80580902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-421716986.80580902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-1757154.111690871</v>
      </c>
      <c r="L1762" s="444">
        <f t="shared" ca="1" si="114"/>
        <v>-423474140.9174999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-423474140.9174999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-1764475.5871562492</v>
      </c>
      <c r="L1763" s="444">
        <f t="shared" ca="1" si="114"/>
        <v>-425238616.50465614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-425238616.50465614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-1771827.5687694005</v>
      </c>
      <c r="L1764" s="444">
        <f t="shared" ca="1" si="114"/>
        <v>-427010444.07342553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-427010444.07342553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-1779210.183639273</v>
      </c>
      <c r="L1765" s="444">
        <f t="shared" ca="1" si="114"/>
        <v>-428789654.25706482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-428789654.25706482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-1786623.5594044367</v>
      </c>
      <c r="L1766" s="444">
        <f t="shared" ca="1" si="114"/>
        <v>-430576277.81646925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-430576277.81646925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-1794067.8242352884</v>
      </c>
      <c r="L1767" s="444">
        <f t="shared" ca="1" si="114"/>
        <v>-432370345.64070451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-432370345.64070451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-1801543.1068362687</v>
      </c>
      <c r="L1768" s="444">
        <f t="shared" ca="1" si="114"/>
        <v>-434171888.74754077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-434171888.74754077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-1809049.5364480864</v>
      </c>
      <c r="L1769" s="444">
        <f t="shared" ca="1" si="114"/>
        <v>-435980938.28398883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-435980938.28398883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-1816587.2428499535</v>
      </c>
      <c r="L1770" s="444">
        <f t="shared" ca="1" si="114"/>
        <v>-437797525.52683878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-437797525.52683878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-1824156.3563618283</v>
      </c>
      <c r="L1771" s="444">
        <f t="shared" ca="1" si="114"/>
        <v>-439621681.88320059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-439621681.88320059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-1831757.0078466688</v>
      </c>
      <c r="L1772" s="444">
        <f t="shared" ca="1" si="114"/>
        <v>-441453438.89104724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-441453438.89104724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-1839389.3287126964</v>
      </c>
      <c r="L1773" s="444">
        <f t="shared" ca="1" si="114"/>
        <v>-443292828.21975994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-443292828.21975994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-1847053.4509156663</v>
      </c>
      <c r="L1774" s="444">
        <f t="shared" ca="1" si="114"/>
        <v>-445139881.67067564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-445139881.67067564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-1854749.5069611485</v>
      </c>
      <c r="L1775" s="444">
        <f t="shared" ca="1" si="114"/>
        <v>-446994631.1776368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-446994631.1776368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-1862477.6299068197</v>
      </c>
      <c r="L1776" s="444">
        <f t="shared" ca="1" si="114"/>
        <v>-448857108.80754364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-448857108.80754364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-1870237.953364765</v>
      </c>
      <c r="L1777" s="444">
        <f t="shared" ca="1" si="114"/>
        <v>-450727346.76090842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-450727346.76090842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-1878030.611503785</v>
      </c>
      <c r="L1778" s="444">
        <f t="shared" ca="1" si="114"/>
        <v>-452605377.3724122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-452605377.3724122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-1885855.7390517176</v>
      </c>
      <c r="L1779" s="444">
        <f t="shared" ca="1" si="114"/>
        <v>-454491233.1114639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-454491233.1114639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-1893713.4712977663</v>
      </c>
      <c r="L1780" s="444">
        <f t="shared" ca="1" si="114"/>
        <v>-456384946.58276165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-456384946.58276165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-1901603.9440948402</v>
      </c>
      <c r="L1781" s="444">
        <f t="shared" ca="1" si="114"/>
        <v>-458286550.52685648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-458286550.52685648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-1909527.2938619021</v>
      </c>
      <c r="L1782" s="444">
        <f t="shared" ca="1" si="114"/>
        <v>-460196077.82071841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-460196077.82071841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-1917483.6575863266</v>
      </c>
      <c r="L1783" s="444">
        <f t="shared" ca="1" si="114"/>
        <v>-462113561.47830474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-462113561.47830474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-1925473.1728262699</v>
      </c>
      <c r="L1784" s="444">
        <f t="shared" ca="1" si="114"/>
        <v>-464039034.65113103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-464039034.65113103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-1933495.9777130461</v>
      </c>
      <c r="L1785" s="444">
        <f t="shared" ca="1" si="114"/>
        <v>-465972530.62884408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-465972530.62884408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-1941552.2109535171</v>
      </c>
      <c r="L1786" s="444">
        <f t="shared" ca="1" si="114"/>
        <v>-467914082.83979762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-467914082.83979762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-1949642.0118324903</v>
      </c>
      <c r="L1787" s="444">
        <f t="shared" ca="1" si="114"/>
        <v>-469863724.85163009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-469863724.85163009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-1957765.5202151253</v>
      </c>
      <c r="L1788" s="444">
        <f t="shared" ca="1" si="114"/>
        <v>-471821490.37184525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-471821490.37184525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-1965922.8765493555</v>
      </c>
      <c r="L1789" s="444">
        <f t="shared" ca="1" si="114"/>
        <v>-473787413.24839461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-473787413.24839461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-1974114.2218683108</v>
      </c>
      <c r="L1790" s="444">
        <f t="shared" ca="1" si="114"/>
        <v>-475761527.47026294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-475761527.47026294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-1982339.6977927622</v>
      </c>
      <c r="L1791" s="444">
        <f t="shared" ca="1" si="114"/>
        <v>-477743867.16805571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-477743867.16805571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-1990599.4465335656</v>
      </c>
      <c r="L1792" s="444">
        <f t="shared" ca="1" si="114"/>
        <v>-479734466.61458927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-479734466.61458927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-1998893.6108941219</v>
      </c>
      <c r="L1793" s="444">
        <f t="shared" ref="L1793:L2047" ca="1" si="119">I1793-J1793+K1793</f>
        <v>-481733360.22548342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-481733360.22548342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-2007222.3342728477</v>
      </c>
      <c r="L1794" s="444">
        <f t="shared" ca="1" si="119"/>
        <v>-483740582.55975628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-483740582.55975628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-2015585.7606656512</v>
      </c>
      <c r="L1795" s="444">
        <f t="shared" ca="1" si="119"/>
        <v>-485756168.32042193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-485756168.32042193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-2023984.0346684246</v>
      </c>
      <c r="L1796" s="444">
        <f t="shared" ca="1" si="119"/>
        <v>-487780152.35509038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-487780152.35509038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-2032417.3014795436</v>
      </c>
      <c r="L1797" s="444">
        <f t="shared" ca="1" si="119"/>
        <v>-489812569.6565699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-489812569.6565699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-2040885.7069023743</v>
      </c>
      <c r="L1798" s="444">
        <f t="shared" ca="1" si="119"/>
        <v>-491853455.36347228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-491853455.36347228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-2049389.3973478011</v>
      </c>
      <c r="L1799" s="444">
        <f t="shared" ca="1" si="119"/>
        <v>-493902844.76082009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-493902844.76082009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-2057928.5198367501</v>
      </c>
      <c r="L1800" s="444">
        <f t="shared" ca="1" si="119"/>
        <v>-495960773.28065681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-495960773.28065681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-2066503.2220027368</v>
      </c>
      <c r="L1801" s="444">
        <f t="shared" ca="1" si="119"/>
        <v>-498027276.50265956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-498027276.50265956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-2075113.6520944147</v>
      </c>
      <c r="L1802" s="444">
        <f t="shared" ca="1" si="119"/>
        <v>-500102390.15475398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-500102390.15475398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-2083759.9589781417</v>
      </c>
      <c r="L1803" s="444">
        <f t="shared" ca="1" si="119"/>
        <v>-502186150.1137321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-502186150.1137321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-2092442.2921405504</v>
      </c>
      <c r="L1804" s="444">
        <f t="shared" ca="1" si="119"/>
        <v>-504278592.40587264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-504278592.40587264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-2101160.8016911359</v>
      </c>
      <c r="L1805" s="444">
        <f t="shared" ca="1" si="119"/>
        <v>-506379753.20756376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-506379753.20756376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-2109915.6383648491</v>
      </c>
      <c r="L1806" s="444">
        <f t="shared" ca="1" si="119"/>
        <v>-508489668.84592861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-508489668.84592861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-2118706.9535247027</v>
      </c>
      <c r="L1807" s="444">
        <f t="shared" ca="1" si="119"/>
        <v>-510608375.79945332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-510608375.79945332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-2127534.8991643889</v>
      </c>
      <c r="L1808" s="444">
        <f t="shared" ca="1" si="119"/>
        <v>-512735910.6986177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-512735910.6986177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-2136399.6279109069</v>
      </c>
      <c r="L1809" s="444">
        <f t="shared" ca="1" si="119"/>
        <v>-514872310.32652861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-514872310.32652861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-2145301.2930272026</v>
      </c>
      <c r="L1810" s="444">
        <f t="shared" ca="1" si="119"/>
        <v>-517017611.61955583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-517017611.61955583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-2154240.0484148161</v>
      </c>
      <c r="L1811" s="444">
        <f t="shared" ca="1" si="119"/>
        <v>-519171851.66797066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-519171851.66797066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-2163216.0486165443</v>
      </c>
      <c r="L1812" s="444">
        <f t="shared" ca="1" si="119"/>
        <v>-521335067.71658719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-521335067.71658719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-2172229.4488191134</v>
      </c>
      <c r="L1813" s="444">
        <f t="shared" ca="1" si="119"/>
        <v>-523507297.16540629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-523507297.16540629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-2181280.4048558595</v>
      </c>
      <c r="L1814" s="444">
        <f t="shared" ca="1" si="119"/>
        <v>-525688577.57026213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-525688577.57026213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-2190369.0732094254</v>
      </c>
      <c r="L1815" s="444">
        <f t="shared" ca="1" si="119"/>
        <v>-527878946.64347154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-527878946.64347154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-2199495.6110144649</v>
      </c>
      <c r="L1816" s="444">
        <f t="shared" ca="1" si="119"/>
        <v>-530078442.25448602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-530078442.25448602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-2208660.1760603585</v>
      </c>
      <c r="L1817" s="444">
        <f t="shared" ca="1" si="119"/>
        <v>-532287102.4305464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-532287102.4305464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-2217862.9267939432</v>
      </c>
      <c r="L1818" s="444">
        <f t="shared" ca="1" si="119"/>
        <v>-534504965.35734034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-534504965.35734034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-2227104.0223222515</v>
      </c>
      <c r="L1819" s="444">
        <f t="shared" ca="1" si="119"/>
        <v>-536732069.37966257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-536732069.37966257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-2236383.6224152609</v>
      </c>
      <c r="L1820" s="444">
        <f t="shared" ca="1" si="119"/>
        <v>-538968453.00207782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-538968453.00207782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-2245701.8875086578</v>
      </c>
      <c r="L1821" s="444">
        <f t="shared" ca="1" si="119"/>
        <v>-541214154.88958645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-541214154.88958645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-2255058.9787066104</v>
      </c>
      <c r="L1822" s="444">
        <f t="shared" ca="1" si="119"/>
        <v>-543469213.86829305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-543469213.86829305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-2264455.0577845545</v>
      </c>
      <c r="L1823" s="444">
        <f t="shared" ca="1" si="119"/>
        <v>-545733668.9260776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-545733668.9260776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-2273890.2871919898</v>
      </c>
      <c r="L1824" s="444">
        <f t="shared" ca="1" si="119"/>
        <v>-548007559.21326959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-548007559.21326959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-2283364.8300552899</v>
      </c>
      <c r="L1825" s="444">
        <f t="shared" ca="1" si="119"/>
        <v>-550290924.04332483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-550290924.04332483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-2292878.8501805202</v>
      </c>
      <c r="L1826" s="444">
        <f t="shared" ca="1" si="119"/>
        <v>-552583802.89350533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-552583802.89350533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-2302432.512056272</v>
      </c>
      <c r="L1827" s="444">
        <f t="shared" ca="1" si="119"/>
        <v>-554886235.40556157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-554886235.40556157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-2312025.9808565066</v>
      </c>
      <c r="L1828" s="444">
        <f t="shared" ca="1" si="119"/>
        <v>-557198261.3864181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-557198261.3864181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-2321659.4224434085</v>
      </c>
      <c r="L1829" s="444">
        <f t="shared" ca="1" si="119"/>
        <v>-559519920.80886149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-559519920.80886149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-2331333.0033702562</v>
      </c>
      <c r="L1830" s="444">
        <f t="shared" ca="1" si="119"/>
        <v>-561851253.81223178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-561851253.81223178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-2341046.8908842988</v>
      </c>
      <c r="L1831" s="444">
        <f t="shared" ca="1" si="119"/>
        <v>-564192300.70311606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-564192300.70311606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-2350801.2529296502</v>
      </c>
      <c r="L1832" s="444">
        <f t="shared" ca="1" si="119"/>
        <v>-566543101.95604575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-566543101.95604575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-2360596.2581501906</v>
      </c>
      <c r="L1833" s="444">
        <f t="shared" ca="1" si="119"/>
        <v>-568903698.21419597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-568903698.21419597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-2370432.0758924833</v>
      </c>
      <c r="L1834" s="444">
        <f t="shared" ca="1" si="119"/>
        <v>-571274130.29008842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-571274130.29008842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-2380308.8762087016</v>
      </c>
      <c r="L1835" s="444">
        <f t="shared" ca="1" si="119"/>
        <v>-573654439.16629708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-573654439.16629708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-2390226.8298595711</v>
      </c>
      <c r="L1836" s="444">
        <f t="shared" ca="1" si="119"/>
        <v>-576044665.99615669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-576044665.99615669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-2400186.1083173193</v>
      </c>
      <c r="L1837" s="444">
        <f t="shared" ca="1" si="119"/>
        <v>-578444852.10447407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-578444852.10447407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-2410186.8837686419</v>
      </c>
      <c r="L1838" s="444">
        <f t="shared" ca="1" si="119"/>
        <v>-580855038.98824275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-580855038.98824275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-2420229.3291176781</v>
      </c>
      <c r="L1839" s="444">
        <f t="shared" ca="1" si="119"/>
        <v>-583275268.3173604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-583275268.3173604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-2430313.6179890018</v>
      </c>
      <c r="L1840" s="444">
        <f t="shared" ca="1" si="119"/>
        <v>-585705581.93534935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-585705581.93534935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-2440439.9247306222</v>
      </c>
      <c r="L1841" s="444">
        <f t="shared" ca="1" si="119"/>
        <v>-588146021.86008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-588146021.86008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-2450608.4244169998</v>
      </c>
      <c r="L1842" s="444">
        <f t="shared" ca="1" si="119"/>
        <v>-590596630.28449702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-590596630.28449702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-2460819.2928520711</v>
      </c>
      <c r="L1843" s="444">
        <f t="shared" ca="1" si="119"/>
        <v>-593057449.57734907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-593057449.57734907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-2471072.7065722877</v>
      </c>
      <c r="L1844" s="444">
        <f t="shared" ca="1" si="119"/>
        <v>-595528522.28392136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-595528522.28392136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-2481368.8428496723</v>
      </c>
      <c r="L1845" s="444">
        <f t="shared" ca="1" si="119"/>
        <v>-598009891.12677109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-598009891.12677109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-2491707.8796948795</v>
      </c>
      <c r="L1846" s="444">
        <f t="shared" ca="1" si="119"/>
        <v>-600501599.00646603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-600501599.00646603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-2502089.9958602749</v>
      </c>
      <c r="L1847" s="444">
        <f t="shared" ca="1" si="119"/>
        <v>-603003689.00232625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-603003689.00232625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-2512515.3708430259</v>
      </c>
      <c r="L1848" s="444">
        <f t="shared" ca="1" si="119"/>
        <v>-605516204.3731693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-605516204.3731693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-2522984.1848882055</v>
      </c>
      <c r="L1849" s="444">
        <f t="shared" ca="1" si="119"/>
        <v>-608039188.55805755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-608039188.55805755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-2533496.6189919063</v>
      </c>
      <c r="L1850" s="444">
        <f t="shared" ca="1" si="119"/>
        <v>-610572685.1770494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-610572685.1770494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-2544052.8549043722</v>
      </c>
      <c r="L1851" s="444">
        <f t="shared" ca="1" si="119"/>
        <v>-613116738.03195381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-613116738.03195381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-2554653.0751331407</v>
      </c>
      <c r="L1852" s="444">
        <f t="shared" ca="1" si="119"/>
        <v>-615671391.1070869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-615671391.1070869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-2565297.4629461952</v>
      </c>
      <c r="L1853" s="444">
        <f t="shared" ca="1" si="119"/>
        <v>-618236688.57003307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-618236688.57003307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-2575986.2023751377</v>
      </c>
      <c r="L1854" s="444">
        <f t="shared" ca="1" si="119"/>
        <v>-620812674.77240825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-620812674.77240825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-2586719.4782183678</v>
      </c>
      <c r="L1855" s="444">
        <f t="shared" ca="1" si="119"/>
        <v>-623399394.25062656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-623399394.25062656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-2597497.4760442772</v>
      </c>
      <c r="L1856" s="444">
        <f t="shared" ca="1" si="119"/>
        <v>-625996891.72667086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-625996891.72667086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-2608320.3821944618</v>
      </c>
      <c r="L1857" s="444">
        <f t="shared" ca="1" si="119"/>
        <v>-628605212.10886538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-628605212.10886538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-2619188.3837869391</v>
      </c>
      <c r="L1858" s="444">
        <f t="shared" ca="1" si="119"/>
        <v>-631224400.4926523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-631224400.4926523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-2630101.6687193844</v>
      </c>
      <c r="L1859" s="444">
        <f t="shared" ca="1" si="119"/>
        <v>-633854502.16137171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-633854502.16137171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-2641060.4256723821</v>
      </c>
      <c r="L1860" s="444">
        <f t="shared" ca="1" si="119"/>
        <v>-636495562.58704412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-636495562.58704412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-2652064.844112684</v>
      </c>
      <c r="L1861" s="444">
        <f t="shared" ca="1" si="119"/>
        <v>-639147627.43115675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-639147627.43115675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-2663115.1142964866</v>
      </c>
      <c r="L1862" s="444">
        <f t="shared" ca="1" si="119"/>
        <v>-641810742.54545319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-641810742.54545319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-2674211.4272727217</v>
      </c>
      <c r="L1863" s="444">
        <f t="shared" ca="1" si="119"/>
        <v>-644484953.97272587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-644484953.97272587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-2685353.9748863578</v>
      </c>
      <c r="L1864" s="444">
        <f t="shared" ca="1" si="119"/>
        <v>-647170307.94761229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-647170307.94761229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-2696542.9497817177</v>
      </c>
      <c r="L1865" s="444">
        <f t="shared" ca="1" si="119"/>
        <v>-649866850.89739406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-649866850.89739406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-2707778.5454058084</v>
      </c>
      <c r="L1866" s="444">
        <f t="shared" ca="1" si="119"/>
        <v>-652574629.44279993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-652574629.44279993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-2719060.9560116665</v>
      </c>
      <c r="L1867" s="444">
        <f t="shared" ca="1" si="119"/>
        <v>-655293690.39881158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-655293690.39881158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-2730390.3766617151</v>
      </c>
      <c r="L1868" s="444">
        <f t="shared" ca="1" si="119"/>
        <v>-658024080.77547324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-658024080.77547324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-2741767.0032311385</v>
      </c>
      <c r="L1869" s="444">
        <f t="shared" ca="1" si="119"/>
        <v>-660765847.7787044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-660765847.7787044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-2753191.0324112684</v>
      </c>
      <c r="L1870" s="444">
        <f t="shared" ca="1" si="119"/>
        <v>-663519038.81111562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-663519038.81111562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-2764662.6617129818</v>
      </c>
      <c r="L1871" s="444">
        <f t="shared" ca="1" si="119"/>
        <v>-666283701.47282863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-666283701.47282863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-2776182.0894701192</v>
      </c>
      <c r="L1872" s="444">
        <f t="shared" ca="1" si="119"/>
        <v>-669059883.56229877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-669059883.56229877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-2787749.5148429116</v>
      </c>
      <c r="L1873" s="444">
        <f t="shared" ca="1" si="119"/>
        <v>-671847633.07714164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-671847633.07714164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-2799365.1378214234</v>
      </c>
      <c r="L1874" s="444">
        <f t="shared" ca="1" si="119"/>
        <v>-674646998.21496308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-674646998.21496308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-2811029.1592290127</v>
      </c>
      <c r="L1875" s="444">
        <f t="shared" ca="1" si="119"/>
        <v>-677458027.37419212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-677458027.37419212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-2822741.7807258004</v>
      </c>
      <c r="L1876" s="444">
        <f t="shared" ca="1" si="119"/>
        <v>-680280769.15491796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-680280769.15491796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-2834503.2048121579</v>
      </c>
      <c r="L1877" s="444">
        <f t="shared" ca="1" si="119"/>
        <v>-683115272.35973012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-683115272.35973012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-2846313.634832209</v>
      </c>
      <c r="L1878" s="444">
        <f t="shared" ca="1" si="119"/>
        <v>-685961585.99456239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-685961585.99456239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-2858173.2749773432</v>
      </c>
      <c r="L1879" s="444">
        <f t="shared" ca="1" si="119"/>
        <v>-688819759.26953971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-688819759.26953971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-2870082.330289749</v>
      </c>
      <c r="L1880" s="444">
        <f t="shared" ca="1" si="119"/>
        <v>-691689841.59982944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-691689841.59982944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-2882041.0066659558</v>
      </c>
      <c r="L1881" s="444">
        <f t="shared" ca="1" si="119"/>
        <v>-694571882.60649538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-694571882.60649538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-2894049.5108603975</v>
      </c>
      <c r="L1882" s="444">
        <f t="shared" ca="1" si="119"/>
        <v>-697465932.11735582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-697465932.11735582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-2906108.0504889823</v>
      </c>
      <c r="L1883" s="444">
        <f t="shared" ca="1" si="119"/>
        <v>-700372040.16784477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-700372040.16784477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-2918216.8340326864</v>
      </c>
      <c r="L1884" s="444">
        <f t="shared" ca="1" si="119"/>
        <v>-703290257.00187743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-703290257.00187743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-2930376.0708411559</v>
      </c>
      <c r="L1885" s="444">
        <f t="shared" ca="1" si="119"/>
        <v>-706220633.07271862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-706220633.07271862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-2942585.9711363274</v>
      </c>
      <c r="L1886" s="444">
        <f t="shared" ca="1" si="119"/>
        <v>-709163219.04385495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-709163219.04385495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-2954846.7460160623</v>
      </c>
      <c r="L1887" s="444">
        <f t="shared" ca="1" si="119"/>
        <v>-712118065.78987098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-712118065.78987098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-2967158.6074577956</v>
      </c>
      <c r="L1888" s="444">
        <f t="shared" ca="1" si="119"/>
        <v>-715085224.39732873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-715085224.39732873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-2979521.7683222028</v>
      </c>
      <c r="L1889" s="444">
        <f t="shared" ca="1" si="119"/>
        <v>-718064746.16565096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-718064746.16565096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-2991936.4423568789</v>
      </c>
      <c r="L1890" s="444">
        <f t="shared" ca="1" si="119"/>
        <v>-721056682.60800779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-721056682.60800779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-3004402.8442000323</v>
      </c>
      <c r="L1891" s="444">
        <f t="shared" ca="1" si="119"/>
        <v>-724061085.4522078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-724061085.4522078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-3016921.1893841992</v>
      </c>
      <c r="L1892" s="444">
        <f t="shared" ca="1" si="119"/>
        <v>-727078006.64159203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-727078006.64159203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-3029491.6943399669</v>
      </c>
      <c r="L1893" s="444">
        <f t="shared" ca="1" si="119"/>
        <v>-730107498.33593202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-730107498.33593202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-3042114.5763997165</v>
      </c>
      <c r="L1894" s="444">
        <f t="shared" ca="1" si="119"/>
        <v>-733149612.9123317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-733149612.9123317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-3054790.053801382</v>
      </c>
      <c r="L1895" s="444">
        <f t="shared" ca="1" si="119"/>
        <v>-736204402.96613312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-736204402.96613312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-3067518.3456922211</v>
      </c>
      <c r="L1896" s="444">
        <f t="shared" ca="1" si="119"/>
        <v>-739271921.31182539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-739271921.31182539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-3080299.6721326057</v>
      </c>
      <c r="L1897" s="444">
        <f t="shared" ca="1" si="119"/>
        <v>-742352220.98395801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-742352220.98395801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-3093134.2540998249</v>
      </c>
      <c r="L1898" s="444">
        <f t="shared" ca="1" si="119"/>
        <v>-745445355.23805785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-745445355.23805785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-3106022.3134919079</v>
      </c>
      <c r="L1899" s="444">
        <f t="shared" ca="1" si="119"/>
        <v>-748551377.55154979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-748551377.55154979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-3118964.0731314574</v>
      </c>
      <c r="L1900" s="444">
        <f t="shared" ca="1" si="119"/>
        <v>-751670341.62468123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-751670341.62468123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-3131959.7567695053</v>
      </c>
      <c r="L1901" s="444">
        <f t="shared" ca="1" si="119"/>
        <v>-754802301.38145077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-754802301.38145077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-3145009.5890893782</v>
      </c>
      <c r="L1902" s="444">
        <f t="shared" ca="1" si="119"/>
        <v>-757947310.97054017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-757947310.97054017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-3158113.7957105841</v>
      </c>
      <c r="L1903" s="444">
        <f t="shared" ca="1" si="119"/>
        <v>-761105424.76625073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-761105424.76625073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-3171272.6031927112</v>
      </c>
      <c r="L1904" s="444">
        <f t="shared" ca="1" si="119"/>
        <v>-764276697.36944342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-764276697.36944342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-3184486.2390393475</v>
      </c>
      <c r="L1905" s="444">
        <f t="shared" ca="1" si="119"/>
        <v>-767461183.60848272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-767461183.60848272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-3197754.9317020113</v>
      </c>
      <c r="L1906" s="444">
        <f t="shared" ca="1" si="119"/>
        <v>-770658938.54018474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-770658938.54018474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-3211078.9105841029</v>
      </c>
      <c r="L1907" s="444">
        <f t="shared" ca="1" si="119"/>
        <v>-773870017.45076883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-773870017.45076883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-3224458.4060448701</v>
      </c>
      <c r="L1908" s="444">
        <f t="shared" ca="1" si="119"/>
        <v>-777094475.85681367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-777094475.85681367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-3237893.6494033905</v>
      </c>
      <c r="L1909" s="444">
        <f t="shared" ca="1" si="119"/>
        <v>-780332369.506217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-780332369.506217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-3251384.8729425706</v>
      </c>
      <c r="L1910" s="444">
        <f t="shared" ca="1" si="119"/>
        <v>-783583754.37915957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-783583754.37915957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-3264932.3099131649</v>
      </c>
      <c r="L1911" s="444">
        <f t="shared" ca="1" si="119"/>
        <v>-786848686.68907273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-786848686.68907273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-3278536.1945378031</v>
      </c>
      <c r="L1912" s="444">
        <f t="shared" ca="1" si="119"/>
        <v>-790127222.88361049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-790127222.88361049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-3292196.7620150438</v>
      </c>
      <c r="L1913" s="444">
        <f t="shared" ca="1" si="119"/>
        <v>-793419419.64562547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-793419419.64562547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-3305914.2485234393</v>
      </c>
      <c r="L1914" s="444">
        <f t="shared" ca="1" si="119"/>
        <v>-796725333.89414895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-796725333.89414895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-3319688.8912256206</v>
      </c>
      <c r="L1915" s="444">
        <f t="shared" ca="1" si="119"/>
        <v>-800045022.78537452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-800045022.78537452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-3333520.928272394</v>
      </c>
      <c r="L1916" s="444">
        <f t="shared" ca="1" si="119"/>
        <v>-803378543.71364689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-803378543.71364689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-3347410.5988068618</v>
      </c>
      <c r="L1917" s="444">
        <f t="shared" ca="1" si="119"/>
        <v>-806725954.31245375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-806725954.31245375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-3361358.1429685573</v>
      </c>
      <c r="L1918" s="444">
        <f t="shared" ca="1" si="119"/>
        <v>-810087312.45542228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-810087312.45542228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-3375363.8018975928</v>
      </c>
      <c r="L1919" s="444">
        <f t="shared" ca="1" si="119"/>
        <v>-813462676.25731993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-813462676.25731993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-3389427.8177388329</v>
      </c>
      <c r="L1920" s="444">
        <f t="shared" ca="1" si="119"/>
        <v>-816852104.07505882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-816852104.07505882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-3403550.4336460782</v>
      </c>
      <c r="L1921" s="444">
        <f t="shared" ca="1" si="119"/>
        <v>-820255654.5087049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-820255654.5087049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-3417731.8937862702</v>
      </c>
      <c r="L1922" s="444">
        <f t="shared" ca="1" si="119"/>
        <v>-823673386.40249121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-823673386.40249121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-3431972.4433437134</v>
      </c>
      <c r="L1923" s="444">
        <f t="shared" ca="1" si="119"/>
        <v>-827105358.84583497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-827105358.84583497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-3446272.3285243125</v>
      </c>
      <c r="L1924" s="444">
        <f t="shared" ca="1" si="119"/>
        <v>-830551631.17435932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-830551631.17435932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-3460631.7965598307</v>
      </c>
      <c r="L1925" s="444">
        <f t="shared" ca="1" si="119"/>
        <v>-834012262.97091913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-834012262.97091913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-3475051.095712163</v>
      </c>
      <c r="L1926" s="444">
        <f t="shared" ca="1" si="119"/>
        <v>-837487314.06663132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-837487314.06663132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-3489530.4752776306</v>
      </c>
      <c r="L1927" s="444">
        <f t="shared" ca="1" si="119"/>
        <v>-840976844.54190898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-840976844.54190898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-3504070.1855912874</v>
      </c>
      <c r="L1928" s="444">
        <f t="shared" ca="1" si="119"/>
        <v>-844480914.72750032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-844480914.72750032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-3518670.4780312506</v>
      </c>
      <c r="L1929" s="444">
        <f t="shared" ca="1" si="119"/>
        <v>-847999585.2055316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-847999585.2055316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-3533331.6050230484</v>
      </c>
      <c r="L1930" s="444">
        <f t="shared" ca="1" si="119"/>
        <v>-851532916.81055462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-851532916.81055462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-3548053.8200439773</v>
      </c>
      <c r="L1931" s="444">
        <f t="shared" ca="1" si="119"/>
        <v>-855080970.63059855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-855080970.63059855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-3562837.3776274938</v>
      </c>
      <c r="L1932" s="444">
        <f t="shared" ca="1" si="119"/>
        <v>-858643808.00822604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-858643808.00822604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-3577682.5333676091</v>
      </c>
      <c r="L1933" s="444">
        <f t="shared" ca="1" si="119"/>
        <v>-862221490.54159367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-862221490.54159367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-3592589.5439233072</v>
      </c>
      <c r="L1934" s="444">
        <f t="shared" ca="1" si="119"/>
        <v>-865814080.08551693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-865814080.08551693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-3607558.6670229868</v>
      </c>
      <c r="L1935" s="444">
        <f t="shared" ca="1" si="119"/>
        <v>-869421638.75253987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-869421638.75253987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-3622590.1614689161</v>
      </c>
      <c r="L1936" s="444">
        <f t="shared" ca="1" si="119"/>
        <v>-873044228.91400874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-873044228.91400874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-3637684.2871417031</v>
      </c>
      <c r="L1937" s="444">
        <f t="shared" ca="1" si="119"/>
        <v>-876681913.20115042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-876681913.20115042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-3652841.3050047932</v>
      </c>
      <c r="L1938" s="444">
        <f t="shared" ca="1" si="119"/>
        <v>-880334754.50615525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-880334754.50615525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-3668061.4771089801</v>
      </c>
      <c r="L1939" s="444">
        <f t="shared" ca="1" si="119"/>
        <v>-884002815.98326421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-884002815.98326421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-3683345.0665969336</v>
      </c>
      <c r="L1940" s="444">
        <f t="shared" ca="1" si="119"/>
        <v>-887686161.04986119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-887686161.04986119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-3698692.3377077556</v>
      </c>
      <c r="L1941" s="444">
        <f t="shared" ca="1" si="119"/>
        <v>-891384853.38756895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-891384853.38756895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-3714103.5557815372</v>
      </c>
      <c r="L1942" s="444">
        <f t="shared" ca="1" si="119"/>
        <v>-895098956.94335043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-895098956.94335043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-3729578.9872639594</v>
      </c>
      <c r="L1943" s="444">
        <f t="shared" ca="1" si="119"/>
        <v>-898828535.93061435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-898828535.93061435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-3745118.8997108927</v>
      </c>
      <c r="L1944" s="444">
        <f t="shared" ca="1" si="119"/>
        <v>-902573654.83032525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-902573654.83032525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-3760723.5617930223</v>
      </c>
      <c r="L1945" s="444">
        <f t="shared" ca="1" si="119"/>
        <v>-906334378.39211822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-906334378.39211822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-3776393.2433004924</v>
      </c>
      <c r="L1946" s="444">
        <f t="shared" ca="1" si="119"/>
        <v>-910110771.63541865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-910110771.63541865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-3792128.2151475772</v>
      </c>
      <c r="L1947" s="444">
        <f t="shared" ca="1" si="119"/>
        <v>-913902899.85056627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-913902899.85056627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-3807928.7493773592</v>
      </c>
      <c r="L1948" s="444">
        <f t="shared" ca="1" si="119"/>
        <v>-917710828.59994364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-917710828.59994364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-3823795.1191664319</v>
      </c>
      <c r="L1949" s="444">
        <f t="shared" ca="1" si="119"/>
        <v>-921534623.71911001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-921534623.71911001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-3839727.5988296252</v>
      </c>
      <c r="L1950" s="444">
        <f t="shared" ca="1" si="119"/>
        <v>-925374351.31793964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-925374351.31793964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-3855726.4638247485</v>
      </c>
      <c r="L1951" s="444">
        <f t="shared" ca="1" si="119"/>
        <v>-929230077.78176439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-929230077.78176439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-3871791.9907573522</v>
      </c>
      <c r="L1952" s="444">
        <f t="shared" ca="1" si="119"/>
        <v>-933101869.77252173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-933101869.77252173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-3887924.4573855065</v>
      </c>
      <c r="L1953" s="444">
        <f t="shared" ca="1" si="119"/>
        <v>-936989794.22990727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-936989794.22990727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-3904124.1426246134</v>
      </c>
      <c r="L1954" s="444">
        <f t="shared" ca="1" si="119"/>
        <v>-940893918.37253189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-940893918.37253189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-3920391.326552216</v>
      </c>
      <c r="L1955" s="444">
        <f t="shared" ca="1" si="119"/>
        <v>-944814309.69908416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-944814309.69908416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-3936726.2904128507</v>
      </c>
      <c r="L1956" s="444">
        <f t="shared" ca="1" si="119"/>
        <v>-948751035.98949707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-948751035.98949707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-3953129.316622904</v>
      </c>
      <c r="L1957" s="444">
        <f t="shared" ca="1" si="119"/>
        <v>-952704165.30611992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-952704165.30611992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-3969600.6887754989</v>
      </c>
      <c r="L1958" s="444">
        <f t="shared" ca="1" si="119"/>
        <v>-956673765.99489546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-956673765.99489546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-3986140.6916453978</v>
      </c>
      <c r="L1959" s="444">
        <f t="shared" ca="1" si="119"/>
        <v>-960659906.68654084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-960659906.68654084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-4002749.61119392</v>
      </c>
      <c r="L1960" s="444">
        <f t="shared" ca="1" si="119"/>
        <v>-964662656.29773474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-964662656.29773474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-4019427.7345738951</v>
      </c>
      <c r="L1961" s="444">
        <f t="shared" ca="1" si="119"/>
        <v>-968682084.03230858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-968682084.03230858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-4036175.3501346195</v>
      </c>
      <c r="L1962" s="444">
        <f t="shared" ca="1" si="119"/>
        <v>-972718259.38244319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-972718259.38244319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-4052992.7474268461</v>
      </c>
      <c r="L1963" s="444">
        <f t="shared" ca="1" si="119"/>
        <v>-976771252.12987006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-976771252.12987006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-4069880.2172077913</v>
      </c>
      <c r="L1964" s="444">
        <f t="shared" ca="1" si="119"/>
        <v>-980841132.34707785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-980841132.34707785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-4086838.0514461575</v>
      </c>
      <c r="L1965" s="444">
        <f t="shared" ca="1" si="119"/>
        <v>-984927970.39852405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-984927970.39852405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-4103866.5433271835</v>
      </c>
      <c r="L1966" s="444">
        <f t="shared" ca="1" si="119"/>
        <v>-989031836.94185126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-989031836.94185126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-4120965.9872577135</v>
      </c>
      <c r="L1967" s="444">
        <f t="shared" ca="1" si="119"/>
        <v>-993152802.92910898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-993152802.92910898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-4138136.678871288</v>
      </c>
      <c r="L1968" s="444">
        <f t="shared" ca="1" si="119"/>
        <v>-997290939.60798025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-997290939.60798025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-4155378.915033251</v>
      </c>
      <c r="L1969" s="444">
        <f t="shared" ca="1" si="119"/>
        <v>-1001446318.5230135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-1001446318.5230135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-4172692.9938458893</v>
      </c>
      <c r="L1970" s="444">
        <f t="shared" ca="1" si="119"/>
        <v>-1005619011.5168594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-1005619011.5168594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-4190079.2146535814</v>
      </c>
      <c r="L1971" s="444">
        <f t="shared" ca="1" si="119"/>
        <v>-1009809090.731513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-1009809090.731513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-4207537.8780479711</v>
      </c>
      <c r="L1972" s="444">
        <f t="shared" ca="1" si="119"/>
        <v>-1014016628.609561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-1014016628.609561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-4225069.2858731709</v>
      </c>
      <c r="L1973" s="444">
        <f t="shared" ca="1" si="119"/>
        <v>-1018241697.8954341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-1018241697.8954341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-4242673.7412309758</v>
      </c>
      <c r="L1974" s="444">
        <f t="shared" ca="1" si="119"/>
        <v>-1022484371.6366651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-1022484371.6366651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-4260351.5484861042</v>
      </c>
      <c r="L1975" s="444">
        <f t="shared" ca="1" si="119"/>
        <v>-1026744723.1851512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-1026744723.1851512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-4278103.0132714631</v>
      </c>
      <c r="L1976" s="444">
        <f t="shared" ca="1" si="119"/>
        <v>-1031022826.1984227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-1031022826.1984227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-4295928.4424934275</v>
      </c>
      <c r="L1977" s="444">
        <f t="shared" ca="1" si="119"/>
        <v>-1035318754.6409161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-1035318754.6409161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-4313828.1443371503</v>
      </c>
      <c r="L1978" s="444">
        <f t="shared" ca="1" si="119"/>
        <v>-1039632582.7852533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-1039632582.7852533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-4331802.4282718888</v>
      </c>
      <c r="L1979" s="444">
        <f t="shared" ca="1" si="119"/>
        <v>-1043964385.2135252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-1043964385.2135252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-4349851.6050563548</v>
      </c>
      <c r="L1980" s="444">
        <f t="shared" ca="1" si="119"/>
        <v>-1048314236.8185816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-1048314236.8185816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-4367975.98674409</v>
      </c>
      <c r="L1981" s="444">
        <f t="shared" ca="1" si="119"/>
        <v>-1052682212.8053256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-1052682212.8053256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-4386175.8866888564</v>
      </c>
      <c r="L1982" s="444">
        <f t="shared" ca="1" si="119"/>
        <v>-1057068388.6920145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-1057068388.6920145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-4404451.6195500605</v>
      </c>
      <c r="L1983" s="444">
        <f t="shared" ca="1" si="119"/>
        <v>-1061472840.3115646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-1061472840.3115646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-4422803.5012981854</v>
      </c>
      <c r="L1984" s="444">
        <f t="shared" ca="1" si="119"/>
        <v>-1065895643.8128628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-1065895643.8128628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-4441231.849220261</v>
      </c>
      <c r="L1985" s="444">
        <f t="shared" ca="1" si="119"/>
        <v>-1070336875.662083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-1070336875.662083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-4459736.981925345</v>
      </c>
      <c r="L1986" s="444">
        <f t="shared" ca="1" si="119"/>
        <v>-1074796612.6440084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-1074796612.6440084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-4478319.2193500353</v>
      </c>
      <c r="L1987" s="444">
        <f t="shared" ca="1" si="119"/>
        <v>-1079274931.8633585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-1079274931.8633585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-4496978.8827639939</v>
      </c>
      <c r="L1988" s="444">
        <f t="shared" ca="1" si="119"/>
        <v>-1083771910.7461226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-1083771910.7461226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-4515716.2947755111</v>
      </c>
      <c r="L1989" s="444">
        <f t="shared" ca="1" si="119"/>
        <v>-1088287627.0408981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-1088287627.0408981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-4534531.7793370755</v>
      </c>
      <c r="L1990" s="444">
        <f t="shared" ca="1" si="119"/>
        <v>-1092822158.8202353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-1092822158.8202353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-4553425.6617509797</v>
      </c>
      <c r="L1991" s="444">
        <f t="shared" ca="1" si="119"/>
        <v>-1097375584.4819863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-1097375584.4819863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-4572398.2686749427</v>
      </c>
      <c r="L1992" s="444">
        <f t="shared" ca="1" si="119"/>
        <v>-1101947982.7506611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-1101947982.7506611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-4591449.9281277545</v>
      </c>
      <c r="L1993" s="444">
        <f t="shared" ca="1" si="119"/>
        <v>-1106539432.6787889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-1106539432.6787889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-4610580.9694949538</v>
      </c>
      <c r="L1994" s="444">
        <f t="shared" ca="1" si="119"/>
        <v>-1111150013.648284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-1111150013.648284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-4629791.7235345161</v>
      </c>
      <c r="L1995" s="444">
        <f t="shared" ca="1" si="119"/>
        <v>-1115779805.3718185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-1115779805.3718185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-4649082.5223825769</v>
      </c>
      <c r="L1996" s="444">
        <f t="shared" ca="1" si="119"/>
        <v>-1120428887.894201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-1120428887.894201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-4668453.6995591708</v>
      </c>
      <c r="L1997" s="444">
        <f t="shared" ca="1" si="119"/>
        <v>-1125097341.5937603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-1125097341.5937603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-4687905.589974001</v>
      </c>
      <c r="L1998" s="444">
        <f t="shared" ca="1" si="119"/>
        <v>-1129785247.1837342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-1129785247.1837342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-4707438.5299322261</v>
      </c>
      <c r="L1999" s="444">
        <f t="shared" ca="1" si="119"/>
        <v>-1134492685.7136664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-1134492685.7136664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-4727052.8571402766</v>
      </c>
      <c r="L2000" s="444">
        <f t="shared" ca="1" si="119"/>
        <v>-1139219738.5708067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-1139219738.5708067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-4746748.9107116945</v>
      </c>
      <c r="L2001" s="444">
        <f t="shared" ca="1" si="119"/>
        <v>-1143966487.4815185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-1143966487.4815185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-4766527.0311729936</v>
      </c>
      <c r="L2002" s="444">
        <f t="shared" ca="1" si="119"/>
        <v>-1148733014.5126915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-1148733014.5126915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-4786387.5604695482</v>
      </c>
      <c r="L2003" s="444">
        <f t="shared" ca="1" si="119"/>
        <v>-1153519402.0731611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-1153519402.0731611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-4806330.8419715045</v>
      </c>
      <c r="L2004" s="444">
        <f t="shared" ca="1" si="119"/>
        <v>-1158325732.9151325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-1158325732.9151325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-4826357.2204797184</v>
      </c>
      <c r="L2005" s="444">
        <f t="shared" ca="1" si="119"/>
        <v>-1163152090.1356122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-1163152090.1356122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-4846467.0422317181</v>
      </c>
      <c r="L2006" s="444">
        <f t="shared" ca="1" si="119"/>
        <v>-1167998557.177844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-1167998557.177844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-4866660.6549076838</v>
      </c>
      <c r="L2007" s="444">
        <f t="shared" ca="1" si="119"/>
        <v>-1172865217.8327518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-1172865217.8327518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-4886938.4076364655</v>
      </c>
      <c r="L2008" s="444">
        <f t="shared" ca="1" si="119"/>
        <v>-1177752156.2403882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-1177752156.2403882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-4907300.6510016173</v>
      </c>
      <c r="L2009" s="444">
        <f t="shared" ca="1" si="119"/>
        <v>-1182659456.8913898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-1182659456.8913898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-4927747.7370474581</v>
      </c>
      <c r="L2010" s="444">
        <f t="shared" ca="1" si="119"/>
        <v>-1187587204.6284373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-1187587204.6284373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-4948280.0192851555</v>
      </c>
      <c r="L2011" s="444">
        <f t="shared" ca="1" si="119"/>
        <v>-1192535484.6477225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-1192535484.6477225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-4968897.8526988439</v>
      </c>
      <c r="L2012" s="444">
        <f t="shared" ca="1" si="119"/>
        <v>-1197504382.5004213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-1197504382.5004213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-4989601.5937517555</v>
      </c>
      <c r="L2013" s="444">
        <f t="shared" ca="1" si="119"/>
        <v>-1202493984.094173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-1202493984.094173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-5010391.6003923872</v>
      </c>
      <c r="L2014" s="444">
        <f t="shared" ca="1" si="119"/>
        <v>-1207504375.6945653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-1207504375.6945653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-5031268.2320606885</v>
      </c>
      <c r="L2015" s="444">
        <f t="shared" ca="1" si="119"/>
        <v>-1212535643.926626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-1212535643.926626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-5052231.8496942744</v>
      </c>
      <c r="L2016" s="444">
        <f t="shared" ca="1" si="119"/>
        <v>-1217587875.7763202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-1217587875.7763202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-5073282.8157346677</v>
      </c>
      <c r="L2017" s="444">
        <f t="shared" ca="1" si="119"/>
        <v>-1222661158.5920548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-1222661158.5920548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-5094421.4941335618</v>
      </c>
      <c r="L2018" s="444">
        <f t="shared" ca="1" si="119"/>
        <v>-1227755580.0861883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-1227755580.0861883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-5115648.250359118</v>
      </c>
      <c r="L2019" s="444">
        <f t="shared" ca="1" si="119"/>
        <v>-1232871228.3365474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-1232871228.3365474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-5136963.4514022805</v>
      </c>
      <c r="L2020" s="444">
        <f t="shared" ca="1" si="119"/>
        <v>-1238008191.7879496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-1238008191.7879496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-5158367.4657831229</v>
      </c>
      <c r="L2021" s="444">
        <f t="shared" ca="1" si="119"/>
        <v>-1243166559.2537327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-1243166559.2537327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-5179860.6635572193</v>
      </c>
      <c r="L2022" s="444">
        <f t="shared" ca="1" si="119"/>
        <v>-1248346419.91729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-1248346419.91729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-5201443.4163220413</v>
      </c>
      <c r="L2023" s="444">
        <f t="shared" ca="1" si="119"/>
        <v>-1253547863.333612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-1253547863.333612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-5223116.0972233834</v>
      </c>
      <c r="L2024" s="444">
        <f t="shared" ca="1" si="119"/>
        <v>-1258770979.4308352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-1258770979.4308352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-5244879.0809618132</v>
      </c>
      <c r="L2025" s="444">
        <f t="shared" ca="1" si="119"/>
        <v>-1264015858.511797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-1264015858.511797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-5266732.7437991537</v>
      </c>
      <c r="L2026" s="444">
        <f t="shared" ca="1" si="119"/>
        <v>-1269282591.2555962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-1269282591.2555962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-5288677.4635649836</v>
      </c>
      <c r="L2027" s="444">
        <f t="shared" ca="1" si="119"/>
        <v>-1274571268.719161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-1274571268.719161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-5310713.6196631705</v>
      </c>
      <c r="L2028" s="444">
        <f t="shared" ca="1" si="119"/>
        <v>-1279881982.3388243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-1279881982.3388243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-5332841.5930784345</v>
      </c>
      <c r="L2029" s="444">
        <f t="shared" ca="1" si="119"/>
        <v>-1285214823.9319026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-1285214823.9319026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-5355061.766382928</v>
      </c>
      <c r="L2030" s="444">
        <f t="shared" ca="1" si="119"/>
        <v>-1290569885.6982856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-1290569885.6982856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-5377374.5237428565</v>
      </c>
      <c r="L2031" s="444">
        <f t="shared" ca="1" si="119"/>
        <v>-1295947260.2220285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-1295947260.2220285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-5399780.250925119</v>
      </c>
      <c r="L2032" s="444">
        <f t="shared" ca="1" si="119"/>
        <v>-1301347040.4729536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-1301347040.4729536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-5422279.3353039734</v>
      </c>
      <c r="L2033" s="444">
        <f t="shared" ca="1" si="119"/>
        <v>-1306769319.8082576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-1306769319.8082576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-5444872.1658677403</v>
      </c>
      <c r="L2034" s="444">
        <f t="shared" ca="1" si="119"/>
        <v>-1312214191.9741254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-1312214191.9741254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-5467559.133225522</v>
      </c>
      <c r="L2035" s="444">
        <f t="shared" ca="1" si="119"/>
        <v>-1317681751.1073508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-1317681751.1073508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-5490340.629613962</v>
      </c>
      <c r="L2036" s="444">
        <f t="shared" ca="1" si="119"/>
        <v>-1323172091.7369647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-1323172091.7369647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-5513217.0489040194</v>
      </c>
      <c r="L2037" s="444">
        <f t="shared" ca="1" si="119"/>
        <v>-1328685308.7858686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-1328685308.7858686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-5536188.7866077861</v>
      </c>
      <c r="L2038" s="444">
        <f t="shared" ca="1" si="119"/>
        <v>-1334221497.5724764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-1334221497.5724764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-5559256.2398853181</v>
      </c>
      <c r="L2039" s="444">
        <f t="shared" ca="1" si="119"/>
        <v>-1339780753.8123617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-1339780753.8123617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-5582419.8075515069</v>
      </c>
      <c r="L2040" s="444">
        <f t="shared" ca="1" si="119"/>
        <v>-1345363173.6199133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-1345363173.6199133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-5605679.8900829721</v>
      </c>
      <c r="L2041" s="444">
        <f t="shared" ca="1" si="119"/>
        <v>-1350968853.5099964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-1350968853.5099964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-5629036.8896249849</v>
      </c>
      <c r="L2042" s="444">
        <f t="shared" ca="1" si="119"/>
        <v>-1356597890.3996215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-1356597890.3996215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-5652491.2099984232</v>
      </c>
      <c r="L2043" s="444">
        <f t="shared" ca="1" si="119"/>
        <v>-1362250381.6096199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-1362250381.6096199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-5676043.2567067491</v>
      </c>
      <c r="L2044" s="444">
        <f t="shared" ca="1" si="119"/>
        <v>-1367926424.8663266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-1367926424.8663266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-5699693.4369430272</v>
      </c>
      <c r="L2045" s="444">
        <f t="shared" ca="1" si="119"/>
        <v>-1373626118.3032696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-1373626118.3032696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-5723442.1595969563</v>
      </c>
      <c r="L2046" s="444">
        <f t="shared" ca="1" si="119"/>
        <v>-1379349560.4628665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-1379349560.4628665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-5747289.8352619438</v>
      </c>
      <c r="L2047" s="444">
        <f t="shared" ca="1" si="119"/>
        <v>-1385096850.2981286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-1385096850.2981286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-5771236.8762422027</v>
      </c>
      <c r="L2048" s="444">
        <f t="shared" ref="L2048:L2302" ca="1" si="124">I2048-J2048+K2048</f>
        <v>-1390868087.1743708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-1390868087.1743708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-5795283.6965598781</v>
      </c>
      <c r="L2049" s="444">
        <f t="shared" ca="1" si="124"/>
        <v>-1396663370.8709307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-1396663370.8709307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-5819430.7119622109</v>
      </c>
      <c r="L2050" s="444">
        <f t="shared" ca="1" si="124"/>
        <v>-1402482801.5828929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-1402482801.5828929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-5843678.3399287201</v>
      </c>
      <c r="L2051" s="444">
        <f t="shared" ca="1" si="124"/>
        <v>-1408326479.9228215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-1408326479.9228215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-5868026.9996784227</v>
      </c>
      <c r="L2052" s="444">
        <f t="shared" ca="1" si="124"/>
        <v>-1414194506.9224999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-1414194506.9224999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-5892477.1121770833</v>
      </c>
      <c r="L2053" s="444">
        <f t="shared" ca="1" si="124"/>
        <v>-1420086984.034677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-1420086984.034677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-5917029.1001444878</v>
      </c>
      <c r="L2054" s="444">
        <f t="shared" ca="1" si="124"/>
        <v>-1426004013.1348214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-1426004013.1348214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-5941683.3880617563</v>
      </c>
      <c r="L2055" s="444">
        <f t="shared" ca="1" si="124"/>
        <v>-1431945696.5228832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-1431945696.5228832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-5966440.4021786796</v>
      </c>
      <c r="L2056" s="444">
        <f t="shared" ca="1" si="124"/>
        <v>-1437912136.9250619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-1437912136.9250619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-5991300.5705210911</v>
      </c>
      <c r="L2057" s="444">
        <f t="shared" ca="1" si="124"/>
        <v>-1443903437.4955831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-1443903437.4955831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-6016264.3228982631</v>
      </c>
      <c r="L2058" s="444">
        <f t="shared" ca="1" si="124"/>
        <v>-1449919701.8184812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-1449919701.8184812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-6041332.0909103379</v>
      </c>
      <c r="L2059" s="444">
        <f t="shared" ca="1" si="124"/>
        <v>-1455961033.9093916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-1455961033.9093916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-6066504.3079557987</v>
      </c>
      <c r="L2060" s="444">
        <f t="shared" ca="1" si="124"/>
        <v>-1462027538.2173474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-1462027538.2173474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-6091781.4092389476</v>
      </c>
      <c r="L2061" s="444">
        <f t="shared" ca="1" si="124"/>
        <v>-1468119319.6265864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-1468119319.6265864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-6117163.8317774432</v>
      </c>
      <c r="L2062" s="444">
        <f t="shared" ca="1" si="124"/>
        <v>-1474236483.4583638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-1474236483.4583638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-6142652.0144098494</v>
      </c>
      <c r="L2063" s="444">
        <f t="shared" ca="1" si="124"/>
        <v>-1480379135.4727736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-1480379135.4727736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-6168246.3978032228</v>
      </c>
      <c r="L2064" s="444">
        <f t="shared" ca="1" si="124"/>
        <v>-1486547381.8705769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-1486547381.8705769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-6193947.424460737</v>
      </c>
      <c r="L2065" s="444">
        <f t="shared" ca="1" si="124"/>
        <v>-1492741329.2950375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-1492741329.2950375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-6219755.5387293231</v>
      </c>
      <c r="L2066" s="444">
        <f t="shared" ca="1" si="124"/>
        <v>-1498961084.8337669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-1498961084.8337669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-6245671.1868073624</v>
      </c>
      <c r="L2067" s="444">
        <f t="shared" ca="1" si="124"/>
        <v>-1505206756.0205743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-1505206756.0205743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-6271694.8167523928</v>
      </c>
      <c r="L2068" s="444">
        <f t="shared" ca="1" si="124"/>
        <v>-1511478450.8373268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-1511478450.8373268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-6297826.878488861</v>
      </c>
      <c r="L2069" s="444">
        <f t="shared" ca="1" si="124"/>
        <v>-1517776277.7158155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-1517776277.7158155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-6324067.823815898</v>
      </c>
      <c r="L2070" s="444">
        <f t="shared" ca="1" si="124"/>
        <v>-1524100345.5396314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-1524100345.5396314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-6350418.1064151302</v>
      </c>
      <c r="L2071" s="444">
        <f t="shared" ca="1" si="124"/>
        <v>-1530450763.6460464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-1530450763.6460464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-6376878.1818585265</v>
      </c>
      <c r="L2072" s="444">
        <f t="shared" ca="1" si="124"/>
        <v>-1536827641.8279049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-1536827641.8279049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-6403448.5076162703</v>
      </c>
      <c r="L2073" s="444">
        <f t="shared" ca="1" si="124"/>
        <v>-1543231090.3355212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-1543231090.3355212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-6430129.5430646716</v>
      </c>
      <c r="L2074" s="444">
        <f t="shared" ca="1" si="124"/>
        <v>-1549661219.8785858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-1549661219.8785858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-6456921.7494941074</v>
      </c>
      <c r="L2075" s="444">
        <f t="shared" ca="1" si="124"/>
        <v>-1556118141.6280799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-1556118141.6280799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-6483825.5901169991</v>
      </c>
      <c r="L2076" s="444">
        <f t="shared" ca="1" si="124"/>
        <v>-1562601967.2181969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-1562601967.2181969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-6510841.5300758202</v>
      </c>
      <c r="L2077" s="444">
        <f t="shared" ca="1" si="124"/>
        <v>-1569112808.7482727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-1569112808.7482727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-6537970.0364511358</v>
      </c>
      <c r="L2078" s="444">
        <f t="shared" ca="1" si="124"/>
        <v>-1575650778.7847238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-1575650778.7847238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-6565211.5782696819</v>
      </c>
      <c r="L2079" s="444">
        <f t="shared" ca="1" si="124"/>
        <v>-1582215990.3629935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-1582215990.3629935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-6592566.6265124725</v>
      </c>
      <c r="L2080" s="444">
        <f t="shared" ca="1" si="124"/>
        <v>-1588808556.989506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-1588808556.989506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-6620035.6541229412</v>
      </c>
      <c r="L2081" s="444">
        <f t="shared" ca="1" si="124"/>
        <v>-1595428592.6436288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-1595428592.6436288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-6647619.13601512</v>
      </c>
      <c r="L2082" s="444">
        <f t="shared" ca="1" si="124"/>
        <v>-1602076211.779644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-1602076211.779644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-6675317.5490818499</v>
      </c>
      <c r="L2083" s="444">
        <f t="shared" ca="1" si="124"/>
        <v>-1608751529.3287258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-1608751529.3287258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-6703131.3722030241</v>
      </c>
      <c r="L2084" s="444">
        <f t="shared" ca="1" si="124"/>
        <v>-1615454660.7009289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-1615454660.7009289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-6731061.0862538703</v>
      </c>
      <c r="L2085" s="444">
        <f t="shared" ca="1" si="124"/>
        <v>-1622185721.7871828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-1622185721.7871828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-6759107.1741132615</v>
      </c>
      <c r="L2086" s="444">
        <f t="shared" ca="1" si="124"/>
        <v>-1628944828.9612961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-1628944828.9612961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-6787270.1206720667</v>
      </c>
      <c r="L2087" s="444">
        <f t="shared" ca="1" si="124"/>
        <v>-1635732099.0819681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-1635732099.0819681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-6815550.4128415333</v>
      </c>
      <c r="L2088" s="444">
        <f t="shared" ca="1" si="124"/>
        <v>-1642547649.4948096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-1642547649.4948096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-6843948.5395617066</v>
      </c>
      <c r="L2089" s="444">
        <f t="shared" ca="1" si="124"/>
        <v>-1649391598.0343714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-1649391598.0343714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-6872464.9918098804</v>
      </c>
      <c r="L2090" s="444">
        <f t="shared" ca="1" si="124"/>
        <v>-1656264063.0261812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-1656264063.0261812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-6901100.2626090879</v>
      </c>
      <c r="L2091" s="444">
        <f t="shared" ca="1" si="124"/>
        <v>-1663165163.2887902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-1663165163.2887902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-6929854.8470366262</v>
      </c>
      <c r="L2092" s="444">
        <f t="shared" ca="1" si="124"/>
        <v>-1670095018.1358268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-1670095018.1358268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-6958729.2422326114</v>
      </c>
      <c r="L2093" s="444">
        <f t="shared" ca="1" si="124"/>
        <v>-1677053747.3780594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-1677053747.3780594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-6987723.9474085793</v>
      </c>
      <c r="L2094" s="444">
        <f t="shared" ca="1" si="124"/>
        <v>-1684041471.3254681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-1684041471.3254681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-7016839.4638561169</v>
      </c>
      <c r="L2095" s="444">
        <f t="shared" ca="1" si="124"/>
        <v>-1691058310.7893243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-1691058310.7893243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-7046076.2949555181</v>
      </c>
      <c r="L2096" s="444">
        <f t="shared" ca="1" si="124"/>
        <v>-1698104387.0842798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-1698104387.0842798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-7075434.9461844992</v>
      </c>
      <c r="L2097" s="444">
        <f t="shared" ca="1" si="124"/>
        <v>-1705179822.0304642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-1705179822.0304642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-7104915.9251269335</v>
      </c>
      <c r="L2098" s="444">
        <f t="shared" ca="1" si="124"/>
        <v>-1712284737.9555912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-1712284737.9555912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-7134519.7414816301</v>
      </c>
      <c r="L2099" s="444">
        <f t="shared" ca="1" si="124"/>
        <v>-1719419257.6970727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-1719419257.6970727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-7164246.9070711359</v>
      </c>
      <c r="L2100" s="444">
        <f t="shared" ca="1" si="124"/>
        <v>-1726583504.6041439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-1726583504.6041439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-7194097.9358505988</v>
      </c>
      <c r="L2101" s="444">
        <f t="shared" ca="1" si="124"/>
        <v>-1733777602.5399945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-1733777602.5399945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-7224073.3439166425</v>
      </c>
      <c r="L2102" s="444">
        <f t="shared" ca="1" si="124"/>
        <v>-1741001675.8839111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-1741001675.8839111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-7254173.6495162966</v>
      </c>
      <c r="L2103" s="444">
        <f t="shared" ca="1" si="124"/>
        <v>-1748255849.5334275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-1748255849.5334275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-7284399.3730559479</v>
      </c>
      <c r="L2104" s="444">
        <f t="shared" ca="1" si="124"/>
        <v>-1755540248.9064834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-1755540248.9064834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-7314751.0371103473</v>
      </c>
      <c r="L2105" s="444">
        <f t="shared" ca="1" si="124"/>
        <v>-1762854999.9435937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-1762854999.9435937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-7345229.1664316393</v>
      </c>
      <c r="L2106" s="444">
        <f t="shared" ca="1" si="124"/>
        <v>-1770200229.1100254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-1770200229.1100254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-7375834.2879584394</v>
      </c>
      <c r="L2107" s="444">
        <f t="shared" ca="1" si="124"/>
        <v>-1777576063.3979838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-1777576063.3979838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-7406566.9308249317</v>
      </c>
      <c r="L2108" s="444">
        <f t="shared" ca="1" si="124"/>
        <v>-1784982630.3288088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-1784982630.3288088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-7437427.626370036</v>
      </c>
      <c r="L2109" s="444">
        <f t="shared" ca="1" si="124"/>
        <v>-1792420057.9551787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-1792420057.9551787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-7468416.908146577</v>
      </c>
      <c r="L2110" s="444">
        <f t="shared" ca="1" si="124"/>
        <v>-1799888474.8633254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-1799888474.8633254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-7499535.3119305233</v>
      </c>
      <c r="L2111" s="444">
        <f t="shared" ca="1" si="124"/>
        <v>-1807388010.1752558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-1807388010.1752558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-7530783.3757302323</v>
      </c>
      <c r="L2112" s="444">
        <f t="shared" ca="1" si="124"/>
        <v>-1814918793.5509861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-1814918793.5509861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-7562161.6397957755</v>
      </c>
      <c r="L2113" s="444">
        <f t="shared" ca="1" si="124"/>
        <v>-1822480955.1907818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-1822480955.1907818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-7593670.6466282569</v>
      </c>
      <c r="L2114" s="444">
        <f t="shared" ca="1" si="124"/>
        <v>-1830074625.83741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-1830074625.83741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-7625310.9409892093</v>
      </c>
      <c r="L2115" s="444">
        <f t="shared" ca="1" si="124"/>
        <v>-1837699936.7783992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-1837699936.7783992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-7657083.0699099964</v>
      </c>
      <c r="L2116" s="444">
        <f t="shared" ca="1" si="124"/>
        <v>-1845357019.8483093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-1845357019.8483093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-7688987.5827012882</v>
      </c>
      <c r="L2117" s="444">
        <f t="shared" ca="1" si="124"/>
        <v>-1853046007.4310105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-1853046007.4310105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-7721025.0309625426</v>
      </c>
      <c r="L2118" s="444">
        <f t="shared" ca="1" si="124"/>
        <v>-1860767032.461973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-1860767032.461973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-7753195.9685915541</v>
      </c>
      <c r="L2119" s="444">
        <f t="shared" ca="1" si="124"/>
        <v>-1868520228.4305644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-1868520228.4305644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-7785500.951794019</v>
      </c>
      <c r="L2120" s="444">
        <f t="shared" ca="1" si="124"/>
        <v>-1876305729.3823583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-1876305729.3823583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-7817940.5390931601</v>
      </c>
      <c r="L2121" s="444">
        <f t="shared" ca="1" si="124"/>
        <v>-1884123669.9214516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-1884123669.9214516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-7850515.2913393816</v>
      </c>
      <c r="L2122" s="444">
        <f t="shared" ca="1" si="124"/>
        <v>-1891974185.212791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-1891974185.212791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-7883225.7717199624</v>
      </c>
      <c r="L2123" s="444">
        <f t="shared" ca="1" si="124"/>
        <v>-1899857410.9845109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-1899857410.9845109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-7916072.5457687955</v>
      </c>
      <c r="L2124" s="444">
        <f t="shared" ca="1" si="124"/>
        <v>-1907773483.5302796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-1907773483.5302796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-7949056.1813761648</v>
      </c>
      <c r="L2125" s="444">
        <f t="shared" ca="1" si="124"/>
        <v>-1915722539.7116559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-1915722539.7116559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-7982177.2487985659</v>
      </c>
      <c r="L2126" s="444">
        <f t="shared" ca="1" si="124"/>
        <v>-1923704716.9604545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-1923704716.9604545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-8015436.3206685605</v>
      </c>
      <c r="L2127" s="444">
        <f t="shared" ca="1" si="124"/>
        <v>-1931720153.2811229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-1931720153.2811229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-8048833.972004679</v>
      </c>
      <c r="L2128" s="444">
        <f t="shared" ca="1" si="124"/>
        <v>-1939768987.2531276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-1939768987.2531276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-8082370.7802213645</v>
      </c>
      <c r="L2129" s="444">
        <f t="shared" ca="1" si="124"/>
        <v>-1947851358.033349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-1947851358.033349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-8116047.3251389544</v>
      </c>
      <c r="L2130" s="444">
        <f t="shared" ca="1" si="124"/>
        <v>-1955967405.3584881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-1955967405.3584881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-8149864.1889936998</v>
      </c>
      <c r="L2131" s="444">
        <f t="shared" ca="1" si="124"/>
        <v>-1964117269.5474818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-1964117269.5474818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-8183821.9564478397</v>
      </c>
      <c r="L2132" s="444">
        <f t="shared" ca="1" si="124"/>
        <v>-1972301091.5039296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-1972301091.5039296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-8217921.2145997062</v>
      </c>
      <c r="L2133" s="444">
        <f t="shared" ca="1" si="124"/>
        <v>-1980519012.7185292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-1980519012.7185292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-8252162.5529938713</v>
      </c>
      <c r="L2134" s="444">
        <f t="shared" ca="1" si="124"/>
        <v>-1988771175.271523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-1988771175.271523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-8286546.5636313446</v>
      </c>
      <c r="L2135" s="444">
        <f t="shared" ca="1" si="124"/>
        <v>-1997057721.8351543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-1997057721.8351543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-8321073.8409798099</v>
      </c>
      <c r="L2136" s="444">
        <f t="shared" ca="1" si="124"/>
        <v>-2005378795.6761341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-2005378795.6761341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-8355744.9819838917</v>
      </c>
      <c r="L2137" s="444">
        <f t="shared" ca="1" si="124"/>
        <v>-2013734540.658118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-2013734540.658118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-8390560.5860754903</v>
      </c>
      <c r="L2138" s="444">
        <f t="shared" ca="1" si="124"/>
        <v>-2022125101.2441936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-2022125101.2441936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-8425521.2551841401</v>
      </c>
      <c r="L2139" s="444">
        <f t="shared" ca="1" si="124"/>
        <v>-2030550622.4993777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-2030550622.4993777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-8460627.5937474072</v>
      </c>
      <c r="L2140" s="444">
        <f t="shared" ca="1" si="124"/>
        <v>-2039011250.0931251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-2039011250.0931251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-8495880.2087213546</v>
      </c>
      <c r="L2141" s="444">
        <f t="shared" ca="1" si="124"/>
        <v>-2047507130.3018465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-2047507130.3018465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-8531279.7095910273</v>
      </c>
      <c r="L2142" s="444">
        <f t="shared" ca="1" si="124"/>
        <v>-2056038410.0114374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-2056038410.0114374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-8566826.7083809879</v>
      </c>
      <c r="L2143" s="444">
        <f t="shared" ca="1" si="124"/>
        <v>-2064605236.7198184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-2064605236.7198184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-8602521.8196659107</v>
      </c>
      <c r="L2144" s="444">
        <f t="shared" ca="1" si="124"/>
        <v>-2073207758.5394843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-2073207758.5394843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-8638365.6605811846</v>
      </c>
      <c r="L2145" s="444">
        <f t="shared" ca="1" si="124"/>
        <v>-2081846124.2000654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-2081846124.2000654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-8674358.850833606</v>
      </c>
      <c r="L2146" s="444">
        <f t="shared" ca="1" si="124"/>
        <v>-2090520483.050899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-2090520483.050899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-8710502.01271208</v>
      </c>
      <c r="L2147" s="444">
        <f t="shared" ca="1" si="124"/>
        <v>-2099230985.063611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-2099230985.063611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-8746795.771098379</v>
      </c>
      <c r="L2148" s="444">
        <f t="shared" ca="1" si="124"/>
        <v>-2107977780.8347094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-2107977780.8347094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-8783240.7534779552</v>
      </c>
      <c r="L2149" s="444">
        <f t="shared" ca="1" si="124"/>
        <v>-2116761021.5881875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-2116761021.5881875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-8819837.5899507813</v>
      </c>
      <c r="L2150" s="444">
        <f t="shared" ca="1" si="124"/>
        <v>-2125580859.1781383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-2125580859.1781383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-8856586.9132422432</v>
      </c>
      <c r="L2151" s="444">
        <f t="shared" ca="1" si="124"/>
        <v>-2134437446.0913806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-2134437446.0913806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-8893489.3587140851</v>
      </c>
      <c r="L2152" s="444">
        <f t="shared" ca="1" si="124"/>
        <v>-2143330935.4500947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-2143330935.4500947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-8930545.564375395</v>
      </c>
      <c r="L2153" s="444">
        <f t="shared" ca="1" si="124"/>
        <v>-2152261481.0144701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-2152261481.0144701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-8967756.1708936244</v>
      </c>
      <c r="L2154" s="444">
        <f t="shared" ca="1" si="124"/>
        <v>-2161229237.1853638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-2161229237.1853638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-9005121.8216056824</v>
      </c>
      <c r="L2155" s="444">
        <f t="shared" ca="1" si="124"/>
        <v>-2170234359.0069695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-2170234359.0069695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-9042643.1625290401</v>
      </c>
      <c r="L2156" s="444">
        <f t="shared" ca="1" si="124"/>
        <v>-2179277002.1694984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-2179277002.1694984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-9080320.8423729092</v>
      </c>
      <c r="L2157" s="444">
        <f t="shared" ca="1" si="124"/>
        <v>-2188357323.0118713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-2188357323.0118713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-9118155.5125494637</v>
      </c>
      <c r="L2158" s="444">
        <f t="shared" ca="1" si="124"/>
        <v>-2197475478.5244207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-2197475478.5244207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-9156147.8271850869</v>
      </c>
      <c r="L2159" s="444">
        <f t="shared" ca="1" si="124"/>
        <v>-2206631626.3516059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-2206631626.3516059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-9194298.4431316908</v>
      </c>
      <c r="L2160" s="444">
        <f t="shared" ca="1" si="124"/>
        <v>-2215825924.7947378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-2215825924.7947378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-9232608.0199780744</v>
      </c>
      <c r="L2161" s="444">
        <f t="shared" ca="1" si="124"/>
        <v>-2225058532.8147159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-2225058532.8147159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-9271077.2200613152</v>
      </c>
      <c r="L2162" s="444">
        <f t="shared" ca="1" si="124"/>
        <v>-2234329610.0347772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-2234329610.0347772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-9309706.7084782384</v>
      </c>
      <c r="L2163" s="444">
        <f t="shared" ca="1" si="124"/>
        <v>-2243639316.7432556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-2243639316.7432556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-9348497.1530968975</v>
      </c>
      <c r="L2164" s="444">
        <f t="shared" ca="1" si="124"/>
        <v>-2252987813.8963523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-2252987813.8963523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-9387449.2245681342</v>
      </c>
      <c r="L2165" s="444">
        <f t="shared" ca="1" si="124"/>
        <v>-2262375263.1209207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-2262375263.1209207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-9426563.5963371694</v>
      </c>
      <c r="L2166" s="444">
        <f t="shared" ca="1" si="124"/>
        <v>-2271801826.717258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-2271801826.717258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-9465840.9446552414</v>
      </c>
      <c r="L2167" s="444">
        <f t="shared" ca="1" si="124"/>
        <v>-2281267667.6619134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-2281267667.6619134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-9505281.9485913049</v>
      </c>
      <c r="L2168" s="444">
        <f t="shared" ca="1" si="124"/>
        <v>-2290772949.6105046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-2290772949.6105046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-9544887.2900437694</v>
      </c>
      <c r="L2169" s="444">
        <f t="shared" ca="1" si="124"/>
        <v>-2300317836.9005485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-2300317836.9005485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-9584657.653752286</v>
      </c>
      <c r="L2170" s="444">
        <f t="shared" ca="1" si="124"/>
        <v>-2309902494.5543008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-2309902494.5543008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-9624593.7273095865</v>
      </c>
      <c r="L2171" s="444">
        <f t="shared" ca="1" si="124"/>
        <v>-2319527088.2816105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-2319527088.2816105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-9664696.2011733763</v>
      </c>
      <c r="L2172" s="444">
        <f t="shared" ca="1" si="124"/>
        <v>-2329191784.4827838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-2329191784.4827838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-9704965.7686782666</v>
      </c>
      <c r="L2173" s="444">
        <f t="shared" ca="1" si="124"/>
        <v>-2338896750.251462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-2338896750.251462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-9745403.1260477584</v>
      </c>
      <c r="L2174" s="444">
        <f t="shared" ca="1" si="124"/>
        <v>-2348642153.3775096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-2348642153.3775096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-9786008.9724062905</v>
      </c>
      <c r="L2175" s="444">
        <f t="shared" ca="1" si="124"/>
        <v>-2358428162.349916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-2358428162.349916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-9826784.0097913165</v>
      </c>
      <c r="L2176" s="444">
        <f t="shared" ca="1" si="124"/>
        <v>-2368254946.3597074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-2368254946.3597074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-9867728.9431654476</v>
      </c>
      <c r="L2177" s="444">
        <f t="shared" ca="1" si="124"/>
        <v>-2378122675.3028727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-2378122675.3028727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-9908844.4804286361</v>
      </c>
      <c r="L2178" s="444">
        <f t="shared" ca="1" si="124"/>
        <v>-2388031519.7833014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-2388031519.7833014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-9950131.3324304223</v>
      </c>
      <c r="L2179" s="444">
        <f t="shared" ca="1" si="124"/>
        <v>-2397981651.1157317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-2397981651.1157317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-9991590.212982215</v>
      </c>
      <c r="L2180" s="444">
        <f t="shared" ca="1" si="124"/>
        <v>-2407973241.3287139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-2407973241.3287139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-10033221.838869641</v>
      </c>
      <c r="L2181" s="444">
        <f t="shared" ca="1" si="124"/>
        <v>-2418006463.1675835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-2418006463.1675835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-10075026.929864932</v>
      </c>
      <c r="L2182" s="444">
        <f t="shared" ca="1" si="124"/>
        <v>-2428081490.0974483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-2428081490.0974483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-10117006.208739368</v>
      </c>
      <c r="L2183" s="444">
        <f t="shared" ca="1" si="124"/>
        <v>-2438198496.3061876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-2438198496.3061876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-10159160.401275782</v>
      </c>
      <c r="L2184" s="444">
        <f t="shared" ca="1" si="124"/>
        <v>-2448357656.7074633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-2448357656.7074633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-10201490.236281097</v>
      </c>
      <c r="L2185" s="444">
        <f t="shared" ca="1" si="124"/>
        <v>-2458559146.9437442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-2458559146.9437442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-10243996.445598934</v>
      </c>
      <c r="L2186" s="444">
        <f t="shared" ca="1" si="124"/>
        <v>-2468803143.3893433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-2468803143.3893433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-10286679.764122263</v>
      </c>
      <c r="L2187" s="444">
        <f t="shared" ca="1" si="124"/>
        <v>-2479089823.1534657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-2479089823.1534657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-10329540.929806108</v>
      </c>
      <c r="L2188" s="444">
        <f t="shared" ca="1" si="124"/>
        <v>-2489419364.083272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-2489419364.083272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-10372580.6836803</v>
      </c>
      <c r="L2189" s="444">
        <f t="shared" ca="1" si="124"/>
        <v>-2499791944.7669525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-2499791944.7669525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-10415799.769862302</v>
      </c>
      <c r="L2190" s="444">
        <f t="shared" ca="1" si="124"/>
        <v>-2510207744.5368147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-2510207744.5368147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-10459198.935570061</v>
      </c>
      <c r="L2191" s="444">
        <f t="shared" ca="1" si="124"/>
        <v>-2520666943.4723849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-2520666943.4723849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-10502778.931134937</v>
      </c>
      <c r="L2192" s="444">
        <f t="shared" ca="1" si="124"/>
        <v>-2531169722.4035196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-2531169722.4035196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-10546540.510014664</v>
      </c>
      <c r="L2193" s="444">
        <f t="shared" ca="1" si="124"/>
        <v>-2541716262.9135342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-2541716262.9135342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-10590484.428806392</v>
      </c>
      <c r="L2194" s="444">
        <f t="shared" ca="1" si="124"/>
        <v>-2552306747.3423405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-2552306747.3423405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-10634611.447259752</v>
      </c>
      <c r="L2195" s="444">
        <f t="shared" ca="1" si="124"/>
        <v>-2562941358.7896004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-2562941358.7896004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-10678922.328290001</v>
      </c>
      <c r="L2196" s="444">
        <f t="shared" ca="1" si="124"/>
        <v>-2573620281.1178904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-2573620281.1178904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-10723417.83799121</v>
      </c>
      <c r="L2197" s="444">
        <f t="shared" ca="1" si="124"/>
        <v>-2584343698.9558816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-2584343698.9558816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-10768098.745649507</v>
      </c>
      <c r="L2198" s="444">
        <f t="shared" ca="1" si="124"/>
        <v>-2595111797.7015309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-2595111797.7015309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-10812965.823756378</v>
      </c>
      <c r="L2199" s="444">
        <f t="shared" ca="1" si="124"/>
        <v>-2605924763.5252872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-2605924763.5252872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-10858019.848022029</v>
      </c>
      <c r="L2200" s="444">
        <f t="shared" ca="1" si="124"/>
        <v>-2616782783.3733091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-2616782783.3733091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-10903261.597388787</v>
      </c>
      <c r="L2201" s="444">
        <f t="shared" ca="1" si="124"/>
        <v>-2627686044.9706979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-2627686044.9706979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-10948691.854044575</v>
      </c>
      <c r="L2202" s="444">
        <f t="shared" ca="1" si="124"/>
        <v>-2638634736.8247423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-2638634736.8247423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-10994311.403436426</v>
      </c>
      <c r="L2203" s="444">
        <f t="shared" ca="1" si="124"/>
        <v>-2649629048.228179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-2649629048.228179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-11040121.034284079</v>
      </c>
      <c r="L2204" s="444">
        <f t="shared" ca="1" si="124"/>
        <v>-2660669169.2624631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-2660669169.2624631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-11086121.538593596</v>
      </c>
      <c r="L2205" s="444">
        <f t="shared" ca="1" si="124"/>
        <v>-2671755290.8010569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-2671755290.8010569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-11132313.711671069</v>
      </c>
      <c r="L2206" s="444">
        <f t="shared" ca="1" si="124"/>
        <v>-2682887604.5127277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-2682887604.5127277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-11178698.352136366</v>
      </c>
      <c r="L2207" s="444">
        <f t="shared" ca="1" si="124"/>
        <v>-2694066302.8648639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-2694066302.8648639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-11225276.261936933</v>
      </c>
      <c r="L2208" s="444">
        <f t="shared" ca="1" si="124"/>
        <v>-2705291579.126801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-2705291579.126801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-11272048.246361671</v>
      </c>
      <c r="L2209" s="444">
        <f t="shared" ca="1" si="124"/>
        <v>-2716563627.3731627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-2716563627.3731627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-11319015.114054844</v>
      </c>
      <c r="L2210" s="444">
        <f t="shared" ca="1" si="124"/>
        <v>-2727882642.4872174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-2727882642.4872174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-11366177.677030072</v>
      </c>
      <c r="L2211" s="444">
        <f t="shared" ca="1" si="124"/>
        <v>-2739248820.1642475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-2739248820.1642475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-11413536.750684364</v>
      </c>
      <c r="L2212" s="444">
        <f t="shared" ca="1" si="124"/>
        <v>-2750662356.9149318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-2750662356.9149318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-11461093.153812215</v>
      </c>
      <c r="L2213" s="444">
        <f t="shared" ca="1" si="124"/>
        <v>-2762123450.0687442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-2762123450.0687442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-11508847.708619768</v>
      </c>
      <c r="L2214" s="444">
        <f t="shared" ca="1" si="124"/>
        <v>-2773632297.7773638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-2773632297.7773638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-11556801.240739016</v>
      </c>
      <c r="L2215" s="444">
        <f t="shared" ca="1" si="124"/>
        <v>-2785189099.0181026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-2785189099.0181026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-11604954.579242093</v>
      </c>
      <c r="L2216" s="444">
        <f t="shared" ca="1" si="124"/>
        <v>-2796794053.5973449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-2796794053.5973449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-11653308.556655604</v>
      </c>
      <c r="L2217" s="444">
        <f t="shared" ca="1" si="124"/>
        <v>-2808447362.1540003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-2808447362.1540003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-11701864.008975001</v>
      </c>
      <c r="L2218" s="444">
        <f t="shared" ca="1" si="124"/>
        <v>-2820149226.1629753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-2820149226.1629753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-11750621.775679063</v>
      </c>
      <c r="L2219" s="444">
        <f t="shared" ca="1" si="124"/>
        <v>-2831899847.9386544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-2831899847.9386544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-11799582.699744394</v>
      </c>
      <c r="L2220" s="444">
        <f t="shared" ca="1" si="124"/>
        <v>-2843699430.6383986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-2843699430.6383986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-11848747.627659995</v>
      </c>
      <c r="L2221" s="444">
        <f t="shared" ca="1" si="124"/>
        <v>-2855548178.2660584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-2855548178.2660584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-11898117.409441911</v>
      </c>
      <c r="L2222" s="444">
        <f t="shared" ca="1" si="124"/>
        <v>-2867446295.6755004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-2867446295.6755004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-11947692.898647917</v>
      </c>
      <c r="L2223" s="444">
        <f t="shared" ca="1" si="124"/>
        <v>-2879393988.5741482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-2879393988.5741482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-11997474.952392284</v>
      </c>
      <c r="L2224" s="444">
        <f t="shared" ca="1" si="124"/>
        <v>-2891391463.5265403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-2891391463.5265403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-12047464.431360584</v>
      </c>
      <c r="L2225" s="444">
        <f t="shared" ca="1" si="124"/>
        <v>-2903438927.957901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-2903438927.957901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-12097662.199824587</v>
      </c>
      <c r="L2226" s="444">
        <f t="shared" ca="1" si="124"/>
        <v>-2915536590.1577258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-2915536590.1577258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-12148069.125657192</v>
      </c>
      <c r="L2227" s="444">
        <f t="shared" ca="1" si="124"/>
        <v>-2927684659.2833829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-2927684659.2833829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-12198686.080347428</v>
      </c>
      <c r="L2228" s="444">
        <f t="shared" ca="1" si="124"/>
        <v>-2939883345.3637304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-2939883345.3637304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-12249513.939015543</v>
      </c>
      <c r="L2229" s="444">
        <f t="shared" ca="1" si="124"/>
        <v>-2952132859.3027458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-2952132859.3027458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-12300553.580428107</v>
      </c>
      <c r="L2230" s="444">
        <f t="shared" ca="1" si="124"/>
        <v>-2964433412.8831739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-2964433412.8831739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-12351805.887013225</v>
      </c>
      <c r="L2231" s="444">
        <f t="shared" ca="1" si="124"/>
        <v>-2976785218.7701874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-2976785218.7701874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-12403271.744875781</v>
      </c>
      <c r="L2232" s="444">
        <f t="shared" ca="1" si="124"/>
        <v>-2989188490.5150633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-2989188490.5150633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-12454952.043812763</v>
      </c>
      <c r="L2233" s="444">
        <f t="shared" ca="1" si="124"/>
        <v>-3001643442.558876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-3001643442.558876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-12506847.67732865</v>
      </c>
      <c r="L2234" s="444">
        <f t="shared" ca="1" si="124"/>
        <v>-3014150290.2362046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-3014150290.2362046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-12558959.542650852</v>
      </c>
      <c r="L2235" s="444">
        <f t="shared" ca="1" si="124"/>
        <v>-3026709249.7788553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-3026709249.7788553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-12611288.54074523</v>
      </c>
      <c r="L2236" s="444">
        <f t="shared" ca="1" si="124"/>
        <v>-3039320538.3196006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-3039320538.3196006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-12663835.576331669</v>
      </c>
      <c r="L2237" s="444">
        <f t="shared" ca="1" si="124"/>
        <v>-3051984373.8959322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-3051984373.8959322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-12716601.557899717</v>
      </c>
      <c r="L2238" s="444">
        <f t="shared" ca="1" si="124"/>
        <v>-3064700975.4538321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-3064700975.4538321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-12769587.397724301</v>
      </c>
      <c r="L2239" s="444">
        <f t="shared" ca="1" si="124"/>
        <v>-3077470562.8515563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-3077470562.8515563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-12822794.011881484</v>
      </c>
      <c r="L2240" s="444">
        <f t="shared" ca="1" si="124"/>
        <v>-3090293356.8634377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-3090293356.8634377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-12876222.320264323</v>
      </c>
      <c r="L2241" s="444">
        <f t="shared" ca="1" si="124"/>
        <v>-3103169579.183702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-3103169579.183702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-12929873.246598758</v>
      </c>
      <c r="L2242" s="444">
        <f t="shared" ca="1" si="124"/>
        <v>-3116099452.4303007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-3116099452.4303007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-12983747.718459586</v>
      </c>
      <c r="L2243" s="444">
        <f t="shared" ca="1" si="124"/>
        <v>-3129083200.1487603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-3129083200.1487603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-13037846.6672865</v>
      </c>
      <c r="L2244" s="444">
        <f t="shared" ca="1" si="124"/>
        <v>-3142121046.8160467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-3142121046.8160467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-13092171.028400194</v>
      </c>
      <c r="L2245" s="444">
        <f t="shared" ca="1" si="124"/>
        <v>-3155213217.8444471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-3155213217.8444471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-13146721.74101853</v>
      </c>
      <c r="L2246" s="444">
        <f t="shared" ca="1" si="124"/>
        <v>-3168359939.5854654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-3168359939.5854654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-13201499.748272773</v>
      </c>
      <c r="L2247" s="444">
        <f t="shared" ca="1" si="124"/>
        <v>-3181561439.3337383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-3181561439.3337383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-13256505.99722391</v>
      </c>
      <c r="L2248" s="444">
        <f t="shared" ca="1" si="124"/>
        <v>-3194817945.3309622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-3194817945.3309622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-13311741.438879009</v>
      </c>
      <c r="L2249" s="444">
        <f t="shared" ca="1" si="124"/>
        <v>-3208129686.7698412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-3208129686.7698412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-13367207.028207671</v>
      </c>
      <c r="L2250" s="444">
        <f t="shared" ca="1" si="124"/>
        <v>-3221496893.798049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-3221496893.798049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-13422903.724158537</v>
      </c>
      <c r="L2251" s="444">
        <f t="shared" ca="1" si="124"/>
        <v>-3234919797.5222077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-3234919797.5222077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-13478832.489675865</v>
      </c>
      <c r="L2252" s="444">
        <f t="shared" ca="1" si="124"/>
        <v>-3248398630.0118837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-3248398630.0118837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-13534994.291716183</v>
      </c>
      <c r="L2253" s="444">
        <f t="shared" ca="1" si="124"/>
        <v>-3261933624.3035998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-3261933624.3035998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-13591390.101264998</v>
      </c>
      <c r="L2254" s="444">
        <f t="shared" ca="1" si="124"/>
        <v>-3275525014.4048648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-3275525014.4048648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-13648020.893353604</v>
      </c>
      <c r="L2255" s="444">
        <f t="shared" ca="1" si="124"/>
        <v>-3289173035.2982183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-3289173035.2982183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-13704887.647075908</v>
      </c>
      <c r="L2256" s="444">
        <f t="shared" ca="1" si="124"/>
        <v>-3302877922.9452944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-3302877922.9452944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-13761991.345605394</v>
      </c>
      <c r="L2257" s="444">
        <f t="shared" ca="1" si="124"/>
        <v>-3316639914.2908998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-3316639914.2908998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-13819332.976212082</v>
      </c>
      <c r="L2258" s="444">
        <f t="shared" ca="1" si="124"/>
        <v>-3330459247.2671118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-3330459247.2671118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-13876913.530279633</v>
      </c>
      <c r="L2259" s="444">
        <f t="shared" ca="1" si="124"/>
        <v>-3344336160.7973914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-3344336160.7973914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-13934734.003322463</v>
      </c>
      <c r="L2260" s="444">
        <f t="shared" ca="1" si="124"/>
        <v>-3358270894.800714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-3358270894.800714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-13992795.395002974</v>
      </c>
      <c r="L2261" s="444">
        <f t="shared" ca="1" si="124"/>
        <v>-3372263690.1957169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-3372263690.1957169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-14051098.70914882</v>
      </c>
      <c r="L2262" s="444">
        <f t="shared" ca="1" si="124"/>
        <v>-3386314788.9048657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-3386314788.9048657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-14109644.953770274</v>
      </c>
      <c r="L2263" s="444">
        <f t="shared" ca="1" si="124"/>
        <v>-3400424433.8586359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-3400424433.8586359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-14168435.141077649</v>
      </c>
      <c r="L2264" s="444">
        <f t="shared" ca="1" si="124"/>
        <v>-3414592868.9997134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-3414592868.9997134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-14227470.287498806</v>
      </c>
      <c r="L2265" s="444">
        <f t="shared" ca="1" si="124"/>
        <v>-3428820339.2872124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-3428820339.2872124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-14286751.413696716</v>
      </c>
      <c r="L2266" s="444">
        <f t="shared" ca="1" si="124"/>
        <v>-3443107090.7009091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-3443107090.7009091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-14346279.54458712</v>
      </c>
      <c r="L2267" s="444">
        <f t="shared" ca="1" si="124"/>
        <v>-3457453370.2454963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-3457453370.2454963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-14406055.709356232</v>
      </c>
      <c r="L2268" s="444">
        <f t="shared" ca="1" si="124"/>
        <v>-3471859425.9548526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-3471859425.9548526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-14466080.941478554</v>
      </c>
      <c r="L2269" s="444">
        <f t="shared" ca="1" si="124"/>
        <v>-3486325506.8963313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-3486325506.8963313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-14526356.278734714</v>
      </c>
      <c r="L2270" s="444">
        <f t="shared" ca="1" si="124"/>
        <v>-3500851863.175066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-3500851863.175066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-14586882.763229441</v>
      </c>
      <c r="L2271" s="444">
        <f t="shared" ca="1" si="124"/>
        <v>-3515438745.9382954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-3515438745.9382954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-14647661.441409566</v>
      </c>
      <c r="L2272" s="444">
        <f t="shared" ca="1" si="124"/>
        <v>-3530086407.379705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-3530086407.379705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-14708693.364082105</v>
      </c>
      <c r="L2273" s="444">
        <f t="shared" ca="1" si="124"/>
        <v>-3544795100.7437873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-3544795100.7437873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-14769979.586432448</v>
      </c>
      <c r="L2274" s="444">
        <f t="shared" ca="1" si="124"/>
        <v>-3559565080.3302197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-3559565080.3302197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-14831521.168042582</v>
      </c>
      <c r="L2275" s="444">
        <f t="shared" ca="1" si="124"/>
        <v>-3574396601.4982624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-3574396601.4982624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-14893319.172909426</v>
      </c>
      <c r="L2276" s="444">
        <f t="shared" ca="1" si="124"/>
        <v>-3589289920.6711717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-3589289920.6711717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-14955374.669463214</v>
      </c>
      <c r="L2277" s="444">
        <f t="shared" ca="1" si="124"/>
        <v>-3604245295.3406348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-3604245295.3406348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-15017688.730585977</v>
      </c>
      <c r="L2278" s="444">
        <f t="shared" ca="1" si="124"/>
        <v>-3619262984.0712209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-3619262984.0712209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-15080262.433630086</v>
      </c>
      <c r="L2279" s="444">
        <f t="shared" ca="1" si="124"/>
        <v>-3634343246.5048509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-3634343246.5048509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-15143096.860436879</v>
      </c>
      <c r="L2280" s="444">
        <f t="shared" ca="1" si="124"/>
        <v>-3649486343.3652878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-3649486343.3652878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-15206193.097355364</v>
      </c>
      <c r="L2281" s="444">
        <f t="shared" ca="1" si="124"/>
        <v>-3664692536.4626431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-3664692536.4626431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-15269552.235261014</v>
      </c>
      <c r="L2282" s="444">
        <f t="shared" ca="1" si="124"/>
        <v>-3679962088.6979041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-3679962088.6979041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-15333175.369574603</v>
      </c>
      <c r="L2283" s="444">
        <f t="shared" ca="1" si="124"/>
        <v>-3695295264.0674787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-3695295264.0674787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-15397063.60028116</v>
      </c>
      <c r="L2284" s="444">
        <f t="shared" ca="1" si="124"/>
        <v>-3710692327.6677599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-3710692327.6677599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-15461218.031948999</v>
      </c>
      <c r="L2285" s="444">
        <f t="shared" ca="1" si="124"/>
        <v>-3726153545.6997089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-3726153545.6997089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-15525639.773748787</v>
      </c>
      <c r="L2286" s="444">
        <f t="shared" ca="1" si="124"/>
        <v>-3741679185.4734578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-3741679185.4734578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-15590329.939472739</v>
      </c>
      <c r="L2287" s="444">
        <f t="shared" ca="1" si="124"/>
        <v>-3757269515.4129305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-3757269515.4129305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-15655289.647553876</v>
      </c>
      <c r="L2288" s="444">
        <f t="shared" ca="1" si="124"/>
        <v>-3772924805.0604844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-3772924805.0604844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-15720520.02108535</v>
      </c>
      <c r="L2289" s="444">
        <f t="shared" ca="1" si="124"/>
        <v>-3788645325.0815697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-3788645325.0815697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-15786022.187839875</v>
      </c>
      <c r="L2290" s="444">
        <f t="shared" ca="1" si="124"/>
        <v>-3804431347.2694097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-3804431347.2694097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-15851797.280289207</v>
      </c>
      <c r="L2291" s="444">
        <f t="shared" ca="1" si="124"/>
        <v>-3820283144.5496988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-3820283144.5496988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-15917846.435623745</v>
      </c>
      <c r="L2292" s="444">
        <f t="shared" ca="1" si="124"/>
        <v>-3836200990.9853225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-3836200990.9853225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-15984170.795772178</v>
      </c>
      <c r="L2293" s="444">
        <f t="shared" ca="1" si="124"/>
        <v>-3852185161.7810946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-3852185161.7810946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-16050771.507421229</v>
      </c>
      <c r="L2294" s="444">
        <f t="shared" ca="1" si="124"/>
        <v>-3868235933.2885156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-3868235933.2885156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-16117649.722035479</v>
      </c>
      <c r="L2295" s="444">
        <f t="shared" ca="1" si="124"/>
        <v>-3884353583.010551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-3884353583.010551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-16184806.595877295</v>
      </c>
      <c r="L2296" s="444">
        <f t="shared" ca="1" si="124"/>
        <v>-3900538389.6064281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-3900538389.6064281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-16252243.290026784</v>
      </c>
      <c r="L2297" s="444">
        <f t="shared" ca="1" si="124"/>
        <v>-3916790632.8964548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-3916790632.8964548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-16319960.970401896</v>
      </c>
      <c r="L2298" s="444">
        <f t="shared" ca="1" si="124"/>
        <v>-3933110593.8668566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-3933110593.8668566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-16387960.807778571</v>
      </c>
      <c r="L2299" s="444">
        <f t="shared" ca="1" si="124"/>
        <v>-3949498554.6746349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-3949498554.6746349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-16456243.977810977</v>
      </c>
      <c r="L2300" s="444">
        <f t="shared" ca="1" si="124"/>
        <v>-3965954798.6524458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-3965954798.6524458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-16524811.66105186</v>
      </c>
      <c r="L2301" s="444">
        <f t="shared" ca="1" si="124"/>
        <v>-3982479610.3134975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-3982479610.3134975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-16593665.042972904</v>
      </c>
      <c r="L2302" s="444">
        <f t="shared" ca="1" si="124"/>
        <v>-3999073275.3564706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-3999073275.3564706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-16662805.313985294</v>
      </c>
      <c r="L2303" s="444">
        <f t="shared" ref="L2303:L2557" ca="1" si="129">I2303-J2303+K2303</f>
        <v>-4015736080.6704559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-4015736080.6704559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-16732233.669460235</v>
      </c>
      <c r="L2304" s="444">
        <f t="shared" ca="1" si="129"/>
        <v>-4032468314.3399162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-4032468314.3399162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-16801951.309749652</v>
      </c>
      <c r="L2305" s="444">
        <f t="shared" ca="1" si="129"/>
        <v>-4049270265.6496658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-4049270265.6496658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-16871959.440206941</v>
      </c>
      <c r="L2306" s="444">
        <f t="shared" ca="1" si="129"/>
        <v>-4066142225.0898728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-4066142225.0898728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-16942259.271207806</v>
      </c>
      <c r="L2307" s="444">
        <f t="shared" ca="1" si="129"/>
        <v>-4083084484.3610806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-4083084484.3610806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-17012852.018171169</v>
      </c>
      <c r="L2308" s="444">
        <f t="shared" ca="1" si="129"/>
        <v>-4100097336.379252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-4100097336.379252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-17083738.901580218</v>
      </c>
      <c r="L2309" s="444">
        <f t="shared" ca="1" si="129"/>
        <v>-4117181075.2808323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-4117181075.2808323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-17154921.147003468</v>
      </c>
      <c r="L2310" s="444">
        <f t="shared" ca="1" si="129"/>
        <v>-4134335996.4278359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-4134335996.4278359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-17226399.985115983</v>
      </c>
      <c r="L2311" s="444">
        <f t="shared" ca="1" si="129"/>
        <v>-4151562396.4129519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-4151562396.4129519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-17298176.651720632</v>
      </c>
      <c r="L2312" s="444">
        <f t="shared" ca="1" si="129"/>
        <v>-4168860573.0646725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-4168860573.0646725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-17370252.387769468</v>
      </c>
      <c r="L2313" s="444">
        <f t="shared" ca="1" si="129"/>
        <v>-4186230825.4524422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-4186230825.4524422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-17442628.439385176</v>
      </c>
      <c r="L2314" s="444">
        <f t="shared" ca="1" si="129"/>
        <v>-4203673453.8918276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-4203673453.8918276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-17515306.057882614</v>
      </c>
      <c r="L2315" s="444">
        <f t="shared" ca="1" si="129"/>
        <v>-4221188759.9497104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-4221188759.9497104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-17588286.49979046</v>
      </c>
      <c r="L2316" s="444">
        <f t="shared" ca="1" si="129"/>
        <v>-4238777046.449501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-4238777046.449501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-17661571.026872922</v>
      </c>
      <c r="L2317" s="444">
        <f t="shared" ca="1" si="129"/>
        <v>-4256438617.4763741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-4256438617.4763741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-17735160.906151559</v>
      </c>
      <c r="L2318" s="444">
        <f t="shared" ca="1" si="129"/>
        <v>-4274173778.3825259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-4274173778.3825259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-17809057.409927189</v>
      </c>
      <c r="L2319" s="444">
        <f t="shared" ca="1" si="129"/>
        <v>-4291982835.7924533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-4291982835.7924533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-17883261.815801889</v>
      </c>
      <c r="L2320" s="444">
        <f t="shared" ca="1" si="129"/>
        <v>-4309866097.6082554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-4309866097.6082554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-17957775.406701066</v>
      </c>
      <c r="L2321" s="444">
        <f t="shared" ca="1" si="129"/>
        <v>-4327823873.0149565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-4327823873.0149565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-18032599.470895652</v>
      </c>
      <c r="L2322" s="444">
        <f t="shared" ca="1" si="129"/>
        <v>-4345856472.4858522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-4345856472.4858522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-18107735.302024383</v>
      </c>
      <c r="L2323" s="444">
        <f t="shared" ca="1" si="129"/>
        <v>-4363964207.7878771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-4363964207.7878771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-18183184.199116156</v>
      </c>
      <c r="L2324" s="444">
        <f t="shared" ca="1" si="129"/>
        <v>-4382147391.9869928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-4382147391.9869928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-18258947.466612469</v>
      </c>
      <c r="L2325" s="444">
        <f t="shared" ca="1" si="129"/>
        <v>-4400406339.4536057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-4400406339.4536057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-18335026.414390024</v>
      </c>
      <c r="L2326" s="444">
        <f t="shared" ca="1" si="129"/>
        <v>-4418741365.8679953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-4418741365.8679953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-18411422.357783314</v>
      </c>
      <c r="L2327" s="444">
        <f t="shared" ca="1" si="129"/>
        <v>-4437152788.2257786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-4437152788.2257786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-18488136.617607411</v>
      </c>
      <c r="L2328" s="444">
        <f t="shared" ca="1" si="129"/>
        <v>-4455640924.8433857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-4455640924.8433857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-18565170.520180773</v>
      </c>
      <c r="L2329" s="444">
        <f t="shared" ca="1" si="129"/>
        <v>-4474206095.3635664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-4474206095.3635664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-18642525.397348192</v>
      </c>
      <c r="L2330" s="444">
        <f t="shared" ca="1" si="129"/>
        <v>-4492848620.7609148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-4492848620.7609148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-18720202.586503811</v>
      </c>
      <c r="L2331" s="444">
        <f t="shared" ca="1" si="129"/>
        <v>-4511568823.3474188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-4511568823.3474188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-18798203.430614244</v>
      </c>
      <c r="L2332" s="444">
        <f t="shared" ca="1" si="129"/>
        <v>-4530367026.7780333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-4530367026.7780333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-18876529.278241806</v>
      </c>
      <c r="L2333" s="444">
        <f t="shared" ca="1" si="129"/>
        <v>-4549243556.0562754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-4549243556.0562754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-18955181.483567815</v>
      </c>
      <c r="L2334" s="444">
        <f t="shared" ca="1" si="129"/>
        <v>-4568198737.5398436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-4568198737.5398436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-19034161.406416014</v>
      </c>
      <c r="L2335" s="444">
        <f t="shared" ca="1" si="129"/>
        <v>-4587232898.9462595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-4587232898.9462595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-19113470.412276082</v>
      </c>
      <c r="L2336" s="444">
        <f t="shared" ca="1" si="129"/>
        <v>-4606346369.3585358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-4606346369.3585358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-19193109.872327231</v>
      </c>
      <c r="L2337" s="444">
        <f t="shared" ca="1" si="129"/>
        <v>-4625539479.2308626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-4625539479.2308626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-19273081.163461927</v>
      </c>
      <c r="L2338" s="444">
        <f t="shared" ca="1" si="129"/>
        <v>-4644812560.3943243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-4644812560.3943243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-19353385.668309685</v>
      </c>
      <c r="L2339" s="444">
        <f t="shared" ca="1" si="129"/>
        <v>-4664165946.0626335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-4664165946.0626335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-19434024.775260974</v>
      </c>
      <c r="L2340" s="444">
        <f t="shared" ca="1" si="129"/>
        <v>-4683599970.8378944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-4683599970.8378944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-19514999.878491227</v>
      </c>
      <c r="L2341" s="444">
        <f t="shared" ca="1" si="129"/>
        <v>-4703114970.7163858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-4703114970.7163858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-19596312.377984941</v>
      </c>
      <c r="L2342" s="444">
        <f t="shared" ca="1" si="129"/>
        <v>-4722711283.0943708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-4722711283.0943708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-19677963.679559879</v>
      </c>
      <c r="L2343" s="444">
        <f t="shared" ca="1" si="129"/>
        <v>-4742389246.7739305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-4742389246.7739305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-19759955.194891378</v>
      </c>
      <c r="L2344" s="444">
        <f t="shared" ca="1" si="129"/>
        <v>-4762149201.9688215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-4762149201.9688215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-19842288.341536757</v>
      </c>
      <c r="L2345" s="444">
        <f t="shared" ca="1" si="129"/>
        <v>-4781991490.310358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-4781991490.310358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-19924964.542959824</v>
      </c>
      <c r="L2346" s="444">
        <f t="shared" ca="1" si="129"/>
        <v>-4801916454.8533182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-4801916454.8533182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-20007985.228555493</v>
      </c>
      <c r="L2347" s="444">
        <f t="shared" ca="1" si="129"/>
        <v>-4821924440.0818739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-4821924440.0818739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-20091351.833674476</v>
      </c>
      <c r="L2348" s="444">
        <f t="shared" ca="1" si="129"/>
        <v>-4842015791.9155483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-4842015791.9155483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-20175065.799648117</v>
      </c>
      <c r="L2349" s="444">
        <f t="shared" ca="1" si="129"/>
        <v>-4862190857.7151966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-4862190857.7151966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-20259128.573813319</v>
      </c>
      <c r="L2350" s="444">
        <f t="shared" ca="1" si="129"/>
        <v>-4882449986.28901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-4882449986.28901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-20343541.609537542</v>
      </c>
      <c r="L2351" s="444">
        <f t="shared" ca="1" si="129"/>
        <v>-4902793527.8985472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-4902793527.8985472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-20428306.366243947</v>
      </c>
      <c r="L2352" s="444">
        <f t="shared" ca="1" si="129"/>
        <v>-4923221834.2647915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-4923221834.2647915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-20513424.30943663</v>
      </c>
      <c r="L2353" s="444">
        <f t="shared" ca="1" si="129"/>
        <v>-4943735258.5742283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-4943735258.5742283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-20598896.910725951</v>
      </c>
      <c r="L2354" s="444">
        <f t="shared" ca="1" si="129"/>
        <v>-4964334155.4849539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-4964334155.4849539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-20684725.647853974</v>
      </c>
      <c r="L2355" s="444">
        <f t="shared" ca="1" si="129"/>
        <v>-4985018881.1328077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-4985018881.1328077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-20770912.004720032</v>
      </c>
      <c r="L2356" s="444">
        <f t="shared" ca="1" si="129"/>
        <v>-5005789793.1375275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-5005789793.1375275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-20857457.471406363</v>
      </c>
      <c r="L2357" s="444">
        <f t="shared" ca="1" si="129"/>
        <v>-5026647250.6089334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-5026647250.6089334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-20944363.544203889</v>
      </c>
      <c r="L2358" s="444">
        <f t="shared" ca="1" si="129"/>
        <v>-5047591614.1531372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-5047591614.1531372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-21031631.725638073</v>
      </c>
      <c r="L2359" s="444">
        <f t="shared" ca="1" si="129"/>
        <v>-5068623245.8787756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-5068623245.8787756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-21119263.524494898</v>
      </c>
      <c r="L2360" s="444">
        <f t="shared" ca="1" si="129"/>
        <v>-5089742509.4032707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-5089742509.4032707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-21207260.455846962</v>
      </c>
      <c r="L2361" s="444">
        <f t="shared" ca="1" si="129"/>
        <v>-5110949769.8591175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-5110949769.8591175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-21295624.041079655</v>
      </c>
      <c r="L2362" s="444">
        <f t="shared" ca="1" si="129"/>
        <v>-5132245393.900197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-5132245393.900197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-21384355.807917487</v>
      </c>
      <c r="L2363" s="444">
        <f t="shared" ca="1" si="129"/>
        <v>-5153629749.7081146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-5153629749.7081146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-21473457.290450476</v>
      </c>
      <c r="L2364" s="444">
        <f t="shared" ca="1" si="129"/>
        <v>-5175103206.9985647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-5175103206.9985647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-21562930.029160686</v>
      </c>
      <c r="L2365" s="444">
        <f t="shared" ca="1" si="129"/>
        <v>-5196666137.0277252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-5196666137.0277252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-21652775.570948854</v>
      </c>
      <c r="L2366" s="444">
        <f t="shared" ca="1" si="129"/>
        <v>-5218318912.5986738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-5218318912.5986738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-21742995.469161142</v>
      </c>
      <c r="L2367" s="444">
        <f t="shared" ca="1" si="129"/>
        <v>-5240061908.0678349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-5240061908.0678349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-21833591.283615977</v>
      </c>
      <c r="L2368" s="444">
        <f t="shared" ca="1" si="129"/>
        <v>-5261895499.3514509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-5261895499.3514509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-21924564.580631044</v>
      </c>
      <c r="L2369" s="444">
        <f t="shared" ca="1" si="129"/>
        <v>-5283820063.9320822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-5283820063.9320822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-22015916.933050342</v>
      </c>
      <c r="L2370" s="444">
        <f t="shared" ca="1" si="129"/>
        <v>-5305835980.8651323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-5305835980.8651323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-22107649.920271385</v>
      </c>
      <c r="L2371" s="444">
        <f t="shared" ca="1" si="129"/>
        <v>-5327943630.7854033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-5327943630.7854033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-22199765.128272515</v>
      </c>
      <c r="L2372" s="444">
        <f t="shared" ca="1" si="129"/>
        <v>-5350143395.9136753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-5350143395.9136753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-22292264.149640314</v>
      </c>
      <c r="L2373" s="444">
        <f t="shared" ca="1" si="129"/>
        <v>-5372435660.0633154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-5372435660.0633154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-22385148.583597146</v>
      </c>
      <c r="L2374" s="444">
        <f t="shared" ca="1" si="129"/>
        <v>-5394820808.6469126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-5394820808.6469126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-22478420.036028802</v>
      </c>
      <c r="L2375" s="444">
        <f t="shared" ca="1" si="129"/>
        <v>-5417299228.6829414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-5417299228.6829414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-22572080.119512256</v>
      </c>
      <c r="L2376" s="444">
        <f t="shared" ca="1" si="129"/>
        <v>-5439871308.802454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-5439871308.802454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-22666130.453343559</v>
      </c>
      <c r="L2377" s="444">
        <f t="shared" ca="1" si="129"/>
        <v>-5462537439.2557974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-5462537439.2557974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-22760572.663565822</v>
      </c>
      <c r="L2378" s="444">
        <f t="shared" ca="1" si="129"/>
        <v>-5485298011.919363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-5485298011.919363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-22855408.382997345</v>
      </c>
      <c r="L2379" s="444">
        <f t="shared" ca="1" si="129"/>
        <v>-5508153420.3023605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-5508153420.3023605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-22950639.251259834</v>
      </c>
      <c r="L2380" s="444">
        <f t="shared" ca="1" si="129"/>
        <v>-5531104059.5536203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-5531104059.5536203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-23046266.91480675</v>
      </c>
      <c r="L2381" s="444">
        <f t="shared" ca="1" si="129"/>
        <v>-5554150326.4684267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-5554150326.4684267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-23142293.026951779</v>
      </c>
      <c r="L2382" s="444">
        <f t="shared" ca="1" si="129"/>
        <v>-5577292619.4953785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-5577292619.4953785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-23238719.247897409</v>
      </c>
      <c r="L2383" s="444">
        <f t="shared" ca="1" si="129"/>
        <v>-5600531338.7432756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-5600531338.7432756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-23335547.24476365</v>
      </c>
      <c r="L2384" s="444">
        <f t="shared" ca="1" si="129"/>
        <v>-5623866885.988039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-5623866885.988039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-23432778.691616829</v>
      </c>
      <c r="L2385" s="444">
        <f t="shared" ca="1" si="129"/>
        <v>-5647299664.679656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-5647299664.679656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-23530415.269498568</v>
      </c>
      <c r="L2386" s="444">
        <f t="shared" ca="1" si="129"/>
        <v>-5670830079.9491549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-5670830079.9491549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-23628458.666454811</v>
      </c>
      <c r="L2387" s="444">
        <f t="shared" ca="1" si="129"/>
        <v>-5694458538.6156101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-5694458538.6156101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-23726910.57756504</v>
      </c>
      <c r="L2388" s="444">
        <f t="shared" ca="1" si="129"/>
        <v>-5718185449.1931753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-5718185449.1931753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-23825772.704971563</v>
      </c>
      <c r="L2389" s="444">
        <f t="shared" ca="1" si="129"/>
        <v>-5742011221.8981466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-5742011221.8981466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-23925046.757908944</v>
      </c>
      <c r="L2390" s="444">
        <f t="shared" ca="1" si="129"/>
        <v>-5765936268.6560555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-5765936268.6560555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-24024734.452733565</v>
      </c>
      <c r="L2391" s="444">
        <f t="shared" ca="1" si="129"/>
        <v>-5789961003.1087894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-5789961003.1087894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-24124837.512953289</v>
      </c>
      <c r="L2392" s="444">
        <f t="shared" ca="1" si="129"/>
        <v>-5814085840.6217432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-5814085840.6217432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-24225357.669257265</v>
      </c>
      <c r="L2393" s="444">
        <f t="shared" ca="1" si="129"/>
        <v>-5838311198.2910004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-5838311198.2910004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-24326296.659545835</v>
      </c>
      <c r="L2394" s="444">
        <f t="shared" ca="1" si="129"/>
        <v>-5862637494.9505463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-5862637494.9505463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-24427656.228960611</v>
      </c>
      <c r="L2395" s="444">
        <f t="shared" ca="1" si="129"/>
        <v>-5887065151.1795073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-5887065151.1795073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-24529438.129914612</v>
      </c>
      <c r="L2396" s="444">
        <f t="shared" ca="1" si="129"/>
        <v>-5911594589.3094215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-5911594589.3094215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-24631644.122122589</v>
      </c>
      <c r="L2397" s="444">
        <f t="shared" ca="1" si="129"/>
        <v>-5936226233.4315443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-5936226233.4315443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-24734275.972631436</v>
      </c>
      <c r="L2398" s="444">
        <f t="shared" ca="1" si="129"/>
        <v>-5960960509.4041758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-5960960509.4041758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-24837335.455850732</v>
      </c>
      <c r="L2399" s="444">
        <f t="shared" ca="1" si="129"/>
        <v>-5985797844.8600264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-5985797844.8600264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-24940824.353583444</v>
      </c>
      <c r="L2400" s="444">
        <f t="shared" ca="1" si="129"/>
        <v>-6010738669.2136097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-6010738669.2136097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-25044744.455056708</v>
      </c>
      <c r="L2401" s="444">
        <f t="shared" ca="1" si="129"/>
        <v>-6035783413.6686668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-6035783413.6686668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-25149097.556952778</v>
      </c>
      <c r="L2402" s="444">
        <f t="shared" ca="1" si="129"/>
        <v>-6060932511.2256193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-6060932511.2256193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-25253885.463440079</v>
      </c>
      <c r="L2403" s="444">
        <f t="shared" ca="1" si="129"/>
        <v>-6086186396.6890593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-6086186396.6890593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-25359109.986204412</v>
      </c>
      <c r="L2404" s="444">
        <f t="shared" ca="1" si="129"/>
        <v>-6111545506.6752634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-6111545506.6752634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-25464772.944480263</v>
      </c>
      <c r="L2405" s="444">
        <f t="shared" ca="1" si="129"/>
        <v>-6137010279.6197433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-6137010279.6197433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-25570876.165082265</v>
      </c>
      <c r="L2406" s="444">
        <f t="shared" ca="1" si="129"/>
        <v>-6162581155.7848253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-6162581155.7848253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-25677421.482436772</v>
      </c>
      <c r="L2407" s="444">
        <f t="shared" ca="1" si="129"/>
        <v>-6188258577.2672625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-6188258577.2672625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-25784410.738613594</v>
      </c>
      <c r="L2408" s="444">
        <f t="shared" ca="1" si="129"/>
        <v>-6214042988.0058756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-6214042988.0058756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-25891845.783357814</v>
      </c>
      <c r="L2409" s="444">
        <f t="shared" ca="1" si="129"/>
        <v>-6239934833.7892332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-6239934833.7892332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-25999728.474121805</v>
      </c>
      <c r="L2410" s="444">
        <f t="shared" ca="1" si="129"/>
        <v>-6265934562.2633553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-6265934562.2633553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-26108060.676097315</v>
      </c>
      <c r="L2411" s="444">
        <f t="shared" ca="1" si="129"/>
        <v>-6292042622.9394522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-6292042622.9394522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-26216844.262247719</v>
      </c>
      <c r="L2412" s="444">
        <f t="shared" ca="1" si="129"/>
        <v>-6318259467.2017002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-6318259467.2017002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-26326081.113340419</v>
      </c>
      <c r="L2413" s="444">
        <f t="shared" ca="1" si="129"/>
        <v>-6344585548.3150406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-6344585548.3150406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-26435773.117979337</v>
      </c>
      <c r="L2414" s="444">
        <f t="shared" ca="1" si="129"/>
        <v>-6371021321.4330196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-6371021321.4330196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-26545922.172637582</v>
      </c>
      <c r="L2415" s="444">
        <f t="shared" ca="1" si="129"/>
        <v>-6397567243.6056576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-6397567243.6056576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-26656530.181690238</v>
      </c>
      <c r="L2416" s="444">
        <f t="shared" ca="1" si="129"/>
        <v>-6424223773.7873478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-6424223773.7873478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-26767599.057447281</v>
      </c>
      <c r="L2417" s="444">
        <f t="shared" ca="1" si="129"/>
        <v>-6450991372.8447952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-6450991372.8447952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-26879130.720186647</v>
      </c>
      <c r="L2418" s="444">
        <f t="shared" ca="1" si="129"/>
        <v>-6477870503.5649815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-6477870503.5649815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-26991127.098187421</v>
      </c>
      <c r="L2419" s="444">
        <f t="shared" ca="1" si="129"/>
        <v>-6504861630.6631689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-6504861630.6631689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-27103590.127763204</v>
      </c>
      <c r="L2420" s="444">
        <f t="shared" ca="1" si="129"/>
        <v>-6531965220.7909317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-6531965220.7909317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-27216521.753295548</v>
      </c>
      <c r="L2421" s="444">
        <f t="shared" ca="1" si="129"/>
        <v>-6559181742.5442276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-6559181742.5442276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-27329923.927267615</v>
      </c>
      <c r="L2422" s="444">
        <f t="shared" ca="1" si="129"/>
        <v>-6586511666.4714956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-6586511666.4714956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-27443798.6102979</v>
      </c>
      <c r="L2423" s="444">
        <f t="shared" ca="1" si="129"/>
        <v>-6613955465.0817938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-6613955465.0817938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-27558147.77117414</v>
      </c>
      <c r="L2424" s="444">
        <f t="shared" ca="1" si="129"/>
        <v>-6641513612.8529682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-6641513612.8529682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-27672973.386887368</v>
      </c>
      <c r="L2425" s="444">
        <f t="shared" ca="1" si="129"/>
        <v>-6669186586.2398558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-6669186586.2398558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-27788277.442666065</v>
      </c>
      <c r="L2426" s="444">
        <f t="shared" ca="1" si="129"/>
        <v>-6696974863.6825218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-6696974863.6825218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-27904061.932010513</v>
      </c>
      <c r="L2427" s="444">
        <f t="shared" ca="1" si="129"/>
        <v>-6724878925.6145325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-6724878925.6145325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-28020328.856727216</v>
      </c>
      <c r="L2428" s="444">
        <f t="shared" ca="1" si="129"/>
        <v>-6752899254.4712601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-6752899254.4712601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-28137080.226963583</v>
      </c>
      <c r="L2429" s="444">
        <f t="shared" ca="1" si="129"/>
        <v>-6781036334.6982241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-6781036334.6982241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-28254318.061242599</v>
      </c>
      <c r="L2430" s="444">
        <f t="shared" ca="1" si="129"/>
        <v>-6809290652.7594671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-6809290652.7594671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-28372044.386497781</v>
      </c>
      <c r="L2431" s="444">
        <f t="shared" ca="1" si="129"/>
        <v>-6837662697.1459646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-6837662697.1459646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-28490261.23810818</v>
      </c>
      <c r="L2432" s="444">
        <f t="shared" ca="1" si="129"/>
        <v>-6866152958.3840733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-6866152958.3840733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-28608970.659933638</v>
      </c>
      <c r="L2433" s="444">
        <f t="shared" ca="1" si="129"/>
        <v>-6894761929.0440073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-6894761929.0440073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-28728174.704350028</v>
      </c>
      <c r="L2434" s="444">
        <f t="shared" ca="1" si="129"/>
        <v>-6923490103.7483578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-6923490103.7483578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-28847875.432284825</v>
      </c>
      <c r="L2435" s="444">
        <f t="shared" ca="1" si="129"/>
        <v>-6952337979.1806421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-6952337979.1806421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-28968074.913252678</v>
      </c>
      <c r="L2436" s="444">
        <f t="shared" ca="1" si="129"/>
        <v>-6981306054.093895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-6981306054.093895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-29088775.225391228</v>
      </c>
      <c r="L2437" s="444">
        <f t="shared" ca="1" si="129"/>
        <v>-7010394829.3192863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-7010394829.3192863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-29209978.455497026</v>
      </c>
      <c r="L2438" s="444">
        <f t="shared" ca="1" si="129"/>
        <v>-7039604807.7747831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-7039604807.7747831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-29331686.699061595</v>
      </c>
      <c r="L2439" s="444">
        <f t="shared" ca="1" si="129"/>
        <v>-7068936494.4738445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-7068936494.4738445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-29453902.060307685</v>
      </c>
      <c r="L2440" s="444">
        <f t="shared" ca="1" si="129"/>
        <v>-7098390396.534152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-7098390396.534152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-29576626.652225632</v>
      </c>
      <c r="L2441" s="444">
        <f t="shared" ca="1" si="129"/>
        <v>-7127967023.1863775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-7127967023.1863775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-29699862.596609905</v>
      </c>
      <c r="L2442" s="444">
        <f t="shared" ca="1" si="129"/>
        <v>-7157666885.7829876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-7157666885.7829876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-29823612.024095781</v>
      </c>
      <c r="L2443" s="444">
        <f t="shared" ca="1" si="129"/>
        <v>-7187490497.8070831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-7187490497.8070831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-29947877.074196178</v>
      </c>
      <c r="L2444" s="444">
        <f t="shared" ca="1" si="129"/>
        <v>-7217438374.881279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-7217438374.881279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-30072659.895338658</v>
      </c>
      <c r="L2445" s="444">
        <f t="shared" ca="1" si="129"/>
        <v>-7247511034.776618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-7247511034.776618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-30197962.644902576</v>
      </c>
      <c r="L2446" s="444">
        <f t="shared" ca="1" si="129"/>
        <v>-7277708997.4215202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-7277708997.4215202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-30323787.48925633</v>
      </c>
      <c r="L2447" s="444">
        <f t="shared" ca="1" si="129"/>
        <v>-7308032784.9107761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-7308032784.9107761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-30450136.603794899</v>
      </c>
      <c r="L2448" s="444">
        <f t="shared" ca="1" si="129"/>
        <v>-7338482921.5145712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-7338482921.5145712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-30577012.172977384</v>
      </c>
      <c r="L2449" s="444">
        <f t="shared" ca="1" si="129"/>
        <v>-7369059933.6875486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-7369059933.6875486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-30704416.390364785</v>
      </c>
      <c r="L2450" s="444">
        <f t="shared" ca="1" si="129"/>
        <v>-7399764350.0779133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-7399764350.0779133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-30832351.458657973</v>
      </c>
      <c r="L2451" s="444">
        <f t="shared" ca="1" si="129"/>
        <v>-7430596701.5365715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-7430596701.5365715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-30960819.589735713</v>
      </c>
      <c r="L2452" s="444">
        <f t="shared" ca="1" si="129"/>
        <v>-7461557521.1263075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-7461557521.1263075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-31089823.004692942</v>
      </c>
      <c r="L2453" s="444">
        <f t="shared" ca="1" si="129"/>
        <v>-7492647344.1310005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-7492647344.1310005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-31219363.933879167</v>
      </c>
      <c r="L2454" s="444">
        <f t="shared" ca="1" si="129"/>
        <v>-7523866708.0648794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-7523866708.0648794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-31349444.616937</v>
      </c>
      <c r="L2455" s="444">
        <f t="shared" ca="1" si="129"/>
        <v>-7555216152.6818161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-7555216152.6818161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-31480067.302840896</v>
      </c>
      <c r="L2456" s="444">
        <f t="shared" ca="1" si="129"/>
        <v>-7586696219.9846573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-7586696219.9846573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-31611234.24993607</v>
      </c>
      <c r="L2457" s="444">
        <f t="shared" ca="1" si="129"/>
        <v>-7618307454.2345934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-7618307454.2345934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-31742947.725977473</v>
      </c>
      <c r="L2458" s="444">
        <f t="shared" ca="1" si="129"/>
        <v>-7650050401.9605713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-7650050401.9605713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-31875210.008169048</v>
      </c>
      <c r="L2459" s="444">
        <f t="shared" ca="1" si="129"/>
        <v>-7681925611.9687405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-7681925611.9687405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-32008023.383203089</v>
      </c>
      <c r="L2460" s="444">
        <f t="shared" ca="1" si="129"/>
        <v>-7713933635.351944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-7713933635.351944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-32141390.147299767</v>
      </c>
      <c r="L2461" s="444">
        <f t="shared" ca="1" si="129"/>
        <v>-7746075025.4992437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-7746075025.4992437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-32275312.606246848</v>
      </c>
      <c r="L2462" s="444">
        <f t="shared" ca="1" si="129"/>
        <v>-7778350338.1054907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-7778350338.1054907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-32409793.075439543</v>
      </c>
      <c r="L2463" s="444">
        <f t="shared" ca="1" si="129"/>
        <v>-7810760131.1809301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-7810760131.1809301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-32544833.879920539</v>
      </c>
      <c r="L2464" s="444">
        <f t="shared" ca="1" si="129"/>
        <v>-7843304965.0608511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-7843304965.0608511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-32680437.354420211</v>
      </c>
      <c r="L2465" s="444">
        <f t="shared" ca="1" si="129"/>
        <v>-7875985402.4152718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-7875985402.4152718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-32816605.843396965</v>
      </c>
      <c r="L2466" s="444">
        <f t="shared" ca="1" si="129"/>
        <v>-7908802008.2586689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-7908802008.2586689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-32953341.701077785</v>
      </c>
      <c r="L2467" s="444">
        <f t="shared" ca="1" si="129"/>
        <v>-7941755349.9597464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-7941755349.9597464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-33090647.291498944</v>
      </c>
      <c r="L2468" s="444">
        <f t="shared" ca="1" si="129"/>
        <v>-7974845997.2512455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-7974845997.2512455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-33228524.988546856</v>
      </c>
      <c r="L2469" s="444">
        <f t="shared" ca="1" si="129"/>
        <v>-8008074522.2397928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-8008074522.2397928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-33366977.175999135</v>
      </c>
      <c r="L2470" s="444">
        <f t="shared" ca="1" si="129"/>
        <v>-8041441499.4157915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-8041441499.4157915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-33506006.247565795</v>
      </c>
      <c r="L2471" s="444">
        <f t="shared" ca="1" si="129"/>
        <v>-8074947505.6633577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-8074947505.6633577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-33645614.606930658</v>
      </c>
      <c r="L2472" s="444">
        <f t="shared" ca="1" si="129"/>
        <v>-8108593120.2702885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-8108593120.2702885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-33785804.667792872</v>
      </c>
      <c r="L2473" s="444">
        <f t="shared" ca="1" si="129"/>
        <v>-8142378924.9380817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-8142378924.9380817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-33926578.853908673</v>
      </c>
      <c r="L2474" s="444">
        <f t="shared" ca="1" si="129"/>
        <v>-8176305503.7919903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-8176305503.7919903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-34067939.59913329</v>
      </c>
      <c r="L2475" s="444">
        <f t="shared" ca="1" si="129"/>
        <v>-8210373443.3911238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-8210373443.3911238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-34209889.347463012</v>
      </c>
      <c r="L2476" s="444">
        <f t="shared" ca="1" si="129"/>
        <v>-8244583332.7385864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-8244583332.7385864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-34352430.553077444</v>
      </c>
      <c r="L2477" s="444">
        <f t="shared" ca="1" si="129"/>
        <v>-8278935763.2916641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-8278935763.2916641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-34495565.680381931</v>
      </c>
      <c r="L2478" s="444">
        <f t="shared" ca="1" si="129"/>
        <v>-8313431328.9720459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-8313431328.9720459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-34639297.204050183</v>
      </c>
      <c r="L2479" s="444">
        <f t="shared" ca="1" si="129"/>
        <v>-8348070626.176096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-8348070626.176096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-34783627.609067068</v>
      </c>
      <c r="L2480" s="444">
        <f t="shared" ca="1" si="129"/>
        <v>-8382854253.7851629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-8382854253.7851629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-34928559.390771508</v>
      </c>
      <c r="L2481" s="444">
        <f t="shared" ca="1" si="129"/>
        <v>-8417782813.1759348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-8417782813.1759348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-35074095.05489973</v>
      </c>
      <c r="L2482" s="444">
        <f t="shared" ca="1" si="129"/>
        <v>-8452856908.230835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-8452856908.230835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-35220237.117628478</v>
      </c>
      <c r="L2483" s="444">
        <f t="shared" ca="1" si="129"/>
        <v>-8488077145.3484631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-8488077145.3484631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-35366988.105618589</v>
      </c>
      <c r="L2484" s="444">
        <f t="shared" ca="1" si="129"/>
        <v>-8523444133.4540815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-8523444133.4540815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-35514350.556058675</v>
      </c>
      <c r="L2485" s="444">
        <f t="shared" ca="1" si="129"/>
        <v>-8558958484.0101404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-8558958484.0101404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-35662327.01670891</v>
      </c>
      <c r="L2486" s="444">
        <f t="shared" ca="1" si="129"/>
        <v>-8594620811.0268497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-8594620811.0268497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-35810920.045945205</v>
      </c>
      <c r="L2487" s="444">
        <f t="shared" ca="1" si="129"/>
        <v>-8630431731.0727959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-8630431731.0727959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-35960132.212803319</v>
      </c>
      <c r="L2488" s="444">
        <f t="shared" ca="1" si="129"/>
        <v>-8666391863.2855988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-8666391863.2855988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-36109966.097023331</v>
      </c>
      <c r="L2489" s="444">
        <f t="shared" ca="1" si="129"/>
        <v>-8702501829.3826218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-8702501829.3826218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-36260424.289094254</v>
      </c>
      <c r="L2490" s="444">
        <f t="shared" ca="1" si="129"/>
        <v>-8738762253.6717167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-8738762253.6717167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-36411509.390298821</v>
      </c>
      <c r="L2491" s="444">
        <f t="shared" ca="1" si="129"/>
        <v>-8775173763.0620155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-8775173763.0620155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-36563224.012758397</v>
      </c>
      <c r="L2492" s="444">
        <f t="shared" ca="1" si="129"/>
        <v>-8811736987.0747738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-8811736987.0747738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-36715570.779478222</v>
      </c>
      <c r="L2493" s="444">
        <f t="shared" ca="1" si="129"/>
        <v>-8848452557.8542519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-8848452557.8542519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-36868552.324392714</v>
      </c>
      <c r="L2494" s="444">
        <f t="shared" ca="1" si="129"/>
        <v>-8885321110.1786442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-8885321110.1786442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-37022171.292411014</v>
      </c>
      <c r="L2495" s="444">
        <f t="shared" ca="1" si="129"/>
        <v>-8922343281.471056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-8922343281.471056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-37176430.339462735</v>
      </c>
      <c r="L2496" s="444">
        <f t="shared" ca="1" si="129"/>
        <v>-8959519711.8105183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-8959519711.8105183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-37331332.132543825</v>
      </c>
      <c r="L2497" s="444">
        <f t="shared" ca="1" si="129"/>
        <v>-8996851043.9430618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-8996851043.9430618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-37486879.34976276</v>
      </c>
      <c r="L2498" s="444">
        <f t="shared" ca="1" si="129"/>
        <v>-9034337923.2928238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-9034337923.2928238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-37643074.680386767</v>
      </c>
      <c r="L2499" s="444">
        <f t="shared" ca="1" si="129"/>
        <v>-9071980997.9732113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-9071980997.9732113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-37799920.824888378</v>
      </c>
      <c r="L2500" s="444">
        <f t="shared" ca="1" si="129"/>
        <v>-9109780918.7980995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-9109780918.7980995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-37957420.494992077</v>
      </c>
      <c r="L2501" s="444">
        <f t="shared" ca="1" si="129"/>
        <v>-9147738339.2930908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-9147738339.2930908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-38115576.413721211</v>
      </c>
      <c r="L2502" s="444">
        <f t="shared" ca="1" si="129"/>
        <v>-9185853915.7068119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-9185853915.7068119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-38274391.315445051</v>
      </c>
      <c r="L2503" s="444">
        <f t="shared" ca="1" si="129"/>
        <v>-9224128307.0222569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-9224128307.0222569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-38433867.94592607</v>
      </c>
      <c r="L2504" s="444">
        <f t="shared" ca="1" si="129"/>
        <v>-9262562174.9681835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-9262562174.9681835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-38594009.062367432</v>
      </c>
      <c r="L2505" s="444">
        <f t="shared" ca="1" si="129"/>
        <v>-9301156184.03055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-9301156184.03055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-38754817.433460623</v>
      </c>
      <c r="L2506" s="444">
        <f t="shared" ca="1" si="129"/>
        <v>-9339911001.4640102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-9339911001.4640102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-38916295.839433372</v>
      </c>
      <c r="L2507" s="444">
        <f t="shared" ca="1" si="129"/>
        <v>-9378827297.3034439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-9378827297.3034439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-39078447.072097681</v>
      </c>
      <c r="L2508" s="444">
        <f t="shared" ca="1" si="129"/>
        <v>-9417905744.3755417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-9417905744.3755417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-39241273.934898093</v>
      </c>
      <c r="L2509" s="444">
        <f t="shared" ca="1" si="129"/>
        <v>-9457147018.3104401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-9457147018.3104401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-39404779.24296017</v>
      </c>
      <c r="L2510" s="444">
        <f t="shared" ca="1" si="129"/>
        <v>-9496551797.5534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-9496551797.5534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-39568965.823139168</v>
      </c>
      <c r="L2511" s="444">
        <f t="shared" ca="1" si="129"/>
        <v>-9536120763.3765392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-9536120763.3765392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-39733836.514068916</v>
      </c>
      <c r="L2512" s="444">
        <f t="shared" ca="1" si="129"/>
        <v>-9575854599.8906078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-9575854599.8906078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-39899394.166210867</v>
      </c>
      <c r="L2513" s="444">
        <f t="shared" ca="1" si="129"/>
        <v>-9615753994.056818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-9615753994.056818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-40065641.641903408</v>
      </c>
      <c r="L2514" s="444">
        <f t="shared" ca="1" si="129"/>
        <v>-9655819635.6987209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-9655819635.6987209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-40232581.815411337</v>
      </c>
      <c r="L2515" s="444">
        <f t="shared" ca="1" si="129"/>
        <v>-9696052217.5141315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-9696052217.5141315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-40400217.572975546</v>
      </c>
      <c r="L2516" s="444">
        <f t="shared" ca="1" si="129"/>
        <v>-9736452435.0871067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-9736452435.0871067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-40568551.812862948</v>
      </c>
      <c r="L2517" s="444">
        <f t="shared" ca="1" si="129"/>
        <v>-9777020986.8999691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-9777020986.8999691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-40737587.44541654</v>
      </c>
      <c r="L2518" s="444">
        <f t="shared" ca="1" si="129"/>
        <v>-9817758574.3453865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-9817758574.3453865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-40907327.393105775</v>
      </c>
      <c r="L2519" s="444">
        <f t="shared" ca="1" si="129"/>
        <v>-9858665901.738493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-9858665901.738493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-41077774.590577051</v>
      </c>
      <c r="L2520" s="444">
        <f t="shared" ca="1" si="129"/>
        <v>-9899743676.3290691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-9899743676.3290691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-41248931.984704457</v>
      </c>
      <c r="L2521" s="444">
        <f t="shared" ca="1" si="129"/>
        <v>-9940992608.3137741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-9940992608.3137741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-41420802.534640722</v>
      </c>
      <c r="L2522" s="444">
        <f t="shared" ca="1" si="129"/>
        <v>-9982413410.8484154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-9982413410.8484154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-41593389.211868398</v>
      </c>
      <c r="L2523" s="444">
        <f t="shared" ca="1" si="129"/>
        <v>-10024006800.060284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-10024006800.060284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-41766695.000251181</v>
      </c>
      <c r="L2524" s="444">
        <f t="shared" ca="1" si="129"/>
        <v>-10065773495.060535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-10065773495.060535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-41940722.89608556</v>
      </c>
      <c r="L2525" s="444">
        <f t="shared" ca="1" si="129"/>
        <v>-10107714217.956621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-10107714217.956621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-42115475.908152588</v>
      </c>
      <c r="L2526" s="444">
        <f t="shared" ca="1" si="129"/>
        <v>-10149829693.864775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-10149829693.864775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-42290957.057769895</v>
      </c>
      <c r="L2527" s="444">
        <f t="shared" ca="1" si="129"/>
        <v>-10192120650.922544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-10192120650.922544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-42467169.378843933</v>
      </c>
      <c r="L2528" s="444">
        <f t="shared" ca="1" si="129"/>
        <v>-10234587820.301388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-10234587820.301388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-42644115.917922452</v>
      </c>
      <c r="L2529" s="444">
        <f t="shared" ca="1" si="129"/>
        <v>-10277231936.219311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-10277231936.219311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-42821799.734247126</v>
      </c>
      <c r="L2530" s="444">
        <f t="shared" ca="1" si="129"/>
        <v>-10320053735.953558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-10320053735.953558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-43000223.899806492</v>
      </c>
      <c r="L2531" s="444">
        <f t="shared" ca="1" si="129"/>
        <v>-10363053959.853365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-10363053959.853365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-43179391.499389023</v>
      </c>
      <c r="L2532" s="444">
        <f t="shared" ca="1" si="129"/>
        <v>-10406233351.352755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-10406233351.352755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-43359305.630636476</v>
      </c>
      <c r="L2533" s="444">
        <f t="shared" ca="1" si="129"/>
        <v>-10449592656.983391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-10449592656.983391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-43539969.40409746</v>
      </c>
      <c r="L2534" s="444">
        <f t="shared" ca="1" si="129"/>
        <v>-10493132626.387487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-10493132626.387487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-43721385.943281196</v>
      </c>
      <c r="L2535" s="444">
        <f t="shared" ca="1" si="129"/>
        <v>-10536854012.330769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-10536854012.330769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-43903558.384711534</v>
      </c>
      <c r="L2536" s="444">
        <f t="shared" ca="1" si="129"/>
        <v>-10580757570.715481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-10580757570.715481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-44086489.877981171</v>
      </c>
      <c r="L2537" s="444">
        <f t="shared" ca="1" si="129"/>
        <v>-10624844060.593462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-10624844060.593462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-44270183.585806094</v>
      </c>
      <c r="L2538" s="444">
        <f t="shared" ca="1" si="129"/>
        <v>-10669114244.179268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-10669114244.179268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-44454642.68408028</v>
      </c>
      <c r="L2539" s="444">
        <f t="shared" ca="1" si="129"/>
        <v>-10713568886.863348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-10713568886.863348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-44639870.361930616</v>
      </c>
      <c r="L2540" s="444">
        <f t="shared" ca="1" si="129"/>
        <v>-10758208757.225279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-10758208757.225279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-44825869.821771994</v>
      </c>
      <c r="L2541" s="444">
        <f t="shared" ca="1" si="129"/>
        <v>-10803034627.04705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-10803034627.04705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-45012644.279362708</v>
      </c>
      <c r="L2542" s="444">
        <f t="shared" ca="1" si="129"/>
        <v>-10848047271.326414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-10848047271.326414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-45200196.963860057</v>
      </c>
      <c r="L2543" s="444">
        <f t="shared" ca="1" si="129"/>
        <v>-10893247468.290274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-10893247468.290274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-45388531.117876142</v>
      </c>
      <c r="L2544" s="444">
        <f t="shared" ca="1" si="129"/>
        <v>-10938635999.40815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-10938635999.40815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-45577649.997533955</v>
      </c>
      <c r="L2545" s="444">
        <f t="shared" ca="1" si="129"/>
        <v>-10984213649.405684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-10984213649.405684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-45767556.87252368</v>
      </c>
      <c r="L2546" s="444">
        <f t="shared" ca="1" si="129"/>
        <v>-11029981206.278208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-11029981206.278208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-45958255.026159197</v>
      </c>
      <c r="L2547" s="444">
        <f t="shared" ca="1" si="129"/>
        <v>-11075939461.304367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-11075939461.304367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-46149747.755434863</v>
      </c>
      <c r="L2548" s="444">
        <f t="shared" ca="1" si="129"/>
        <v>-11122089209.059801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-11122089209.059801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-46342038.371082507</v>
      </c>
      <c r="L2549" s="444">
        <f t="shared" ca="1" si="129"/>
        <v>-11168431247.430883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-11168431247.430883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-46535130.197628677</v>
      </c>
      <c r="L2550" s="444">
        <f t="shared" ca="1" si="129"/>
        <v>-11214966377.628511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-11214966377.628511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-46729026.57345213</v>
      </c>
      <c r="L2551" s="444">
        <f t="shared" ca="1" si="129"/>
        <v>-11261695404.201963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-11261695404.201963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-46923730.850841515</v>
      </c>
      <c r="L2552" s="444">
        <f t="shared" ca="1" si="129"/>
        <v>-11308619135.052805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-11308619135.052805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-47119246.396053351</v>
      </c>
      <c r="L2553" s="444">
        <f t="shared" ca="1" si="129"/>
        <v>-11355738381.448858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-11355738381.448858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-47315576.589370243</v>
      </c>
      <c r="L2554" s="444">
        <f t="shared" ca="1" si="129"/>
        <v>-11403053958.038229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-11403053958.038229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-47512724.825159289</v>
      </c>
      <c r="L2555" s="444">
        <f t="shared" ca="1" si="129"/>
        <v>-11450566682.863388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-11450566682.863388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-47710694.511930786</v>
      </c>
      <c r="L2556" s="444">
        <f t="shared" ca="1" si="129"/>
        <v>-11498277377.375319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-11498277377.375319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-47909489.072397158</v>
      </c>
      <c r="L2557" s="444">
        <f t="shared" ca="1" si="129"/>
        <v>-11546186866.447716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-11546186866.447716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-48109111.943532147</v>
      </c>
      <c r="L2558" s="444">
        <f t="shared" ref="L2558:L2812" ca="1" si="134">I2558-J2558+K2558</f>
        <v>-11594295978.391249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-11594295978.391249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-48309566.576630205</v>
      </c>
      <c r="L2559" s="444">
        <f t="shared" ca="1" si="134"/>
        <v>-11642605544.967878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-11642605544.967878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-48510856.437366158</v>
      </c>
      <c r="L2560" s="444">
        <f t="shared" ca="1" si="134"/>
        <v>-11691116401.405245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-11691116401.405245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-48712985.005855188</v>
      </c>
      <c r="L2561" s="444">
        <f t="shared" ca="1" si="134"/>
        <v>-11739829386.4111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-11739829386.4111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-48915955.776712917</v>
      </c>
      <c r="L2562" s="444">
        <f t="shared" ca="1" si="134"/>
        <v>-11788745342.187813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-11788745342.187813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-49119772.25911589</v>
      </c>
      <c r="L2563" s="444">
        <f t="shared" ca="1" si="134"/>
        <v>-11837865114.446928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-11837865114.446928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-49324437.9768622</v>
      </c>
      <c r="L2564" s="444">
        <f t="shared" ca="1" si="134"/>
        <v>-11887189552.42379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-11887189552.42379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-49529956.468432456</v>
      </c>
      <c r="L2565" s="444">
        <f t="shared" ca="1" si="134"/>
        <v>-11936719508.892223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-11936719508.892223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-49736331.287050933</v>
      </c>
      <c r="L2566" s="444">
        <f t="shared" ca="1" si="134"/>
        <v>-11986455840.179274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-11986455840.179274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-49943566.000746973</v>
      </c>
      <c r="L2567" s="444">
        <f t="shared" ca="1" si="134"/>
        <v>-12036399406.180021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-12036399406.180021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-50151664.192416757</v>
      </c>
      <c r="L2568" s="444">
        <f t="shared" ca="1" si="134"/>
        <v>-12086551070.372438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-12086551070.372438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-50360629.459885158</v>
      </c>
      <c r="L2569" s="444">
        <f t="shared" ca="1" si="134"/>
        <v>-12136911699.832323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-12136911699.832323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-50570465.415968016</v>
      </c>
      <c r="L2570" s="444">
        <f t="shared" ca="1" si="134"/>
        <v>-12187482165.248291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-12187482165.248291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-50781175.688534543</v>
      </c>
      <c r="L2571" s="444">
        <f t="shared" ca="1" si="134"/>
        <v>-12238263340.936825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-12238263340.936825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-50992763.920570105</v>
      </c>
      <c r="L2572" s="444">
        <f t="shared" ca="1" si="134"/>
        <v>-12289256104.857395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-12289256104.857395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-51205233.770239145</v>
      </c>
      <c r="L2573" s="444">
        <f t="shared" ca="1" si="134"/>
        <v>-12340461338.627634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-12340461338.627634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-51418588.910948478</v>
      </c>
      <c r="L2574" s="444">
        <f t="shared" ca="1" si="134"/>
        <v>-12391879927.538582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-12391879927.538582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-51632833.031410754</v>
      </c>
      <c r="L2575" s="444">
        <f t="shared" ca="1" si="134"/>
        <v>-12443512760.569992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-12443512760.569992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-51847969.835708298</v>
      </c>
      <c r="L2576" s="444">
        <f t="shared" ca="1" si="134"/>
        <v>-12495360730.405701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-12495360730.405701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-52064003.043357089</v>
      </c>
      <c r="L2577" s="444">
        <f t="shared" ca="1" si="134"/>
        <v>-12547424733.449059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-12547424733.449059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-52280936.389371075</v>
      </c>
      <c r="L2578" s="444">
        <f t="shared" ca="1" si="134"/>
        <v>-12599705669.83843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-12599705669.83843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-52498773.624326795</v>
      </c>
      <c r="L2579" s="444">
        <f t="shared" ca="1" si="134"/>
        <v>-12652204443.462757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-12652204443.462757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-52717518.514428154</v>
      </c>
      <c r="L2580" s="444">
        <f t="shared" ca="1" si="134"/>
        <v>-12704921961.977186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-12704921961.977186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-52937174.841571607</v>
      </c>
      <c r="L2581" s="444">
        <f t="shared" ca="1" si="134"/>
        <v>-12757859136.818758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-12757859136.818758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-53157746.403411493</v>
      </c>
      <c r="L2582" s="444">
        <f t="shared" ca="1" si="134"/>
        <v>-12811016883.22217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-12811016883.22217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-53379237.013425708</v>
      </c>
      <c r="L2583" s="444">
        <f t="shared" ca="1" si="134"/>
        <v>-12864396120.235596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-12864396120.235596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-53601650.500981651</v>
      </c>
      <c r="L2584" s="444">
        <f t="shared" ca="1" si="134"/>
        <v>-12917997770.736578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-12917997770.736578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-53824990.711402409</v>
      </c>
      <c r="L2585" s="444">
        <f t="shared" ca="1" si="134"/>
        <v>-12971822761.447981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-12971822761.447981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-54049261.506033249</v>
      </c>
      <c r="L2586" s="444">
        <f t="shared" ca="1" si="134"/>
        <v>-13025872022.954014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-13025872022.954014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-54274466.762308389</v>
      </c>
      <c r="L2587" s="444">
        <f t="shared" ca="1" si="134"/>
        <v>-13080146489.716322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-13080146489.716322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-54500610.37381801</v>
      </c>
      <c r="L2588" s="444">
        <f t="shared" ca="1" si="134"/>
        <v>-13134647100.090139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-13134647100.090139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-54727696.250375576</v>
      </c>
      <c r="L2589" s="444">
        <f t="shared" ca="1" si="134"/>
        <v>-13189374796.340515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-13189374796.340515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-54955728.318085477</v>
      </c>
      <c r="L2590" s="444">
        <f t="shared" ca="1" si="134"/>
        <v>-13244330524.6586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-13244330524.6586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-55184710.519410834</v>
      </c>
      <c r="L2591" s="444">
        <f t="shared" ca="1" si="134"/>
        <v>-13299515235.178011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-13299515235.178011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-55414646.813241713</v>
      </c>
      <c r="L2592" s="444">
        <f t="shared" ca="1" si="134"/>
        <v>-13354929881.991253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-13354929881.991253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-55645541.174963556</v>
      </c>
      <c r="L2593" s="444">
        <f t="shared" ca="1" si="134"/>
        <v>-13410575423.166216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-13410575423.166216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-55877397.5965259</v>
      </c>
      <c r="L2594" s="444">
        <f t="shared" ca="1" si="134"/>
        <v>-13466452820.762741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-13466452820.762741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-56110220.086511426</v>
      </c>
      <c r="L2595" s="444">
        <f t="shared" ca="1" si="134"/>
        <v>-13522563040.849253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-13522563040.849253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-56344012.670205228</v>
      </c>
      <c r="L2596" s="444">
        <f t="shared" ca="1" si="134"/>
        <v>-13578907053.519459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-13578907053.519459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-56578779.389664404</v>
      </c>
      <c r="L2597" s="444">
        <f t="shared" ca="1" si="134"/>
        <v>-13635485832.909122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-13635485832.909122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-56814524.303788006</v>
      </c>
      <c r="L2598" s="444">
        <f t="shared" ca="1" si="134"/>
        <v>-13692300357.21291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-13692300357.21291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-57051251.488387123</v>
      </c>
      <c r="L2599" s="444">
        <f t="shared" ca="1" si="134"/>
        <v>-13749351608.701298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-13749351608.701298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-57288965.036255404</v>
      </c>
      <c r="L2600" s="444">
        <f t="shared" ca="1" si="134"/>
        <v>-13806640573.737553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-13806640573.737553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-57527669.057239808</v>
      </c>
      <c r="L2601" s="444">
        <f t="shared" ca="1" si="134"/>
        <v>-13864168242.794792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-13864168242.794792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-57767367.678311631</v>
      </c>
      <c r="L2602" s="444">
        <f t="shared" ca="1" si="134"/>
        <v>-13921935610.473104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-13921935610.473104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-58008065.043637931</v>
      </c>
      <c r="L2603" s="444">
        <f t="shared" ca="1" si="134"/>
        <v>-13979943675.516743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-13979943675.516743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-58249765.314653084</v>
      </c>
      <c r="L2604" s="444">
        <f t="shared" ca="1" si="134"/>
        <v>-14038193440.831396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-14038193440.831396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-58492472.670130827</v>
      </c>
      <c r="L2605" s="444">
        <f t="shared" ca="1" si="134"/>
        <v>-14096685913.501528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-14096685913.501528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-58736191.306256376</v>
      </c>
      <c r="L2606" s="444">
        <f t="shared" ca="1" si="134"/>
        <v>-14155422104.807785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-14155422104.807785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-58980925.4366991</v>
      </c>
      <c r="L2607" s="444">
        <f t="shared" ca="1" si="134"/>
        <v>-14214403030.244484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-14214403030.244484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-59226679.292685352</v>
      </c>
      <c r="L2608" s="444">
        <f t="shared" ca="1" si="134"/>
        <v>-14273629709.537169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-14273629709.537169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-59473457.123071544</v>
      </c>
      <c r="L2609" s="444">
        <f t="shared" ca="1" si="134"/>
        <v>-14333103166.66024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-14333103166.66024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-59721263.194417663</v>
      </c>
      <c r="L2610" s="444">
        <f t="shared" ca="1" si="134"/>
        <v>-14392824429.854658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-14392824429.854658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-59970101.791061081</v>
      </c>
      <c r="L2611" s="444">
        <f t="shared" ca="1" si="134"/>
        <v>-14452794531.64572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-14452794531.64572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-60219977.2151905</v>
      </c>
      <c r="L2612" s="444">
        <f t="shared" ca="1" si="134"/>
        <v>-14513014508.86091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-14513014508.86091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-60470893.786920458</v>
      </c>
      <c r="L2613" s="444">
        <f t="shared" ca="1" si="134"/>
        <v>-14573485402.647831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-14573485402.647831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-60722855.844365962</v>
      </c>
      <c r="L2614" s="444">
        <f t="shared" ca="1" si="134"/>
        <v>-14634208258.492197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-14634208258.492197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-60975867.743717484</v>
      </c>
      <c r="L2615" s="444">
        <f t="shared" ca="1" si="134"/>
        <v>-14695184126.235914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-14695184126.235914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-61229933.859316297</v>
      </c>
      <c r="L2616" s="444">
        <f t="shared" ca="1" si="134"/>
        <v>-14756414060.09523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-14756414060.09523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-61485058.583730116</v>
      </c>
      <c r="L2617" s="444">
        <f t="shared" ca="1" si="134"/>
        <v>-14817899118.678961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-14817899118.678961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-61741246.327829003</v>
      </c>
      <c r="L2618" s="444">
        <f t="shared" ca="1" si="134"/>
        <v>-14879640365.00679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-14879640365.00679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-61998501.520861626</v>
      </c>
      <c r="L2619" s="444">
        <f t="shared" ca="1" si="134"/>
        <v>-14941638866.527653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-14941638866.527653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-62256828.610531896</v>
      </c>
      <c r="L2620" s="444">
        <f t="shared" ca="1" si="134"/>
        <v>-15003895695.138186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-15003895695.138186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-62516232.063075773</v>
      </c>
      <c r="L2621" s="444">
        <f t="shared" ca="1" si="134"/>
        <v>-15066411927.201262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-15066411927.201262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-62776716.36333859</v>
      </c>
      <c r="L2622" s="444">
        <f t="shared" ca="1" si="134"/>
        <v>-15129188643.5646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-15129188643.5646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-63038286.014852501</v>
      </c>
      <c r="L2623" s="444">
        <f t="shared" ca="1" si="134"/>
        <v>-15192226929.579453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-15192226929.579453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-63300945.539914384</v>
      </c>
      <c r="L2624" s="444">
        <f t="shared" ca="1" si="134"/>
        <v>-15255527875.119368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-15255527875.119368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-63564699.479664035</v>
      </c>
      <c r="L2625" s="444">
        <f t="shared" ca="1" si="134"/>
        <v>-15319092574.599031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-15319092574.599031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-63829552.394162625</v>
      </c>
      <c r="L2626" s="444">
        <f t="shared" ca="1" si="134"/>
        <v>-15382922126.993195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-15382922126.993195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-64095508.862471648</v>
      </c>
      <c r="L2627" s="444">
        <f t="shared" ca="1" si="134"/>
        <v>-15447017635.855667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-15447017635.855667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-64362573.482731946</v>
      </c>
      <c r="L2628" s="444">
        <f t="shared" ca="1" si="134"/>
        <v>-15511380209.3384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-15511380209.3384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-64630750.872243337</v>
      </c>
      <c r="L2629" s="444">
        <f t="shared" ca="1" si="134"/>
        <v>-15576010960.210644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-15576010960.210644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-64900045.66754435</v>
      </c>
      <c r="L2630" s="444">
        <f t="shared" ca="1" si="134"/>
        <v>-15640911005.878187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-15640911005.878187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-65170462.524492435</v>
      </c>
      <c r="L2631" s="444">
        <f t="shared" ca="1" si="134"/>
        <v>-15706081468.402679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-15706081468.402679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-65442006.118344493</v>
      </c>
      <c r="L2632" s="444">
        <f t="shared" ca="1" si="134"/>
        <v>-15771523474.521025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-15771523474.521025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-65714681.143837601</v>
      </c>
      <c r="L2633" s="444">
        <f t="shared" ca="1" si="134"/>
        <v>-15837238155.664862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-15837238155.664862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-65988492.315270253</v>
      </c>
      <c r="L2634" s="444">
        <f t="shared" ca="1" si="134"/>
        <v>-15903226647.980131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-15903226647.980131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-66263444.366583876</v>
      </c>
      <c r="L2635" s="444">
        <f t="shared" ca="1" si="134"/>
        <v>-15969490092.346716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-15969490092.346716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-66539542.05144465</v>
      </c>
      <c r="L2636" s="444">
        <f t="shared" ca="1" si="134"/>
        <v>-16036029634.398161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-16036029634.398161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-66816790.143325672</v>
      </c>
      <c r="L2637" s="444">
        <f t="shared" ca="1" si="134"/>
        <v>-16102846424.541487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-16102846424.541487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-67095193.43558953</v>
      </c>
      <c r="L2638" s="444">
        <f t="shared" ca="1" si="134"/>
        <v>-16169941617.977076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-16169941617.977076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-67374756.741571158</v>
      </c>
      <c r="L2639" s="444">
        <f t="shared" ca="1" si="134"/>
        <v>-16237316374.718647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-16237316374.718647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-67655484.894661024</v>
      </c>
      <c r="L2640" s="444">
        <f t="shared" ca="1" si="134"/>
        <v>-16304971859.613308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-16304971859.613308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-67937382.748388782</v>
      </c>
      <c r="L2641" s="444">
        <f t="shared" ca="1" si="134"/>
        <v>-16372909242.361696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-16372909242.361696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-68220455.176507071</v>
      </c>
      <c r="L2642" s="444">
        <f t="shared" ca="1" si="134"/>
        <v>-16441129697.538204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-16441129697.538204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-68504707.073075861</v>
      </c>
      <c r="L2643" s="444">
        <f t="shared" ca="1" si="134"/>
        <v>-16509634404.61128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-16509634404.61128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-68790143.352547005</v>
      </c>
      <c r="L2644" s="444">
        <f t="shared" ca="1" si="134"/>
        <v>-16578424547.963827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-16578424547.963827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-69076768.949849293</v>
      </c>
      <c r="L2645" s="444">
        <f t="shared" ca="1" si="134"/>
        <v>-16647501316.913677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-16647501316.913677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-69364588.820473656</v>
      </c>
      <c r="L2646" s="444">
        <f t="shared" ca="1" si="134"/>
        <v>-16716865905.73415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-16716865905.73415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-69653607.940558955</v>
      </c>
      <c r="L2647" s="444">
        <f t="shared" ca="1" si="134"/>
        <v>-16786519513.674709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-16786519513.674709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-69943831.306977957</v>
      </c>
      <c r="L2648" s="444">
        <f t="shared" ca="1" si="134"/>
        <v>-16856463344.981688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-16856463344.981688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-70235263.937423691</v>
      </c>
      <c r="L2649" s="444">
        <f t="shared" ca="1" si="134"/>
        <v>-16926698608.919111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-16926698608.919111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-70527910.870496303</v>
      </c>
      <c r="L2650" s="444">
        <f t="shared" ca="1" si="134"/>
        <v>-16997226519.789608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-16997226519.789608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-70821777.165790036</v>
      </c>
      <c r="L2651" s="444">
        <f t="shared" ca="1" si="134"/>
        <v>-17068048296.955399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-17068048296.955399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-71116867.903980836</v>
      </c>
      <c r="L2652" s="444">
        <f t="shared" ca="1" si="134"/>
        <v>-17139165164.859379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-17139165164.859379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-71413188.186914086</v>
      </c>
      <c r="L2653" s="444">
        <f t="shared" ca="1" si="134"/>
        <v>-17210578353.046291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-17210578353.046291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-71710743.137692884</v>
      </c>
      <c r="L2654" s="444">
        <f t="shared" ca="1" si="134"/>
        <v>-17282289096.183983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-17282289096.183983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-72009537.900766596</v>
      </c>
      <c r="L2655" s="444">
        <f t="shared" ca="1" si="134"/>
        <v>-17354298634.084751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-17354298634.084751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-72309577.642019793</v>
      </c>
      <c r="L2656" s="444">
        <f t="shared" ca="1" si="134"/>
        <v>-17426608211.726772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-17426608211.726772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-72610867.548861548</v>
      </c>
      <c r="L2657" s="444">
        <f t="shared" ca="1" si="134"/>
        <v>-17499219079.275635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-17499219079.275635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-72913412.830315143</v>
      </c>
      <c r="L2658" s="444">
        <f t="shared" ca="1" si="134"/>
        <v>-17572132492.105949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-17572132492.105949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-73217218.717108116</v>
      </c>
      <c r="L2659" s="444">
        <f t="shared" ca="1" si="134"/>
        <v>-17645349710.823059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-17645349710.823059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-73522290.461762741</v>
      </c>
      <c r="L2660" s="444">
        <f t="shared" ca="1" si="134"/>
        <v>-17718872001.284821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-17718872001.284821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-73828633.338686749</v>
      </c>
      <c r="L2661" s="444">
        <f t="shared" ca="1" si="134"/>
        <v>-17792700634.623508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-17792700634.623508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-74136252.644264624</v>
      </c>
      <c r="L2662" s="444">
        <f t="shared" ca="1" si="134"/>
        <v>-17866836887.267773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-17866836887.267773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-74445153.69694905</v>
      </c>
      <c r="L2663" s="444">
        <f t="shared" ca="1" si="134"/>
        <v>-17941282040.964722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-17941282040.964722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-74755341.837353006</v>
      </c>
      <c r="L2664" s="444">
        <f t="shared" ca="1" si="134"/>
        <v>-18016037382.802074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-18016037382.802074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-75066822.42834197</v>
      </c>
      <c r="L2665" s="444">
        <f t="shared" ca="1" si="134"/>
        <v>-18091104205.230415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-18091104205.230415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-75379600.855126724</v>
      </c>
      <c r="L2666" s="444">
        <f t="shared" ca="1" si="134"/>
        <v>-18166483806.085541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-18166483806.085541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-75693682.525356412</v>
      </c>
      <c r="L2667" s="444">
        <f t="shared" ca="1" si="134"/>
        <v>-18242177488.610897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-18242177488.610897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-76009072.869212076</v>
      </c>
      <c r="L2668" s="444">
        <f t="shared" ca="1" si="134"/>
        <v>-18318186561.48011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-18318186561.48011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-76325777.339500457</v>
      </c>
      <c r="L2669" s="444">
        <f t="shared" ca="1" si="134"/>
        <v>-18394512338.819611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-18394512338.819611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-76643801.411748379</v>
      </c>
      <c r="L2670" s="444">
        <f t="shared" ca="1" si="134"/>
        <v>-18471156140.231358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-18471156140.231358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-76963150.584297329</v>
      </c>
      <c r="L2671" s="444">
        <f t="shared" ca="1" si="134"/>
        <v>-18548119290.815655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-18548119290.815655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-77283830.378398567</v>
      </c>
      <c r="L2672" s="444">
        <f t="shared" ca="1" si="134"/>
        <v>-18625403121.194054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-18625403121.194054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-77605846.338308558</v>
      </c>
      <c r="L2673" s="444">
        <f t="shared" ca="1" si="134"/>
        <v>-18703008967.532364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-18703008967.532364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-77929204.031384856</v>
      </c>
      <c r="L2674" s="444">
        <f t="shared" ca="1" si="134"/>
        <v>-18780938171.563747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-18780938171.563747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-78253909.048182279</v>
      </c>
      <c r="L2675" s="444">
        <f t="shared" ca="1" si="134"/>
        <v>-18859192080.611931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-18859192080.611931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-78579967.002549708</v>
      </c>
      <c r="L2676" s="444">
        <f t="shared" ca="1" si="134"/>
        <v>-18937772047.614479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-18937772047.614479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-78907383.531727001</v>
      </c>
      <c r="L2677" s="444">
        <f t="shared" ca="1" si="134"/>
        <v>-19016679431.146206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-19016679431.146206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-79236164.296442524</v>
      </c>
      <c r="L2678" s="444">
        <f t="shared" ca="1" si="134"/>
        <v>-19095915595.44265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-19095915595.44265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-79566314.981011033</v>
      </c>
      <c r="L2679" s="444">
        <f t="shared" ca="1" si="134"/>
        <v>-19175481910.42366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-19175481910.42366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-79897841.293431923</v>
      </c>
      <c r="L2680" s="444">
        <f t="shared" ca="1" si="134"/>
        <v>-19255379751.717091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-19255379751.717091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-80230748.965487882</v>
      </c>
      <c r="L2681" s="444">
        <f t="shared" ca="1" si="134"/>
        <v>-19335610500.682579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-19335610500.682579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-80565043.75284408</v>
      </c>
      <c r="L2682" s="444">
        <f t="shared" ca="1" si="134"/>
        <v>-19416175544.435425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-19416175544.435425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-80900731.435147598</v>
      </c>
      <c r="L2683" s="444">
        <f t="shared" ca="1" si="134"/>
        <v>-19497076275.870571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-19497076275.870571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-81237817.816127375</v>
      </c>
      <c r="L2684" s="444">
        <f t="shared" ca="1" si="134"/>
        <v>-19578314093.686699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-19578314093.686699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-81576308.723694578</v>
      </c>
      <c r="L2685" s="444">
        <f t="shared" ca="1" si="134"/>
        <v>-19659890402.410393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-19659890402.410393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-81916210.010043308</v>
      </c>
      <c r="L2686" s="444">
        <f t="shared" ca="1" si="134"/>
        <v>-19741806612.420437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-19741806612.420437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-82257527.551751822</v>
      </c>
      <c r="L2687" s="444">
        <f t="shared" ca="1" si="134"/>
        <v>-19824064139.972187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-19824064139.972187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-82600267.249884114</v>
      </c>
      <c r="L2688" s="444">
        <f t="shared" ca="1" si="134"/>
        <v>-19906664407.222073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-19906664407.222073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-82944435.030091971</v>
      </c>
      <c r="L2689" s="444">
        <f t="shared" ca="1" si="134"/>
        <v>-19989608842.252163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-19989608842.252163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-83290036.84271735</v>
      </c>
      <c r="L2690" s="444">
        <f t="shared" ca="1" si="134"/>
        <v>-20072898879.094879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-20072898879.094879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-83637078.662895322</v>
      </c>
      <c r="L2691" s="444">
        <f t="shared" ca="1" si="134"/>
        <v>-20156535957.757774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-20156535957.757774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-83985566.490657389</v>
      </c>
      <c r="L2692" s="444">
        <f t="shared" ca="1" si="134"/>
        <v>-20240521524.248432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-20240521524.248432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-84335506.351035133</v>
      </c>
      <c r="L2693" s="444">
        <f t="shared" ca="1" si="134"/>
        <v>-20324857030.599468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-20324857030.599468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-84686904.294164449</v>
      </c>
      <c r="L2694" s="444">
        <f t="shared" ca="1" si="134"/>
        <v>-20409543934.893631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-20409543934.893631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-85039766.395390123</v>
      </c>
      <c r="L2695" s="444">
        <f t="shared" ca="1" si="134"/>
        <v>-20494583701.289021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-20494583701.289021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-85394098.755370915</v>
      </c>
      <c r="L2696" s="444">
        <f t="shared" ca="1" si="134"/>
        <v>-20579977800.044392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-20579977800.044392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-85749907.500184968</v>
      </c>
      <c r="L2697" s="444">
        <f t="shared" ca="1" si="134"/>
        <v>-20665727707.544575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-20665727707.544575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-86107198.781435728</v>
      </c>
      <c r="L2698" s="444">
        <f t="shared" ca="1" si="134"/>
        <v>-20751834906.326012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-20751834906.326012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-86465978.776358381</v>
      </c>
      <c r="L2699" s="444">
        <f t="shared" ca="1" si="134"/>
        <v>-20838300885.102371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-20838300885.102371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-86826253.687926546</v>
      </c>
      <c r="L2700" s="444">
        <f t="shared" ca="1" si="134"/>
        <v>-20925127138.790298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-20925127138.790298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-87188029.744959578</v>
      </c>
      <c r="L2701" s="444">
        <f t="shared" ca="1" si="134"/>
        <v>-21012315168.535259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-21012315168.535259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-87551313.202230245</v>
      </c>
      <c r="L2702" s="444">
        <f t="shared" ca="1" si="134"/>
        <v>-21099866481.737488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-21099866481.737488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-87916110.340572864</v>
      </c>
      <c r="L2703" s="444">
        <f t="shared" ca="1" si="134"/>
        <v>-21187782592.07806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-21187782592.07806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-88282427.466991916</v>
      </c>
      <c r="L2704" s="444">
        <f t="shared" ca="1" si="134"/>
        <v>-21276065019.545052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-21276065019.545052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-88650270.91477105</v>
      </c>
      <c r="L2705" s="444">
        <f t="shared" ca="1" si="134"/>
        <v>-21364715290.459824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-21364715290.459824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-89019647.043582603</v>
      </c>
      <c r="L2706" s="444">
        <f t="shared" ca="1" si="134"/>
        <v>-21453734937.503407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-21453734937.503407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-89390562.239597529</v>
      </c>
      <c r="L2707" s="444">
        <f t="shared" ca="1" si="134"/>
        <v>-21543125499.743004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-21543125499.743004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-89763022.915595844</v>
      </c>
      <c r="L2708" s="444">
        <f t="shared" ca="1" si="134"/>
        <v>-21632888522.6586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-21632888522.6586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-90137035.511077493</v>
      </c>
      <c r="L2709" s="444">
        <f t="shared" ca="1" si="134"/>
        <v>-21723025558.169678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-21723025558.169678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-90512606.49237366</v>
      </c>
      <c r="L2710" s="444">
        <f t="shared" ca="1" si="134"/>
        <v>-21813538164.662052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-21813538164.662052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-90889742.352758557</v>
      </c>
      <c r="L2711" s="444">
        <f t="shared" ca="1" si="134"/>
        <v>-21904427907.014812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-21904427907.014812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-91268449.612561718</v>
      </c>
      <c r="L2712" s="444">
        <f t="shared" ca="1" si="134"/>
        <v>-21995696356.627373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-21995696356.627373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-91648734.819280714</v>
      </c>
      <c r="L2713" s="444">
        <f t="shared" ca="1" si="134"/>
        <v>-22087345091.446655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-22087345091.446655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-92030604.5476944</v>
      </c>
      <c r="L2714" s="444">
        <f t="shared" ca="1" si="134"/>
        <v>-22179375695.99435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-22179375695.99435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-92414065.399976462</v>
      </c>
      <c r="L2715" s="444">
        <f t="shared" ca="1" si="134"/>
        <v>-22271789761.394325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-22271789761.394325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-92799124.005809695</v>
      </c>
      <c r="L2716" s="444">
        <f t="shared" ca="1" si="134"/>
        <v>-22364588885.400135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-22364588885.400135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-93185787.02250056</v>
      </c>
      <c r="L2717" s="444">
        <f t="shared" ca="1" si="134"/>
        <v>-22457774672.422634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-22457774672.422634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-93574061.135094315</v>
      </c>
      <c r="L2718" s="444">
        <f t="shared" ca="1" si="134"/>
        <v>-22551348733.557728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-22551348733.557728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-93963953.056490526</v>
      </c>
      <c r="L2719" s="444">
        <f t="shared" ca="1" si="134"/>
        <v>-22645312686.61422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-22645312686.61422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-94355469.527559251</v>
      </c>
      <c r="L2720" s="444">
        <f t="shared" ca="1" si="134"/>
        <v>-22739668156.141777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-22739668156.141777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-94748617.317257404</v>
      </c>
      <c r="L2721" s="444">
        <f t="shared" ca="1" si="134"/>
        <v>-22834416773.459034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-22834416773.459034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-95143403.22274597</v>
      </c>
      <c r="L2722" s="444">
        <f t="shared" ca="1" si="134"/>
        <v>-22929560176.681782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-22929560176.681782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-95539834.06950742</v>
      </c>
      <c r="L2723" s="444">
        <f t="shared" ca="1" si="134"/>
        <v>-23025100010.751289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-23025100010.751289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-95937916.711463705</v>
      </c>
      <c r="L2724" s="444">
        <f t="shared" ca="1" si="134"/>
        <v>-23121037927.462753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-23121037927.462753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-96337658.031094804</v>
      </c>
      <c r="L2725" s="444">
        <f t="shared" ca="1" si="134"/>
        <v>-23217375585.493847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-23217375585.493847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-96739064.939557701</v>
      </c>
      <c r="L2726" s="444">
        <f t="shared" ca="1" si="134"/>
        <v>-23314114650.433403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-23314114650.433403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-97142144.376805842</v>
      </c>
      <c r="L2727" s="444">
        <f t="shared" ca="1" si="134"/>
        <v>-23411256794.810207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-23411256794.810207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-97546903.311709195</v>
      </c>
      <c r="L2728" s="444">
        <f t="shared" ca="1" si="134"/>
        <v>-23508803698.121918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-23508803698.121918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-97953348.742174655</v>
      </c>
      <c r="L2729" s="444">
        <f t="shared" ca="1" si="134"/>
        <v>-23606757046.864094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-23606757046.864094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-98361487.695267051</v>
      </c>
      <c r="L2730" s="444">
        <f t="shared" ca="1" si="134"/>
        <v>-23705118534.559361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-23705118534.559361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-98771327.22733067</v>
      </c>
      <c r="L2731" s="444">
        <f t="shared" ca="1" si="134"/>
        <v>-23803889861.78669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-23803889861.78669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-99182874.424111202</v>
      </c>
      <c r="L2732" s="444">
        <f t="shared" ca="1" si="134"/>
        <v>-23903072736.2108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-23903072736.2108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-99596136.40087834</v>
      </c>
      <c r="L2733" s="444">
        <f t="shared" ca="1" si="134"/>
        <v>-24002668872.611679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-24002668872.611679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-100011120.30254866</v>
      </c>
      <c r="L2734" s="444">
        <f t="shared" ca="1" si="134"/>
        <v>-24102679992.914227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-24102679992.914227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-100427833.30380927</v>
      </c>
      <c r="L2735" s="444">
        <f t="shared" ca="1" si="134"/>
        <v>-24203107826.218037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-24203107826.218037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-100846282.60924181</v>
      </c>
      <c r="L2736" s="444">
        <f t="shared" ca="1" si="134"/>
        <v>-24303954108.827278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-24303954108.827278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-101266475.45344698</v>
      </c>
      <c r="L2737" s="444">
        <f t="shared" ca="1" si="134"/>
        <v>-24405220584.280724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-24405220584.280724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-101688419.10116968</v>
      </c>
      <c r="L2738" s="444">
        <f t="shared" ca="1" si="134"/>
        <v>-24506909003.381893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-24506909003.381893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-102112120.84742455</v>
      </c>
      <c r="L2739" s="444">
        <f t="shared" ca="1" si="134"/>
        <v>-24609021124.229317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-24609021124.229317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-102537588.01762216</v>
      </c>
      <c r="L2740" s="444">
        <f t="shared" ca="1" si="134"/>
        <v>-24711558712.246941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-24711558712.246941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-102964827.96769558</v>
      </c>
      <c r="L2741" s="444">
        <f t="shared" ca="1" si="134"/>
        <v>-24814523540.214638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-24814523540.214638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-103393848.08422765</v>
      </c>
      <c r="L2742" s="444">
        <f t="shared" ca="1" si="134"/>
        <v>-24917917388.298866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-24917917388.298866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-103824655.78457861</v>
      </c>
      <c r="L2743" s="444">
        <f t="shared" ca="1" si="134"/>
        <v>-25021742044.083447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-25021742044.083447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-104257258.51701435</v>
      </c>
      <c r="L2744" s="444">
        <f t="shared" ca="1" si="134"/>
        <v>-25125999302.60046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-25125999302.60046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-104691663.76083525</v>
      </c>
      <c r="L2745" s="444">
        <f t="shared" ca="1" si="134"/>
        <v>-25230690966.361294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-25230690966.361294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-105127879.0265054</v>
      </c>
      <c r="L2746" s="444">
        <f t="shared" ca="1" si="134"/>
        <v>-25335818845.387798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-25335818845.387798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-105565911.85578249</v>
      </c>
      <c r="L2747" s="444">
        <f t="shared" ca="1" si="134"/>
        <v>-25441384757.24358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-25441384757.24358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-106005769.82184824</v>
      </c>
      <c r="L2748" s="444">
        <f t="shared" ca="1" si="134"/>
        <v>-25547390527.06543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-25547390527.06543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-106447460.52943929</v>
      </c>
      <c r="L2749" s="444">
        <f t="shared" ca="1" si="134"/>
        <v>-25653837987.594868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-25653837987.594868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-106890991.61497861</v>
      </c>
      <c r="L2750" s="444">
        <f t="shared" ca="1" si="134"/>
        <v>-25760728979.209846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-25760728979.209846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-107336370.74670769</v>
      </c>
      <c r="L2751" s="444">
        <f t="shared" ca="1" si="134"/>
        <v>-25868065349.956554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-25868065349.956554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-107783605.62481898</v>
      </c>
      <c r="L2752" s="444">
        <f t="shared" ca="1" si="134"/>
        <v>-25975848955.581375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-25975848955.581375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-108232703.98158906</v>
      </c>
      <c r="L2753" s="444">
        <f t="shared" ca="1" si="134"/>
        <v>-26084081659.562965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-26084081659.562965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-108683673.58151235</v>
      </c>
      <c r="L2754" s="444">
        <f t="shared" ca="1" si="134"/>
        <v>-26192765333.144478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-26192765333.144478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-109136522.22143532</v>
      </c>
      <c r="L2755" s="444">
        <f t="shared" ca="1" si="134"/>
        <v>-26301901855.365913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-26301901855.365913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-109591257.7306913</v>
      </c>
      <c r="L2756" s="444">
        <f t="shared" ca="1" si="134"/>
        <v>-26411493113.096603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-26411493113.096603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-110047887.97123584</v>
      </c>
      <c r="L2757" s="444">
        <f t="shared" ca="1" si="134"/>
        <v>-26521541001.067841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-26521541001.067841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-110506420.83778267</v>
      </c>
      <c r="L2758" s="444">
        <f t="shared" ca="1" si="134"/>
        <v>-26632047421.905624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-26632047421.905624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-110966864.2579401</v>
      </c>
      <c r="L2759" s="444">
        <f t="shared" ca="1" si="134"/>
        <v>-26743014286.163563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-26743014286.163563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-111429226.19234818</v>
      </c>
      <c r="L2760" s="444">
        <f t="shared" ca="1" si="134"/>
        <v>-26854443512.355911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-26854443512.355911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-111893514.63481629</v>
      </c>
      <c r="L2761" s="444">
        <f t="shared" ca="1" si="134"/>
        <v>-26966337026.990726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-26966337026.990726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-112359737.61246136</v>
      </c>
      <c r="L2762" s="444">
        <f t="shared" ca="1" si="134"/>
        <v>-27078696764.603188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-27078696764.603188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-112827903.18584661</v>
      </c>
      <c r="L2763" s="444">
        <f t="shared" ca="1" si="134"/>
        <v>-27191524667.789036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-27191524667.789036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-113298019.44912098</v>
      </c>
      <c r="L2764" s="444">
        <f t="shared" ca="1" si="134"/>
        <v>-27304822687.238155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-27304822687.238155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-113770094.530159</v>
      </c>
      <c r="L2765" s="444">
        <f t="shared" ca="1" si="134"/>
        <v>-27418592781.768314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-27418592781.768314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-114244136.59070133</v>
      </c>
      <c r="L2766" s="444">
        <f t="shared" ca="1" si="134"/>
        <v>-27532836918.359016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-27532836918.359016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-114720153.8264959</v>
      </c>
      <c r="L2767" s="444">
        <f t="shared" ca="1" si="134"/>
        <v>-27647557072.185513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-27647557072.185513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-115198154.46743964</v>
      </c>
      <c r="L2768" s="444">
        <f t="shared" ca="1" si="134"/>
        <v>-27762755226.65295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-27762755226.65295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-115678146.77772063</v>
      </c>
      <c r="L2769" s="444">
        <f t="shared" ca="1" si="134"/>
        <v>-27878433373.430672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-27878433373.430672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-116160139.05596113</v>
      </c>
      <c r="L2770" s="444">
        <f t="shared" ca="1" si="134"/>
        <v>-27994593512.486633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-27994593512.486633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-116644139.63536099</v>
      </c>
      <c r="L2771" s="444">
        <f t="shared" ca="1" si="134"/>
        <v>-28111237652.121994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-28111237652.121994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-117130156.88384163</v>
      </c>
      <c r="L2772" s="444">
        <f t="shared" ca="1" si="134"/>
        <v>-28228367809.005836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-28228367809.005836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-117618199.20419098</v>
      </c>
      <c r="L2773" s="444">
        <f t="shared" ca="1" si="134"/>
        <v>-28345986008.210026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-28345986008.210026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-118108275.03420843</v>
      </c>
      <c r="L2774" s="444">
        <f t="shared" ca="1" si="134"/>
        <v>-28464094283.244236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-28464094283.244236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-118600392.84685096</v>
      </c>
      <c r="L2775" s="444">
        <f t="shared" ca="1" si="134"/>
        <v>-28582694676.091087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-28582694676.091087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-119094561.15037954</v>
      </c>
      <c r="L2776" s="444">
        <f t="shared" ca="1" si="134"/>
        <v>-28701789237.241467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-28701789237.241467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-119590788.48850611</v>
      </c>
      <c r="L2777" s="444">
        <f t="shared" ca="1" si="134"/>
        <v>-28821380025.729973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-28821380025.729973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-120089083.44054155</v>
      </c>
      <c r="L2778" s="444">
        <f t="shared" ca="1" si="134"/>
        <v>-28941469109.170513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-28941469109.170513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-120589454.62154381</v>
      </c>
      <c r="L2779" s="444">
        <f t="shared" ca="1" si="134"/>
        <v>-29062058563.792057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-29062058563.792057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-121091910.68246692</v>
      </c>
      <c r="L2780" s="444">
        <f t="shared" ca="1" si="134"/>
        <v>-29183150474.474525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-29183150474.474525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-121596460.31031054</v>
      </c>
      <c r="L2781" s="444">
        <f t="shared" ca="1" si="134"/>
        <v>-29304746934.784836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-29304746934.784836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-122103112.22827016</v>
      </c>
      <c r="L2782" s="444">
        <f t="shared" ca="1" si="134"/>
        <v>-29426850047.013107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-29426850047.013107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-122611875.19588792</v>
      </c>
      <c r="L2783" s="444">
        <f t="shared" ca="1" si="134"/>
        <v>-29549461922.208996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-29549461922.208996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-123122758.00920415</v>
      </c>
      <c r="L2784" s="444">
        <f t="shared" ca="1" si="134"/>
        <v>-29672584680.218201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-29672584680.218201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-123635769.50090916</v>
      </c>
      <c r="L2785" s="444">
        <f t="shared" ca="1" si="134"/>
        <v>-29796220449.719109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-29796220449.719109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-124150918.54049629</v>
      </c>
      <c r="L2786" s="444">
        <f t="shared" ca="1" si="134"/>
        <v>-29920371368.259605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-29920371368.259605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-124668214.03441501</v>
      </c>
      <c r="L2787" s="444">
        <f t="shared" ca="1" si="134"/>
        <v>-30045039582.294022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-30045039582.294022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-125187664.92622508</v>
      </c>
      <c r="L2788" s="444">
        <f t="shared" ca="1" si="134"/>
        <v>-30170227247.220245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-30170227247.220245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-125709280.19675104</v>
      </c>
      <c r="L2789" s="444">
        <f t="shared" ca="1" si="134"/>
        <v>-30295936527.416996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-30295936527.416996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-126233068.86423749</v>
      </c>
      <c r="L2790" s="444">
        <f t="shared" ca="1" si="134"/>
        <v>-30422169596.281235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-30422169596.281235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-126759039.98450513</v>
      </c>
      <c r="L2791" s="444">
        <f t="shared" ca="1" si="134"/>
        <v>-30548928636.265739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-30548928636.265739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-127287202.65110725</v>
      </c>
      <c r="L2792" s="444">
        <f t="shared" ca="1" si="134"/>
        <v>-30676215838.916847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-30676215838.916847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-127817565.99548686</v>
      </c>
      <c r="L2793" s="444">
        <f t="shared" ca="1" si="134"/>
        <v>-30804033404.912334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-30804033404.912334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-128350139.18713473</v>
      </c>
      <c r="L2794" s="444">
        <f t="shared" ca="1" si="134"/>
        <v>-30932383544.099468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-30932383544.099468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-128884931.43374777</v>
      </c>
      <c r="L2795" s="444">
        <f t="shared" ca="1" si="134"/>
        <v>-31061268475.533215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-31061268475.533215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-129421951.98138839</v>
      </c>
      <c r="L2796" s="444">
        <f t="shared" ca="1" si="134"/>
        <v>-31190690427.514603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-31190690427.514603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-129961210.11464415</v>
      </c>
      <c r="L2797" s="444">
        <f t="shared" ca="1" si="134"/>
        <v>-31320651637.629246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-31320651637.629246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-130502715.15678853</v>
      </c>
      <c r="L2798" s="444">
        <f t="shared" ca="1" si="134"/>
        <v>-31451154352.786034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-31451154352.786034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-131046476.46994181</v>
      </c>
      <c r="L2799" s="444">
        <f t="shared" ca="1" si="134"/>
        <v>-31582200829.255974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-31582200829.255974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-131592503.45523322</v>
      </c>
      <c r="L2800" s="444">
        <f t="shared" ca="1" si="134"/>
        <v>-31713793332.711208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-31713793332.711208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-132140805.55296336</v>
      </c>
      <c r="L2801" s="444">
        <f t="shared" ca="1" si="134"/>
        <v>-31845934138.264172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-31845934138.264172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-132691392.24276738</v>
      </c>
      <c r="L2802" s="444">
        <f t="shared" ca="1" si="134"/>
        <v>-31978625530.506939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-31978625530.506939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-133244273.04377893</v>
      </c>
      <c r="L2803" s="444">
        <f t="shared" ca="1" si="134"/>
        <v>-32111869803.550716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-32111869803.550716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-133799457.51479465</v>
      </c>
      <c r="L2804" s="444">
        <f t="shared" ca="1" si="134"/>
        <v>-32245669261.06551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-32245669261.06551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-134356955.25443959</v>
      </c>
      <c r="L2805" s="444">
        <f t="shared" ca="1" si="134"/>
        <v>-32380026216.31995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-32380026216.31995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-134916775.90133312</v>
      </c>
      <c r="L2806" s="444">
        <f t="shared" ca="1" si="134"/>
        <v>-32514942992.221283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-32514942992.221283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-135478929.13425535</v>
      </c>
      <c r="L2807" s="444">
        <f t="shared" ca="1" si="134"/>
        <v>-32650421921.355537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-32650421921.355537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-136043424.67231473</v>
      </c>
      <c r="L2808" s="444">
        <f t="shared" ca="1" si="134"/>
        <v>-32786465346.027851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-32786465346.027851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-136610272.27511603</v>
      </c>
      <c r="L2809" s="444">
        <f t="shared" ca="1" si="134"/>
        <v>-32923075618.302967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-32923075618.302967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-137179481.74292904</v>
      </c>
      <c r="L2810" s="444">
        <f t="shared" ca="1" si="134"/>
        <v>-33060255100.045895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-33060255100.045895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-137751062.9168579</v>
      </c>
      <c r="L2811" s="444">
        <f t="shared" ca="1" si="134"/>
        <v>-33198006162.962753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-33198006162.962753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-138325025.67901146</v>
      </c>
      <c r="L2812" s="444">
        <f t="shared" ca="1" si="134"/>
        <v>-33336331188.641766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-33336331188.641766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-138901379.95267403</v>
      </c>
      <c r="L2813" s="444">
        <f t="shared" ref="L2813:L3067" ca="1" si="139">I2813-J2813+K2813</f>
        <v>-33475232568.59444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-33475232568.59444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-139480135.70247683</v>
      </c>
      <c r="L2814" s="444">
        <f t="shared" ca="1" si="139"/>
        <v>-33614712704.296917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-33614712704.296917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-140061302.93457046</v>
      </c>
      <c r="L2815" s="444">
        <f t="shared" ca="1" si="139"/>
        <v>-33754774007.231487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-33754774007.231487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-140644891.69679785</v>
      </c>
      <c r="L2816" s="444">
        <f t="shared" ca="1" si="139"/>
        <v>-33895418898.928284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-33895418898.928284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-141230912.07886785</v>
      </c>
      <c r="L2817" s="444">
        <f t="shared" ca="1" si="139"/>
        <v>-34036649811.007153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-34036649811.007153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-141819374.21252981</v>
      </c>
      <c r="L2818" s="444">
        <f t="shared" ca="1" si="139"/>
        <v>-34178469185.219681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-34178469185.219681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-142410288.27174866</v>
      </c>
      <c r="L2819" s="444">
        <f t="shared" ca="1" si="139"/>
        <v>-34320879473.491428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-34320879473.491428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-143003664.47288096</v>
      </c>
      <c r="L2820" s="444">
        <f t="shared" ca="1" si="139"/>
        <v>-34463883137.96431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-34463883137.96431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-143599513.07485127</v>
      </c>
      <c r="L2821" s="444">
        <f t="shared" ca="1" si="139"/>
        <v>-34607482651.039162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-34607482651.039162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-144197844.37932983</v>
      </c>
      <c r="L2822" s="444">
        <f t="shared" ca="1" si="139"/>
        <v>-34751680495.418495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-34751680495.418495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-144798668.73091039</v>
      </c>
      <c r="L2823" s="444">
        <f t="shared" ca="1" si="139"/>
        <v>-34896479164.149406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-34896479164.149406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-145401996.51728919</v>
      </c>
      <c r="L2824" s="444">
        <f t="shared" ca="1" si="139"/>
        <v>-35041881160.666695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-35041881160.666695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-146007838.16944456</v>
      </c>
      <c r="L2825" s="444">
        <f t="shared" ca="1" si="139"/>
        <v>-35187888998.836136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-35187888998.836136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-146616204.16181722</v>
      </c>
      <c r="L2826" s="444">
        <f t="shared" ca="1" si="139"/>
        <v>-35334505202.997955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-35334505202.997955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-147227105.01249146</v>
      </c>
      <c r="L2827" s="444">
        <f t="shared" ca="1" si="139"/>
        <v>-35481732308.010445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-35481732308.010445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-147840551.28337684</v>
      </c>
      <c r="L2828" s="444">
        <f t="shared" ca="1" si="139"/>
        <v>-35629572859.293823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-35629572859.293823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-148456553.58039093</v>
      </c>
      <c r="L2829" s="444">
        <f t="shared" ca="1" si="139"/>
        <v>-35778029412.874214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-35778029412.874214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-149075122.55364257</v>
      </c>
      <c r="L2830" s="444">
        <f t="shared" ca="1" si="139"/>
        <v>-35927104535.427856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-35927104535.427856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-149696268.89761606</v>
      </c>
      <c r="L2831" s="444">
        <f t="shared" ca="1" si="139"/>
        <v>-36076800804.32547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-36076800804.32547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-150320003.35135612</v>
      </c>
      <c r="L2832" s="444">
        <f t="shared" ca="1" si="139"/>
        <v>-36227120807.676826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-36227120807.676826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-150946336.69865343</v>
      </c>
      <c r="L2833" s="444">
        <f t="shared" ca="1" si="139"/>
        <v>-36378067144.375481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-36378067144.375481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-151575279.76823115</v>
      </c>
      <c r="L2834" s="444">
        <f t="shared" ca="1" si="139"/>
        <v>-36529642424.143715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-36529642424.143715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-152206843.43393216</v>
      </c>
      <c r="L2835" s="444">
        <f t="shared" ca="1" si="139"/>
        <v>-36681849267.577644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-36681849267.577644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-152841038.61490685</v>
      </c>
      <c r="L2836" s="444">
        <f t="shared" ca="1" si="139"/>
        <v>-36834690306.192551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-36834690306.192551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-153477876.27580228</v>
      </c>
      <c r="L2837" s="444">
        <f t="shared" ca="1" si="139"/>
        <v>-36988168182.468353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-36988168182.468353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-154117367.42695147</v>
      </c>
      <c r="L2838" s="444">
        <f t="shared" ca="1" si="139"/>
        <v>-37142285549.895302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-37142285549.895302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-154759523.12456375</v>
      </c>
      <c r="L2839" s="444">
        <f t="shared" ca="1" si="139"/>
        <v>-37297045073.019867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-37297045073.019867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-155404354.47091612</v>
      </c>
      <c r="L2840" s="444">
        <f t="shared" ca="1" si="139"/>
        <v>-37452449427.490784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-37452449427.490784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-156051872.61454493</v>
      </c>
      <c r="L2841" s="444">
        <f t="shared" ca="1" si="139"/>
        <v>-37608501300.105331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-37608501300.105331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-156702088.75043887</v>
      </c>
      <c r="L2842" s="444">
        <f t="shared" ca="1" si="139"/>
        <v>-37765203388.855774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-37765203388.855774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-157355014.1202324</v>
      </c>
      <c r="L2843" s="444">
        <f t="shared" ca="1" si="139"/>
        <v>-37922558402.976006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-37922558402.976006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-158010660.01240003</v>
      </c>
      <c r="L2844" s="444">
        <f t="shared" ca="1" si="139"/>
        <v>-38080569062.988403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-38080569062.988403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-158669037.76245168</v>
      </c>
      <c r="L2845" s="444">
        <f t="shared" ca="1" si="139"/>
        <v>-38239238100.750854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-38239238100.750854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-159330158.75312856</v>
      </c>
      <c r="L2846" s="444">
        <f t="shared" ca="1" si="139"/>
        <v>-38398568259.503983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-38398568259.503983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-159994034.41459993</v>
      </c>
      <c r="L2847" s="444">
        <f t="shared" ca="1" si="139"/>
        <v>-38558562293.918579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-38558562293.918579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-160660676.22466075</v>
      </c>
      <c r="L2848" s="444">
        <f t="shared" ca="1" si="139"/>
        <v>-38719222970.143242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-38719222970.143242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-161330095.70893016</v>
      </c>
      <c r="L2849" s="444">
        <f t="shared" ca="1" si="139"/>
        <v>-38880553065.852173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-38880553065.852173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-162002304.44105071</v>
      </c>
      <c r="L2850" s="444">
        <f t="shared" ca="1" si="139"/>
        <v>-39042555370.293221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-39042555370.293221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-162677314.0428884</v>
      </c>
      <c r="L2851" s="444">
        <f t="shared" ca="1" si="139"/>
        <v>-39205232684.336105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-39205232684.336105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-163355136.18473378</v>
      </c>
      <c r="L2852" s="444">
        <f t="shared" ca="1" si="139"/>
        <v>-39368587820.520836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-39368587820.520836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-164035782.58550349</v>
      </c>
      <c r="L2853" s="444">
        <f t="shared" ca="1" si="139"/>
        <v>-39532623603.106339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-39532623603.106339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-164719265.01294309</v>
      </c>
      <c r="L2854" s="444">
        <f t="shared" ca="1" si="139"/>
        <v>-39697342868.119278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-39697342868.119278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-165405595.28383031</v>
      </c>
      <c r="L2855" s="444">
        <f t="shared" ca="1" si="139"/>
        <v>-39862748463.403107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-39862748463.403107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-166094785.26417962</v>
      </c>
      <c r="L2856" s="444">
        <f t="shared" ca="1" si="139"/>
        <v>-40028843248.66729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-40028843248.66729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-166786846.86944705</v>
      </c>
      <c r="L2857" s="444">
        <f t="shared" ca="1" si="139"/>
        <v>-40195630095.536736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-40195630095.536736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-167481792.0647364</v>
      </c>
      <c r="L2858" s="444">
        <f t="shared" ca="1" si="139"/>
        <v>-40363111887.601471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-40363111887.601471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-168179632.86500612</v>
      </c>
      <c r="L2859" s="444">
        <f t="shared" ca="1" si="139"/>
        <v>-40531291520.466476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-40531291520.466476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-168880381.33527699</v>
      </c>
      <c r="L2860" s="444">
        <f t="shared" ca="1" si="139"/>
        <v>-40700171901.80175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-40700171901.80175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-169584049.59084064</v>
      </c>
      <c r="L2861" s="444">
        <f t="shared" ca="1" si="139"/>
        <v>-40869755951.392593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-40869755951.392593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-170290649.79746914</v>
      </c>
      <c r="L2862" s="444">
        <f t="shared" ca="1" si="139"/>
        <v>-41040046601.190063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-41040046601.190063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-171000194.17162526</v>
      </c>
      <c r="L2863" s="444">
        <f t="shared" ca="1" si="139"/>
        <v>-41211046795.361687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-41211046795.361687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-171712694.9806737</v>
      </c>
      <c r="L2864" s="444">
        <f t="shared" ca="1" si="139"/>
        <v>-41382759490.342361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-41382759490.342361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-172428164.54309317</v>
      </c>
      <c r="L2865" s="444">
        <f t="shared" ca="1" si="139"/>
        <v>-41555187654.885452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-41555187654.885452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-173146615.22868937</v>
      </c>
      <c r="L2866" s="444">
        <f t="shared" ca="1" si="139"/>
        <v>-41728334270.114143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-41728334270.114143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-173868059.45880893</v>
      </c>
      <c r="L2867" s="444">
        <f t="shared" ca="1" si="139"/>
        <v>-41902202329.572952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-41902202329.572952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-174592509.70655397</v>
      </c>
      <c r="L2868" s="444">
        <f t="shared" ca="1" si="139"/>
        <v>-42076794839.279503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-42076794839.279503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-175319978.49699792</v>
      </c>
      <c r="L2869" s="444">
        <f t="shared" ca="1" si="139"/>
        <v>-42252114817.776505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-42252114817.776505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-176050478.4074021</v>
      </c>
      <c r="L2870" s="444">
        <f t="shared" ca="1" si="139"/>
        <v>-42428165296.183907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-42428165296.183907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-176784022.06743294</v>
      </c>
      <c r="L2871" s="444">
        <f t="shared" ca="1" si="139"/>
        <v>-42604949318.251343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-42604949318.251343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-177520622.15938058</v>
      </c>
      <c r="L2872" s="444">
        <f t="shared" ca="1" si="139"/>
        <v>-42782469940.410721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-42782469940.410721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-178260291.418378</v>
      </c>
      <c r="L2873" s="444">
        <f t="shared" ca="1" si="139"/>
        <v>-42960730231.829102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-42960730231.829102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-179003042.63262126</v>
      </c>
      <c r="L2874" s="444">
        <f t="shared" ca="1" si="139"/>
        <v>-43139733274.461723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-43139733274.461723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-179748888.64359051</v>
      </c>
      <c r="L2875" s="444">
        <f t="shared" ca="1" si="139"/>
        <v>-43319482163.105316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-43319482163.105316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-180497842.34627214</v>
      </c>
      <c r="L2876" s="444">
        <f t="shared" ca="1" si="139"/>
        <v>-43499980005.451591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-43499980005.451591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-181249916.68938163</v>
      </c>
      <c r="L2877" s="444">
        <f t="shared" ca="1" si="139"/>
        <v>-43681229922.140976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-43681229922.140976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-182005124.67558739</v>
      </c>
      <c r="L2878" s="444">
        <f t="shared" ca="1" si="139"/>
        <v>-43863235046.816566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-43863235046.816566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-182763479.3617357</v>
      </c>
      <c r="L2879" s="444">
        <f t="shared" ca="1" si="139"/>
        <v>-44045998526.178299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-44045998526.178299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-183524993.85907623</v>
      </c>
      <c r="L2880" s="444">
        <f t="shared" ca="1" si="139"/>
        <v>-44229523520.037376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-44229523520.037376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-184289681.33348906</v>
      </c>
      <c r="L2881" s="444">
        <f t="shared" ca="1" si="139"/>
        <v>-44413813201.370865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-44413813201.370865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-185057555.00571194</v>
      </c>
      <c r="L2882" s="444">
        <f t="shared" ca="1" si="139"/>
        <v>-44598870756.376579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-44598870756.376579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-185828628.15156907</v>
      </c>
      <c r="L2883" s="444">
        <f t="shared" ca="1" si="139"/>
        <v>-44784699384.528145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-44784699384.528145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-186602914.1022006</v>
      </c>
      <c r="L2884" s="444">
        <f t="shared" ca="1" si="139"/>
        <v>-44971302298.630348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-44971302298.630348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-187380426.24429312</v>
      </c>
      <c r="L2885" s="444">
        <f t="shared" ca="1" si="139"/>
        <v>-45158682724.874641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-45158682724.874641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-188161178.020311</v>
      </c>
      <c r="L2886" s="444">
        <f t="shared" ca="1" si="139"/>
        <v>-45346843902.894951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-45346843902.894951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-188945182.92872897</v>
      </c>
      <c r="L2887" s="444">
        <f t="shared" ca="1" si="139"/>
        <v>-45535789085.823677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-45535789085.823677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-189732454.52426532</v>
      </c>
      <c r="L2888" s="444">
        <f t="shared" ca="1" si="139"/>
        <v>-45725521540.347946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-45725521540.347946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-190523006.41811645</v>
      </c>
      <c r="L2889" s="444">
        <f t="shared" ca="1" si="139"/>
        <v>-45916044546.76606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-45916044546.76606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-191316852.27819192</v>
      </c>
      <c r="L2890" s="444">
        <f t="shared" ca="1" si="139"/>
        <v>-46107361399.04425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-46107361399.04425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-192114005.82935104</v>
      </c>
      <c r="L2891" s="444">
        <f t="shared" ca="1" si="139"/>
        <v>-46299475404.873604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-46299475404.873604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-192914480.85364002</v>
      </c>
      <c r="L2892" s="444">
        <f t="shared" ca="1" si="139"/>
        <v>-46492389885.727242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-46492389885.727242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-193718291.19053018</v>
      </c>
      <c r="L2893" s="444">
        <f t="shared" ca="1" si="139"/>
        <v>-46686108176.91777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-46686108176.91777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-194525450.73715737</v>
      </c>
      <c r="L2894" s="444">
        <f t="shared" ca="1" si="139"/>
        <v>-46880633627.65493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-46880633627.65493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-195335973.4485622</v>
      </c>
      <c r="L2895" s="444">
        <f t="shared" ca="1" si="139"/>
        <v>-47075969601.103493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-47075969601.103493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-196149873.33793122</v>
      </c>
      <c r="L2896" s="444">
        <f t="shared" ca="1" si="139"/>
        <v>-47272119474.441422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-47272119474.441422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-196967164.47683924</v>
      </c>
      <c r="L2897" s="444">
        <f t="shared" ca="1" si="139"/>
        <v>-47469086638.918259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-47469086638.918259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-197787860.99549276</v>
      </c>
      <c r="L2898" s="444">
        <f t="shared" ca="1" si="139"/>
        <v>-47666874499.91375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-47666874499.91375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-198611977.08297396</v>
      </c>
      <c r="L2899" s="444">
        <f t="shared" ca="1" si="139"/>
        <v>-47865486476.996727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-47865486476.996727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-199439526.98748636</v>
      </c>
      <c r="L2900" s="444">
        <f t="shared" ca="1" si="139"/>
        <v>-48064926003.984215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-48064926003.984215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-200270525.01660091</v>
      </c>
      <c r="L2901" s="444">
        <f t="shared" ca="1" si="139"/>
        <v>-48265196529.000816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-48265196529.000816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-201104985.53750339</v>
      </c>
      <c r="L2902" s="444">
        <f t="shared" ca="1" si="139"/>
        <v>-48466301514.538322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-48466301514.538322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-201942922.97724301</v>
      </c>
      <c r="L2903" s="444">
        <f t="shared" ca="1" si="139"/>
        <v>-48668244437.515564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-48668244437.515564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-202784351.82298151</v>
      </c>
      <c r="L2904" s="444">
        <f t="shared" ca="1" si="139"/>
        <v>-48871028789.338547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-48871028789.338547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-203629286.62224394</v>
      </c>
      <c r="L2905" s="444">
        <f t="shared" ca="1" si="139"/>
        <v>-49074658075.960793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-49074658075.960793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-204477741.98316997</v>
      </c>
      <c r="L2906" s="444">
        <f t="shared" ca="1" si="139"/>
        <v>-49279135817.943962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-49279135817.943962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-205329732.57476652</v>
      </c>
      <c r="L2907" s="444">
        <f t="shared" ca="1" si="139"/>
        <v>-49484465550.51873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-49484465550.51873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-206185273.12716138</v>
      </c>
      <c r="L2908" s="444">
        <f t="shared" ca="1" si="139"/>
        <v>-49690650823.645889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-49690650823.645889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-207044378.43185788</v>
      </c>
      <c r="L2909" s="444">
        <f t="shared" ca="1" si="139"/>
        <v>-49897695202.077744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-49897695202.077744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-207907063.34199059</v>
      </c>
      <c r="L2910" s="444">
        <f t="shared" ca="1" si="139"/>
        <v>-50105602265.419731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-50105602265.419731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-208773342.7725822</v>
      </c>
      <c r="L2911" s="444">
        <f t="shared" ca="1" si="139"/>
        <v>-50314375608.192314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-50314375608.192314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-209643231.70080131</v>
      </c>
      <c r="L2912" s="444">
        <f t="shared" ca="1" si="139"/>
        <v>-50524018839.893112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-50524018839.893112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-210516745.16622129</v>
      </c>
      <c r="L2913" s="444">
        <f t="shared" ca="1" si="139"/>
        <v>-50734535585.059334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-50734535585.059334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-211393898.27108055</v>
      </c>
      <c r="L2914" s="444">
        <f t="shared" ca="1" si="139"/>
        <v>-50945929483.330414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-50945929483.330414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-212274706.18054339</v>
      </c>
      <c r="L2915" s="444">
        <f t="shared" ca="1" si="139"/>
        <v>-51158204189.510956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-51158204189.510956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-213159184.12296233</v>
      </c>
      <c r="L2916" s="444">
        <f t="shared" ca="1" si="139"/>
        <v>-51371363373.633919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-51371363373.633919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-214047347.39014134</v>
      </c>
      <c r="L2917" s="444">
        <f t="shared" ca="1" si="139"/>
        <v>-51585410721.024063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-51585410721.024063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-214939211.33760026</v>
      </c>
      <c r="L2918" s="444">
        <f t="shared" ca="1" si="139"/>
        <v>-51800349932.361664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-51800349932.361664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-215834791.38484025</v>
      </c>
      <c r="L2919" s="444">
        <f t="shared" ca="1" si="139"/>
        <v>-52016184723.746506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-52016184723.746506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-216734103.01561043</v>
      </c>
      <c r="L2920" s="444">
        <f t="shared" ca="1" si="139"/>
        <v>-52232918826.762115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-52232918826.762115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-217637161.77817547</v>
      </c>
      <c r="L2921" s="444">
        <f t="shared" ca="1" si="139"/>
        <v>-52450555988.540291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-52450555988.540291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-218543983.28558454</v>
      </c>
      <c r="L2922" s="444">
        <f t="shared" ca="1" si="139"/>
        <v>-52669099971.825874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-52669099971.825874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-219454583.21594113</v>
      </c>
      <c r="L2923" s="444">
        <f t="shared" ca="1" si="139"/>
        <v>-52888554555.041817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-52888554555.041817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-220368977.31267422</v>
      </c>
      <c r="L2924" s="444">
        <f t="shared" ca="1" si="139"/>
        <v>-53108923532.354492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-53108923532.354492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-221287181.38481039</v>
      </c>
      <c r="L2925" s="444">
        <f t="shared" ca="1" si="139"/>
        <v>-53330210713.739304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-53330210713.739304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-222209211.3072471</v>
      </c>
      <c r="L2926" s="444">
        <f t="shared" ca="1" si="139"/>
        <v>-53552419925.046547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-53552419925.046547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-223135083.02102727</v>
      </c>
      <c r="L2927" s="444">
        <f t="shared" ca="1" si="139"/>
        <v>-53775555008.067574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-53775555008.067574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-224064812.53361487</v>
      </c>
      <c r="L2928" s="444">
        <f t="shared" ca="1" si="139"/>
        <v>-53999619820.601189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-53999619820.601189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-224998415.91917157</v>
      </c>
      <c r="L2929" s="444">
        <f t="shared" ca="1" si="139"/>
        <v>-54224618236.520363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-54224618236.520363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-225935909.31883484</v>
      </c>
      <c r="L2930" s="444">
        <f t="shared" ca="1" si="139"/>
        <v>-54450554145.839195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-54450554145.839195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-226877308.94099665</v>
      </c>
      <c r="L2931" s="444">
        <f t="shared" ca="1" si="139"/>
        <v>-54677431454.78019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-54677431454.78019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-227822631.06158412</v>
      </c>
      <c r="L2932" s="444">
        <f t="shared" ca="1" si="139"/>
        <v>-54905254085.841774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-54905254085.841774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-228771892.02434072</v>
      </c>
      <c r="L2933" s="444">
        <f t="shared" ca="1" si="139"/>
        <v>-55134025977.866112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-55134025977.866112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-229725108.2411088</v>
      </c>
      <c r="L2934" s="444">
        <f t="shared" ca="1" si="139"/>
        <v>-55363751086.107224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-55363751086.107224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-230682296.19211346</v>
      </c>
      <c r="L2935" s="444">
        <f t="shared" ca="1" si="139"/>
        <v>-55594433382.299339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-55594433382.299339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-231643472.42624727</v>
      </c>
      <c r="L2936" s="444">
        <f t="shared" ca="1" si="139"/>
        <v>-55826076854.725586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-55826076854.725586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-232608653.5613566</v>
      </c>
      <c r="L2937" s="444">
        <f t="shared" ca="1" si="139"/>
        <v>-56058685508.286942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-56058685508.286942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-233577856.28452894</v>
      </c>
      <c r="L2938" s="444">
        <f t="shared" ca="1" si="139"/>
        <v>-56292263364.571472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-56292263364.571472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-234551097.35238114</v>
      </c>
      <c r="L2939" s="444">
        <f t="shared" ca="1" si="139"/>
        <v>-56526814461.923851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-56526814461.923851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-235528393.59134936</v>
      </c>
      <c r="L2940" s="444">
        <f t="shared" ca="1" si="139"/>
        <v>-56762342855.515198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-56762342855.515198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-236509761.89797994</v>
      </c>
      <c r="L2941" s="444">
        <f t="shared" ca="1" si="139"/>
        <v>-56998852617.413177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-56998852617.413177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-237495219.2392216</v>
      </c>
      <c r="L2942" s="444">
        <f t="shared" ca="1" si="139"/>
        <v>-57236347836.652397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-57236347836.652397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-238484782.65271834</v>
      </c>
      <c r="L2943" s="444">
        <f t="shared" ca="1" si="139"/>
        <v>-57474832619.305115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-57474832619.305115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-239478469.24710464</v>
      </c>
      <c r="L2944" s="444">
        <f t="shared" ca="1" si="139"/>
        <v>-57714311088.552216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-57714311088.552216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-240476296.20230088</v>
      </c>
      <c r="L2945" s="444">
        <f t="shared" ca="1" si="139"/>
        <v>-57954787384.754517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-57954787384.754517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-241478280.76981047</v>
      </c>
      <c r="L2946" s="444">
        <f t="shared" ca="1" si="139"/>
        <v>-58196265665.52433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-58196265665.52433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-242484440.27301803</v>
      </c>
      <c r="L2947" s="444">
        <f t="shared" ca="1" si="139"/>
        <v>-58438750105.797348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-58438750105.797348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-243494792.10748896</v>
      </c>
      <c r="L2948" s="444">
        <f t="shared" ca="1" si="139"/>
        <v>-58682244897.904839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-58682244897.904839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-244509353.74127015</v>
      </c>
      <c r="L2949" s="444">
        <f t="shared" ca="1" si="139"/>
        <v>-58926754251.646111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-58926754251.646111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-245528142.71519211</v>
      </c>
      <c r="L2950" s="444">
        <f t="shared" ca="1" si="139"/>
        <v>-59172282394.361305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-59172282394.361305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-246551176.64317206</v>
      </c>
      <c r="L2951" s="444">
        <f t="shared" ca="1" si="139"/>
        <v>-59418833571.004478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-59418833571.004478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-247578473.21251866</v>
      </c>
      <c r="L2952" s="444">
        <f t="shared" ca="1" si="139"/>
        <v>-59666412044.216995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-59666412044.216995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-248610050.18423745</v>
      </c>
      <c r="L2953" s="444">
        <f t="shared" ca="1" si="139"/>
        <v>-59915022094.40123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-59915022094.40123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-249645925.39333844</v>
      </c>
      <c r="L2954" s="444">
        <f t="shared" ca="1" si="139"/>
        <v>-60164668019.794571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-60164668019.794571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-250686116.74914408</v>
      </c>
      <c r="L2955" s="444">
        <f t="shared" ca="1" si="139"/>
        <v>-60415354136.543716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-60415354136.543716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-251730642.2355988</v>
      </c>
      <c r="L2956" s="444">
        <f t="shared" ca="1" si="139"/>
        <v>-60667084778.779312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-60667084778.779312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-252779519.91158047</v>
      </c>
      <c r="L2957" s="444">
        <f t="shared" ca="1" si="139"/>
        <v>-60919864298.690895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-60919864298.690895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-253832767.91121206</v>
      </c>
      <c r="L2958" s="444">
        <f t="shared" ca="1" si="139"/>
        <v>-61173697066.602104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-61173697066.602104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-254890404.44417539</v>
      </c>
      <c r="L2959" s="444">
        <f t="shared" ca="1" si="139"/>
        <v>-61428587471.04628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-61428587471.04628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-255952447.79602617</v>
      </c>
      <c r="L2960" s="444">
        <f t="shared" ca="1" si="139"/>
        <v>-61684539918.842308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-61684539918.842308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-257018916.3285096</v>
      </c>
      <c r="L2961" s="444">
        <f t="shared" ca="1" si="139"/>
        <v>-61941558835.170815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-61941558835.170815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-258089828.47987837</v>
      </c>
      <c r="L2962" s="444">
        <f t="shared" ca="1" si="139"/>
        <v>-62199648663.650696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-62199648663.650696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-259165202.76521125</v>
      </c>
      <c r="L2963" s="444">
        <f t="shared" ca="1" si="139"/>
        <v>-62458813866.415909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-62458813866.415909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-260245057.77673295</v>
      </c>
      <c r="L2964" s="444">
        <f t="shared" ca="1" si="139"/>
        <v>-62719058924.192642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-62719058924.192642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-261329412.18413603</v>
      </c>
      <c r="L2965" s="444">
        <f t="shared" ca="1" si="139"/>
        <v>-62980388336.376778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-62980388336.376778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-262418284.73490325</v>
      </c>
      <c r="L2966" s="444">
        <f t="shared" ca="1" si="139"/>
        <v>-63242806621.111679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-63242806621.111679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-263511694.254632</v>
      </c>
      <c r="L2967" s="444">
        <f t="shared" ca="1" si="139"/>
        <v>-63506318315.36631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-63506318315.36631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-264609659.64735961</v>
      </c>
      <c r="L2968" s="444">
        <f t="shared" ca="1" si="139"/>
        <v>-63770927975.013672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-63770927975.013672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-265712199.89589027</v>
      </c>
      <c r="L2969" s="444">
        <f t="shared" ca="1" si="139"/>
        <v>-64036640174.909561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-64036640174.909561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-266819334.06212318</v>
      </c>
      <c r="L2970" s="444">
        <f t="shared" ca="1" si="139"/>
        <v>-64303459508.971687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-64303459508.971687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-267931081.28738204</v>
      </c>
      <c r="L2971" s="444">
        <f t="shared" ca="1" si="139"/>
        <v>-64571390590.259071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-64571390590.259071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-269047460.79274607</v>
      </c>
      <c r="L2972" s="444">
        <f t="shared" ca="1" si="139"/>
        <v>-64840438051.051819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-64840438051.051819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-270168491.87938255</v>
      </c>
      <c r="L2973" s="444">
        <f t="shared" ca="1" si="139"/>
        <v>-65110606542.931198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-65110606542.931198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-271294193.92887998</v>
      </c>
      <c r="L2974" s="444">
        <f t="shared" ca="1" si="139"/>
        <v>-65381900736.860077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-65381900736.860077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-272424586.40358365</v>
      </c>
      <c r="L2975" s="444">
        <f t="shared" ca="1" si="139"/>
        <v>-65654325323.263664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-65654325323.263664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-273559688.84693193</v>
      </c>
      <c r="L2976" s="444">
        <f t="shared" ca="1" si="139"/>
        <v>-65927885012.110596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-65927885012.110596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-274699520.88379413</v>
      </c>
      <c r="L2977" s="444">
        <f t="shared" ca="1" si="139"/>
        <v>-66202584532.994392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-66202584532.994392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-275844102.22080994</v>
      </c>
      <c r="L2978" s="444">
        <f t="shared" ca="1" si="139"/>
        <v>-66478428635.215202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-66478428635.215202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-276993452.64673001</v>
      </c>
      <c r="L2979" s="444">
        <f t="shared" ca="1" si="139"/>
        <v>-66755422087.861931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-66755422087.861931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-278147592.03275806</v>
      </c>
      <c r="L2980" s="444">
        <f t="shared" ca="1" si="139"/>
        <v>-67033569679.894691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-67033569679.894691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-279306540.33289456</v>
      </c>
      <c r="L2981" s="444">
        <f t="shared" ca="1" si="139"/>
        <v>-67312876220.227585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-67312876220.227585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-280470317.58428162</v>
      </c>
      <c r="L2982" s="444">
        <f t="shared" ca="1" si="139"/>
        <v>-67593346537.811867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-67593346537.811867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-281638943.9075495</v>
      </c>
      <c r="L2983" s="444">
        <f t="shared" ca="1" si="139"/>
        <v>-67874985481.719414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-67874985481.719414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-282812439.50716424</v>
      </c>
      <c r="L2984" s="444">
        <f t="shared" ca="1" si="139"/>
        <v>-68157797921.226578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-68157797921.226578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-283990824.67177743</v>
      </c>
      <c r="L2985" s="444">
        <f t="shared" ca="1" si="139"/>
        <v>-68441788745.898354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-68441788745.898354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-285174119.77457649</v>
      </c>
      <c r="L2986" s="444">
        <f t="shared" ca="1" si="139"/>
        <v>-68726962865.672928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-68726962865.672928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-286362345.27363718</v>
      </c>
      <c r="L2987" s="444">
        <f t="shared" ca="1" si="139"/>
        <v>-69013325210.946564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-69013325210.946564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-287555521.71227735</v>
      </c>
      <c r="L2988" s="444">
        <f t="shared" ca="1" si="139"/>
        <v>-69300880732.658844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-69300880732.658844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-288753669.71941185</v>
      </c>
      <c r="L2989" s="444">
        <f t="shared" ca="1" si="139"/>
        <v>-69589634402.37825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-69589634402.37825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-289956810.00990939</v>
      </c>
      <c r="L2990" s="444">
        <f t="shared" ca="1" si="139"/>
        <v>-69879591212.388153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-69879591212.388153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-291164963.38495064</v>
      </c>
      <c r="L2991" s="444">
        <f t="shared" ca="1" si="139"/>
        <v>-70170756175.773102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-70170756175.773102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-292378150.7323879</v>
      </c>
      <c r="L2992" s="444">
        <f t="shared" ca="1" si="139"/>
        <v>-70463134326.505493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-70463134326.505493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-293596393.02710623</v>
      </c>
      <c r="L2993" s="444">
        <f t="shared" ca="1" si="139"/>
        <v>-70756730719.532593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-70756730719.532593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-294819711.33138579</v>
      </c>
      <c r="L2994" s="444">
        <f t="shared" ca="1" si="139"/>
        <v>-71051550430.863983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-71051550430.863983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-296048126.79526657</v>
      </c>
      <c r="L2995" s="444">
        <f t="shared" ca="1" si="139"/>
        <v>-71347598557.659256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-71347598557.659256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-297281660.65691358</v>
      </c>
      <c r="L2996" s="444">
        <f t="shared" ca="1" si="139"/>
        <v>-71644880218.316162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-71644880218.316162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-298520334.242984</v>
      </c>
      <c r="L2997" s="444">
        <f t="shared" ca="1" si="139"/>
        <v>-71943400552.559143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-71943400552.559143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-299764168.96899641</v>
      </c>
      <c r="L2998" s="444">
        <f t="shared" ca="1" si="139"/>
        <v>-72243164721.528137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-72243164721.528137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-301013186.33970058</v>
      </c>
      <c r="L2999" s="444">
        <f t="shared" ca="1" si="139"/>
        <v>-72544177907.867844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-72544177907.867844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-302267407.94944936</v>
      </c>
      <c r="L3000" s="444">
        <f t="shared" ca="1" si="139"/>
        <v>-72846445315.817291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-72846445315.817291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-303526855.48257202</v>
      </c>
      <c r="L3001" s="444">
        <f t="shared" ca="1" si="139"/>
        <v>-73149972171.299866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-73149972171.299866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-304791550.71374941</v>
      </c>
      <c r="L3002" s="444">
        <f t="shared" ca="1" si="139"/>
        <v>-73454763722.013611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-73454763722.013611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-306061515.50839007</v>
      </c>
      <c r="L3003" s="444">
        <f t="shared" ca="1" si="139"/>
        <v>-73760825237.522003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-73760825237.522003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-307336771.82300836</v>
      </c>
      <c r="L3004" s="444">
        <f t="shared" ca="1" si="139"/>
        <v>-74068162009.345016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-74068162009.345016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-308617341.70560426</v>
      </c>
      <c r="L3005" s="444">
        <f t="shared" ca="1" si="139"/>
        <v>-74376779351.050613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-74376779351.050613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-309903247.29604423</v>
      </c>
      <c r="L3006" s="444">
        <f t="shared" ca="1" si="139"/>
        <v>-74686682598.346664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-74686682598.346664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-311194510.82644445</v>
      </c>
      <c r="L3007" s="444">
        <f t="shared" ca="1" si="139"/>
        <v>-74997877109.173111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-74997877109.173111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-312491154.62155461</v>
      </c>
      <c r="L3008" s="444">
        <f t="shared" ca="1" si="139"/>
        <v>-75310368263.794662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-75310368263.794662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-313793201.0991444</v>
      </c>
      <c r="L3009" s="444">
        <f t="shared" ca="1" si="139"/>
        <v>-75624161464.893814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-75624161464.893814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-315100672.77039087</v>
      </c>
      <c r="L3010" s="444">
        <f t="shared" ca="1" si="139"/>
        <v>-75939262137.6642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-75939262137.6642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-316413592.24026752</v>
      </c>
      <c r="L3011" s="444">
        <f t="shared" ca="1" si="139"/>
        <v>-76255675729.904465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-76255675729.904465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-317731982.20793527</v>
      </c>
      <c r="L3012" s="444">
        <f t="shared" ca="1" si="139"/>
        <v>-76573407712.112396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-76573407712.112396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-319055865.46713495</v>
      </c>
      <c r="L3013" s="444">
        <f t="shared" ca="1" si="139"/>
        <v>-76892463577.579529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-76892463577.579529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-320385264.90658134</v>
      </c>
      <c r="L3014" s="444">
        <f t="shared" ca="1" si="139"/>
        <v>-77212848842.486115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-77212848842.486115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-321720203.51035881</v>
      </c>
      <c r="L3015" s="444">
        <f t="shared" ca="1" si="139"/>
        <v>-77534569045.996475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-77534569045.996475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-323060704.35831863</v>
      </c>
      <c r="L3016" s="444">
        <f t="shared" ca="1" si="139"/>
        <v>-77857629750.354797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-77857629750.354797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-324406790.62647831</v>
      </c>
      <c r="L3017" s="444">
        <f t="shared" ca="1" si="139"/>
        <v>-78182036540.981277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-78182036540.981277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-325758485.58742201</v>
      </c>
      <c r="L3018" s="444">
        <f t="shared" ca="1" si="139"/>
        <v>-78507795026.568695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-78507795026.568695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-327115812.61070287</v>
      </c>
      <c r="L3019" s="444">
        <f t="shared" ca="1" si="139"/>
        <v>-78834910839.179398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-78834910839.179398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-328478795.16324747</v>
      </c>
      <c r="L3020" s="444">
        <f t="shared" ca="1" si="139"/>
        <v>-79163389634.342651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-79163389634.342651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-329847456.80976105</v>
      </c>
      <c r="L3021" s="444">
        <f t="shared" ca="1" si="139"/>
        <v>-79493237091.152405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-79493237091.152405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-331221821.213135</v>
      </c>
      <c r="L3022" s="444">
        <f t="shared" ca="1" si="139"/>
        <v>-79824458912.36554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-79824458912.36554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-332601912.1348564</v>
      </c>
      <c r="L3023" s="444">
        <f t="shared" ca="1" si="139"/>
        <v>-80157060824.500397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-80157060824.500397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-333987753.43541831</v>
      </c>
      <c r="L3024" s="444">
        <f t="shared" ca="1" si="139"/>
        <v>-80491048577.935822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-80491048577.935822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-335379369.0747326</v>
      </c>
      <c r="L3025" s="444">
        <f t="shared" ca="1" si="139"/>
        <v>-80826427947.010559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-80826427947.010559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-336776783.112544</v>
      </c>
      <c r="L3026" s="444">
        <f t="shared" ca="1" si="139"/>
        <v>-81163204730.123108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-81163204730.123108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-338180019.70884627</v>
      </c>
      <c r="L3027" s="444">
        <f t="shared" ca="1" si="139"/>
        <v>-81501384749.831955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-81501384749.831955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-339589103.12429982</v>
      </c>
      <c r="L3028" s="444">
        <f t="shared" ca="1" si="139"/>
        <v>-81840973852.956253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-81840973852.956253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-341004057.72065103</v>
      </c>
      <c r="L3029" s="444">
        <f t="shared" ca="1" si="139"/>
        <v>-82181977910.67691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-82181977910.67691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-342424907.96115381</v>
      </c>
      <c r="L3030" s="444">
        <f t="shared" ca="1" si="139"/>
        <v>-82524402818.638062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-82524402818.638062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-343851678.41099191</v>
      </c>
      <c r="L3031" s="444">
        <f t="shared" ca="1" si="139"/>
        <v>-82868254497.049057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-82868254497.049057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-345284393.7377044</v>
      </c>
      <c r="L3032" s="444">
        <f t="shared" ca="1" si="139"/>
        <v>-83213538890.786758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-83213538890.786758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-346723078.71161151</v>
      </c>
      <c r="L3033" s="444">
        <f t="shared" ca="1" si="139"/>
        <v>-83560261969.498367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-83560261969.498367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-348167758.20624322</v>
      </c>
      <c r="L3034" s="444">
        <f t="shared" ca="1" si="139"/>
        <v>-83908429727.704605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-83908429727.704605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-349618457.19876921</v>
      </c>
      <c r="L3035" s="444">
        <f t="shared" ca="1" si="139"/>
        <v>-84258048184.903381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-84258048184.903381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-351075200.77043074</v>
      </c>
      <c r="L3036" s="444">
        <f t="shared" ca="1" si="139"/>
        <v>-84609123385.673813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-84609123385.673813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-352538014.10697424</v>
      </c>
      <c r="L3037" s="444">
        <f t="shared" ca="1" si="139"/>
        <v>-84961661399.780792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-84961661399.780792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-354006922.49908662</v>
      </c>
      <c r="L3038" s="444">
        <f t="shared" ca="1" si="139"/>
        <v>-85315668322.279877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-85315668322.279877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-355481951.3428328</v>
      </c>
      <c r="L3039" s="444">
        <f t="shared" ca="1" si="139"/>
        <v>-85671150273.622711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-85671150273.622711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-356963126.14009464</v>
      </c>
      <c r="L3040" s="444">
        <f t="shared" ca="1" si="139"/>
        <v>-86028113399.762802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-86028113399.762802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-358450472.4990117</v>
      </c>
      <c r="L3041" s="444">
        <f t="shared" ca="1" si="139"/>
        <v>-86386563872.26181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-86386563872.26181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-359944016.13442421</v>
      </c>
      <c r="L3042" s="444">
        <f t="shared" ca="1" si="139"/>
        <v>-86746507888.39624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-86746507888.39624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-361443782.86831766</v>
      </c>
      <c r="L3043" s="444">
        <f t="shared" ca="1" si="139"/>
        <v>-87107951671.264557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-87107951671.264557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-362949798.63026899</v>
      </c>
      <c r="L3044" s="444">
        <f t="shared" ca="1" si="139"/>
        <v>-87470901469.894821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-87470901469.894821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-364462089.4578951</v>
      </c>
      <c r="L3045" s="444">
        <f t="shared" ca="1" si="139"/>
        <v>-87835363559.352722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-87835363559.352722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-365980681.49730301</v>
      </c>
      <c r="L3046" s="444">
        <f t="shared" ca="1" si="139"/>
        <v>-88201344240.850021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-88201344240.850021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-367505601.00354177</v>
      </c>
      <c r="L3047" s="444">
        <f t="shared" ca="1" si="139"/>
        <v>-88568849841.853561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-88568849841.853561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-369036874.34105653</v>
      </c>
      <c r="L3048" s="444">
        <f t="shared" ca="1" si="139"/>
        <v>-88937886716.194611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-88937886716.194611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-370574527.98414421</v>
      </c>
      <c r="L3049" s="444">
        <f t="shared" ca="1" si="139"/>
        <v>-89308461244.178757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-89308461244.178757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-372118588.51741147</v>
      </c>
      <c r="L3050" s="444">
        <f t="shared" ca="1" si="139"/>
        <v>-89680579832.696167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-89680579832.696167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-373669082.63623405</v>
      </c>
      <c r="L3051" s="444">
        <f t="shared" ca="1" si="139"/>
        <v>-90054248915.332397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-90054248915.332397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-375226037.14721835</v>
      </c>
      <c r="L3052" s="444">
        <f t="shared" ca="1" si="139"/>
        <v>-90429474952.479614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-90429474952.479614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-376789478.96866506</v>
      </c>
      <c r="L3053" s="444">
        <f t="shared" ca="1" si="139"/>
        <v>-90806264431.448273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-90806264431.448273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-378359435.13103449</v>
      </c>
      <c r="L3054" s="444">
        <f t="shared" ca="1" si="139"/>
        <v>-91184623866.5793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-91184623866.5793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-379935932.77741373</v>
      </c>
      <c r="L3055" s="444">
        <f t="shared" ca="1" si="139"/>
        <v>-91564559799.35672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-91564559799.35672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-381518999.16398633</v>
      </c>
      <c r="L3056" s="444">
        <f t="shared" ca="1" si="139"/>
        <v>-91946078798.520706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-91946078798.520706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-383108661.66050291</v>
      </c>
      <c r="L3057" s="444">
        <f t="shared" ca="1" si="139"/>
        <v>-92329187460.181213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-92329187460.181213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-384704947.75075507</v>
      </c>
      <c r="L3058" s="444">
        <f t="shared" ca="1" si="139"/>
        <v>-92713892407.931961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-92713892407.931961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-386307885.03304982</v>
      </c>
      <c r="L3059" s="444">
        <f t="shared" ca="1" si="139"/>
        <v>-93100200292.965012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-93100200292.965012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-387917501.22068757</v>
      </c>
      <c r="L3060" s="444">
        <f t="shared" ca="1" si="139"/>
        <v>-93488117794.185699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-93488117794.185699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-389533824.14244044</v>
      </c>
      <c r="L3061" s="444">
        <f t="shared" ca="1" si="139"/>
        <v>-93877651618.32814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-93877651618.32814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-391156881.74303389</v>
      </c>
      <c r="L3062" s="444">
        <f t="shared" ca="1" si="139"/>
        <v>-94268808500.071167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-94268808500.071167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-392786702.08362985</v>
      </c>
      <c r="L3063" s="444">
        <f t="shared" ca="1" si="139"/>
        <v>-94661595202.1548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-94661595202.1548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-394423313.34231168</v>
      </c>
      <c r="L3064" s="444">
        <f t="shared" ca="1" si="139"/>
        <v>-95056018515.497116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-95056018515.497116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-396066743.81457132</v>
      </c>
      <c r="L3065" s="444">
        <f t="shared" ca="1" si="139"/>
        <v>-95452085259.311691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-95452085259.311691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-397717021.91379869</v>
      </c>
      <c r="L3066" s="444">
        <f t="shared" ca="1" si="139"/>
        <v>-95849802281.225494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-95849802281.225494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-399374176.1717729</v>
      </c>
      <c r="L3067" s="444">
        <f t="shared" ca="1" si="139"/>
        <v>-96249176457.397263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-96249176457.397263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-401038235.23915523</v>
      </c>
      <c r="L3068" s="444">
        <f t="shared" ref="L3068:L3322" ca="1" si="144">I3068-J3068+K3068</f>
        <v>-96650214692.636414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-96650214692.636414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-402709227.88598508</v>
      </c>
      <c r="L3069" s="444">
        <f t="shared" ca="1" si="144"/>
        <v>-97052923920.5224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-97052923920.5224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-404387183.00217664</v>
      </c>
      <c r="L3070" s="444">
        <f t="shared" ca="1" si="144"/>
        <v>-97457311103.524582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-97457311103.524582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-406072129.59801906</v>
      </c>
      <c r="L3071" s="444">
        <f t="shared" ca="1" si="144"/>
        <v>-97863383233.122604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-97863383233.122604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-407764096.80467749</v>
      </c>
      <c r="L3072" s="444">
        <f t="shared" ca="1" si="144"/>
        <v>-98271147329.927277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-98271147329.927277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-409463113.87469697</v>
      </c>
      <c r="L3073" s="444">
        <f t="shared" ca="1" si="144"/>
        <v>-98680610443.801971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-98680610443.801971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-411169210.18250823</v>
      </c>
      <c r="L3074" s="444">
        <f t="shared" ca="1" si="144"/>
        <v>-99091779653.984482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-99091779653.984482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-412882415.22493535</v>
      </c>
      <c r="L3075" s="444">
        <f t="shared" ca="1" si="144"/>
        <v>-99504662069.209412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-99504662069.209412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-414602758.62170589</v>
      </c>
      <c r="L3076" s="444">
        <f t="shared" ca="1" si="144"/>
        <v>-99919264827.831116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-99919264827.831116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-416330270.11596298</v>
      </c>
      <c r="L3077" s="444">
        <f t="shared" ca="1" si="144"/>
        <v>-100335595097.94708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-100335595097.94708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-418064979.57477951</v>
      </c>
      <c r="L3078" s="444">
        <f t="shared" ca="1" si="144"/>
        <v>-100753660077.52187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-100753660077.52187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-419806916.98967445</v>
      </c>
      <c r="L3079" s="444">
        <f t="shared" ca="1" si="144"/>
        <v>-101173466994.51154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-101173466994.51154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-421556112.47713137</v>
      </c>
      <c r="L3080" s="444">
        <f t="shared" ca="1" si="144"/>
        <v>-101595023106.98866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-101595023106.98866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-423312596.27911943</v>
      </c>
      <c r="L3081" s="444">
        <f t="shared" ca="1" si="144"/>
        <v>-102018335703.26778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-102018335703.26778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-425076398.76361573</v>
      </c>
      <c r="L3082" s="444">
        <f t="shared" ca="1" si="144"/>
        <v>-102443412102.03139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-102443412102.03139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-426847550.42513078</v>
      </c>
      <c r="L3083" s="444">
        <f t="shared" ca="1" si="144"/>
        <v>-102870259652.45651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-102870259652.45651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-428626081.88523549</v>
      </c>
      <c r="L3084" s="444">
        <f t="shared" ca="1" si="144"/>
        <v>-103298885734.34175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-103298885734.34175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-430412023.89309061</v>
      </c>
      <c r="L3085" s="444">
        <f t="shared" ca="1" si="144"/>
        <v>-103729297758.23485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-103729297758.23485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-432205407.32597852</v>
      </c>
      <c r="L3086" s="444">
        <f t="shared" ca="1" si="144"/>
        <v>-104161503165.56082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-104161503165.56082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-434006263.18983674</v>
      </c>
      <c r="L3087" s="444">
        <f t="shared" ca="1" si="144"/>
        <v>-104595509428.75066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-104595509428.75066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-435814622.61979437</v>
      </c>
      <c r="L3088" s="444">
        <f t="shared" ca="1" si="144"/>
        <v>-105031324051.37045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-105031324051.37045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-437630516.88071018</v>
      </c>
      <c r="L3089" s="444">
        <f t="shared" ca="1" si="144"/>
        <v>-105468954568.25116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-105468954568.25116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-439453977.36771315</v>
      </c>
      <c r="L3090" s="444">
        <f t="shared" ca="1" si="144"/>
        <v>-105908408545.61887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-105908408545.61887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-441285035.60674524</v>
      </c>
      <c r="L3091" s="444">
        <f t="shared" ca="1" si="144"/>
        <v>-106349693581.22562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-106349693581.22562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-443123723.25510675</v>
      </c>
      <c r="L3092" s="444">
        <f t="shared" ca="1" si="144"/>
        <v>-106792817304.48073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-106792817304.48073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-444970072.10200304</v>
      </c>
      <c r="L3093" s="444">
        <f t="shared" ca="1" si="144"/>
        <v>-107237787376.58273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-107237787376.58273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-446824114.06909472</v>
      </c>
      <c r="L3094" s="444">
        <f t="shared" ca="1" si="144"/>
        <v>-107684611490.65182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-107684611490.65182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-448685881.21104926</v>
      </c>
      <c r="L3095" s="444">
        <f t="shared" ca="1" si="144"/>
        <v>-108133297371.86287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-108133297371.86287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-450555405.71609527</v>
      </c>
      <c r="L3096" s="444">
        <f t="shared" ca="1" si="144"/>
        <v>-108583852777.57896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-108583852777.57896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-452432719.90657908</v>
      </c>
      <c r="L3097" s="444">
        <f t="shared" ca="1" si="144"/>
        <v>-109036285497.48555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-109036285497.48555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-454317856.23952311</v>
      </c>
      <c r="L3098" s="444">
        <f t="shared" ca="1" si="144"/>
        <v>-109490603353.72507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-109490603353.72507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-456210847.3071878</v>
      </c>
      <c r="L3099" s="444">
        <f t="shared" ca="1" si="144"/>
        <v>-109946814201.03226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-109946814201.03226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-458111725.83763438</v>
      </c>
      <c r="L3100" s="444">
        <f t="shared" ca="1" si="144"/>
        <v>-110404925926.86989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-110404925926.86989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-460020524.69529128</v>
      </c>
      <c r="L3101" s="444">
        <f t="shared" ca="1" si="144"/>
        <v>-110864946451.56519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-110864946451.56519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-461937276.88152158</v>
      </c>
      <c r="L3102" s="444">
        <f t="shared" ca="1" si="144"/>
        <v>-111326883728.4467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-111326883728.4467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-463862015.53519458</v>
      </c>
      <c r="L3103" s="444">
        <f t="shared" ca="1" si="144"/>
        <v>-111790745743.9819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-111790745743.9819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-465794773.93325794</v>
      </c>
      <c r="L3104" s="444">
        <f t="shared" ca="1" si="144"/>
        <v>-112256540517.91516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-112256540517.91516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-467735585.49131316</v>
      </c>
      <c r="L3105" s="444">
        <f t="shared" ca="1" si="144"/>
        <v>-112724276103.40648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-112724276103.40648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-469684483.76419365</v>
      </c>
      <c r="L3106" s="444">
        <f t="shared" ca="1" si="144"/>
        <v>-113193960587.17067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-113193960587.17067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-471641502.44654441</v>
      </c>
      <c r="L3107" s="444">
        <f t="shared" ca="1" si="144"/>
        <v>-113665602089.61722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-113665602089.61722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-473606675.37340498</v>
      </c>
      <c r="L3108" s="444">
        <f t="shared" ca="1" si="144"/>
        <v>-114139208764.99062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-114139208764.99062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-475580036.52079427</v>
      </c>
      <c r="L3109" s="444">
        <f t="shared" ca="1" si="144"/>
        <v>-114614788801.51141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-114614788801.51141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-477561620.00629753</v>
      </c>
      <c r="L3110" s="444">
        <f t="shared" ca="1" si="144"/>
        <v>-115092350421.51772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-115092350421.51772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-479551460.08965713</v>
      </c>
      <c r="L3111" s="444">
        <f t="shared" ca="1" si="144"/>
        <v>-115571901881.60738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-115571901881.60738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-481549591.1733641</v>
      </c>
      <c r="L3112" s="444">
        <f t="shared" ca="1" si="144"/>
        <v>-116053451472.78075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-116053451472.78075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-483556047.80325317</v>
      </c>
      <c r="L3113" s="444">
        <f t="shared" ca="1" si="144"/>
        <v>-116537007520.584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-116537007520.584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-485570864.66910005</v>
      </c>
      <c r="L3114" s="444">
        <f t="shared" ca="1" si="144"/>
        <v>-117022578385.2531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-117022578385.2531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-487594076.60522121</v>
      </c>
      <c r="L3115" s="444">
        <f t="shared" ca="1" si="144"/>
        <v>-117510172461.85832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-117510172461.85832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-489625718.59107631</v>
      </c>
      <c r="L3116" s="444">
        <f t="shared" ca="1" si="144"/>
        <v>-117999798180.4494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-117999798180.4494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-491665825.75187248</v>
      </c>
      <c r="L3117" s="444">
        <f t="shared" ca="1" si="144"/>
        <v>-118491464006.20128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-118491464006.20128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-493714433.35917199</v>
      </c>
      <c r="L3118" s="444">
        <f t="shared" ca="1" si="144"/>
        <v>-118985178439.56046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-118985178439.56046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-495771576.83150184</v>
      </c>
      <c r="L3119" s="444">
        <f t="shared" ca="1" si="144"/>
        <v>-119480950016.39195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-119480950016.39195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-497837291.73496646</v>
      </c>
      <c r="L3120" s="444">
        <f t="shared" ca="1" si="144"/>
        <v>-119978787308.12692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-119978787308.12692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-499911613.78386217</v>
      </c>
      <c r="L3121" s="444">
        <f t="shared" ca="1" si="144"/>
        <v>-120478698921.91078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-120478698921.91078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-501994578.841295</v>
      </c>
      <c r="L3122" s="444">
        <f t="shared" ca="1" si="144"/>
        <v>-120980693500.75208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-120980693500.75208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-504086222.91980028</v>
      </c>
      <c r="L3123" s="444">
        <f t="shared" ca="1" si="144"/>
        <v>-121484779723.67188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-121484779723.67188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-506186582.18196613</v>
      </c>
      <c r="L3124" s="444">
        <f t="shared" ca="1" si="144"/>
        <v>-121990966305.85384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-121990966305.85384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-508295692.94105756</v>
      </c>
      <c r="L3125" s="444">
        <f t="shared" ca="1" si="144"/>
        <v>-122499261998.79489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-122499261998.79489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-510413591.66164541</v>
      </c>
      <c r="L3126" s="444">
        <f t="shared" ca="1" si="144"/>
        <v>-123009675590.45654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-123009675590.45654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-512540314.96023566</v>
      </c>
      <c r="L3127" s="444">
        <f t="shared" ca="1" si="144"/>
        <v>-123522215905.41678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-123522215905.41678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-514675899.60590321</v>
      </c>
      <c r="L3128" s="444">
        <f t="shared" ca="1" si="144"/>
        <v>-124036891805.02267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-124036891805.02267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-516820382.52092773</v>
      </c>
      <c r="L3129" s="444">
        <f t="shared" ca="1" si="144"/>
        <v>-124553712187.54361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-124553712187.54361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-518973800.78143167</v>
      </c>
      <c r="L3130" s="444">
        <f t="shared" ca="1" si="144"/>
        <v>-125072685988.32504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-125072685988.32504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-521136191.61802101</v>
      </c>
      <c r="L3131" s="444">
        <f t="shared" ca="1" si="144"/>
        <v>-125593822179.94307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-125593822179.94307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-523307592.41642952</v>
      </c>
      <c r="L3132" s="444">
        <f t="shared" ca="1" si="144"/>
        <v>-126117129772.3595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-126117129772.3595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-525488040.71816456</v>
      </c>
      <c r="L3133" s="444">
        <f t="shared" ca="1" si="144"/>
        <v>-126642617813.07767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-126642617813.07767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-527677574.22115695</v>
      </c>
      <c r="L3134" s="444">
        <f t="shared" ca="1" si="144"/>
        <v>-127170295387.29883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-127170295387.29883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-529876230.78041184</v>
      </c>
      <c r="L3135" s="444">
        <f t="shared" ca="1" si="144"/>
        <v>-127700171618.07924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-127700171618.07924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-532084048.40866351</v>
      </c>
      <c r="L3136" s="444">
        <f t="shared" ca="1" si="144"/>
        <v>-128232255666.4879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-128232255666.4879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-534301065.27703291</v>
      </c>
      <c r="L3137" s="444">
        <f t="shared" ca="1" si="144"/>
        <v>-128766556731.76494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-128766556731.76494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-536527319.71568722</v>
      </c>
      <c r="L3138" s="444">
        <f t="shared" ca="1" si="144"/>
        <v>-129303084051.48062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-129303084051.48062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-538762850.21450269</v>
      </c>
      <c r="L3139" s="444">
        <f t="shared" ca="1" si="144"/>
        <v>-129841846901.69513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-129841846901.69513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-541007695.42372978</v>
      </c>
      <c r="L3140" s="444">
        <f t="shared" ca="1" si="144"/>
        <v>-130382854597.11887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-130382854597.11887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-543261894.15466189</v>
      </c>
      <c r="L3141" s="444">
        <f t="shared" ca="1" si="144"/>
        <v>-130926116491.27353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-130926116491.27353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-545525485.38030624</v>
      </c>
      <c r="L3142" s="444">
        <f t="shared" ca="1" si="144"/>
        <v>-131471641976.65384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-131471641976.65384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-547798508.23605764</v>
      </c>
      <c r="L3143" s="444">
        <f t="shared" ca="1" si="144"/>
        <v>-132019440484.88989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-132019440484.88989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-550081002.02037454</v>
      </c>
      <c r="L3144" s="444">
        <f t="shared" ca="1" si="144"/>
        <v>-132569521486.91026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-132569521486.91026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-552373006.19545937</v>
      </c>
      <c r="L3145" s="444">
        <f t="shared" ca="1" si="144"/>
        <v>-133121894493.10573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-133121894493.10573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-554674560.38794053</v>
      </c>
      <c r="L3146" s="444">
        <f t="shared" ca="1" si="144"/>
        <v>-133676569053.49367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-133676569053.49367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-556985704.38955688</v>
      </c>
      <c r="L3147" s="444">
        <f t="shared" ca="1" si="144"/>
        <v>-134233554757.88322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-134233554757.88322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-559306478.15784681</v>
      </c>
      <c r="L3148" s="444">
        <f t="shared" ca="1" si="144"/>
        <v>-134792861236.04108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-134792861236.04108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-561636921.81683779</v>
      </c>
      <c r="L3149" s="444">
        <f t="shared" ca="1" si="144"/>
        <v>-135354498157.85791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-135354498157.85791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-563977075.65774131</v>
      </c>
      <c r="L3150" s="444">
        <f t="shared" ca="1" si="144"/>
        <v>-135918475233.51566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-135918475233.51566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-566326980.13964844</v>
      </c>
      <c r="L3151" s="444">
        <f t="shared" ca="1" si="144"/>
        <v>-136484802213.6553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-136484802213.6553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-568686675.89023042</v>
      </c>
      <c r="L3152" s="444">
        <f t="shared" ca="1" si="144"/>
        <v>-137053488889.54553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-137053488889.54553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-571056203.70643973</v>
      </c>
      <c r="L3153" s="444">
        <f t="shared" ca="1" si="144"/>
        <v>-137624545093.25198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-137624545093.25198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-573435604.55521655</v>
      </c>
      <c r="L3154" s="444">
        <f t="shared" ca="1" si="144"/>
        <v>-138197980697.80719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-138197980697.80719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-575824919.57419658</v>
      </c>
      <c r="L3155" s="444">
        <f t="shared" ca="1" si="144"/>
        <v>-138773805617.38138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-138773805617.38138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-578224190.07242239</v>
      </c>
      <c r="L3156" s="444">
        <f t="shared" ca="1" si="144"/>
        <v>-139352029807.4538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-139352029807.4538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-580633457.53105748</v>
      </c>
      <c r="L3157" s="444">
        <f t="shared" ca="1" si="144"/>
        <v>-139932663264.98486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-139932663264.98486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-583052763.60410357</v>
      </c>
      <c r="L3158" s="444">
        <f t="shared" ca="1" si="144"/>
        <v>-140515716028.58896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-140515716028.58896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-585482150.1191206</v>
      </c>
      <c r="L3159" s="444">
        <f t="shared" ca="1" si="144"/>
        <v>-141101198178.70807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-141101198178.70807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-587921659.07795024</v>
      </c>
      <c r="L3160" s="444">
        <f t="shared" ca="1" si="144"/>
        <v>-141689119837.78601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-141689119837.78601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-590371332.65744174</v>
      </c>
      <c r="L3161" s="444">
        <f t="shared" ca="1" si="144"/>
        <v>-142279491170.44345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-142279491170.44345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-592831213.210181</v>
      </c>
      <c r="L3162" s="444">
        <f t="shared" ca="1" si="144"/>
        <v>-142872322383.65363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-142872322383.65363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-595301343.26522338</v>
      </c>
      <c r="L3163" s="444">
        <f t="shared" ca="1" si="144"/>
        <v>-143467623726.91885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-143467623726.91885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-597781765.5288285</v>
      </c>
      <c r="L3164" s="444">
        <f t="shared" ca="1" si="144"/>
        <v>-144065405492.44769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-144065405492.44769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-600272522.88519871</v>
      </c>
      <c r="L3165" s="444">
        <f t="shared" ca="1" si="144"/>
        <v>-144665678015.33289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-144665678015.33289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-602773658.39722037</v>
      </c>
      <c r="L3166" s="444">
        <f t="shared" ca="1" si="144"/>
        <v>-145268451673.7301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-145268451673.7301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-605285215.30720878</v>
      </c>
      <c r="L3167" s="444">
        <f t="shared" ca="1" si="144"/>
        <v>-145873736889.03732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-145873736889.03732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-607807237.03765547</v>
      </c>
      <c r="L3168" s="444">
        <f t="shared" ca="1" si="144"/>
        <v>-146481544126.07498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-146481544126.07498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-610339767.19197905</v>
      </c>
      <c r="L3169" s="444">
        <f t="shared" ca="1" si="144"/>
        <v>-147091883893.26697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-147091883893.26697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-612882849.55527902</v>
      </c>
      <c r="L3170" s="444">
        <f t="shared" ca="1" si="144"/>
        <v>-147704766742.82224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-147704766742.82224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-615436528.09509265</v>
      </c>
      <c r="L3171" s="444">
        <f t="shared" ca="1" si="144"/>
        <v>-148320203270.91733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-148320203270.91733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-618000846.96215558</v>
      </c>
      <c r="L3172" s="444">
        <f t="shared" ca="1" si="144"/>
        <v>-148938204117.87949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-148938204117.87949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-620575850.49116457</v>
      </c>
      <c r="L3173" s="444">
        <f t="shared" ca="1" si="144"/>
        <v>-149558779968.37064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-149558779968.37064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-623161583.20154428</v>
      </c>
      <c r="L3174" s="444">
        <f t="shared" ca="1" si="144"/>
        <v>-150181941551.57217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-150181941551.57217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-625758089.79821742</v>
      </c>
      <c r="L3175" s="444">
        <f t="shared" ca="1" si="144"/>
        <v>-150807699641.37039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-150807699641.37039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-628365415.17237663</v>
      </c>
      <c r="L3176" s="444">
        <f t="shared" ca="1" si="144"/>
        <v>-151436065056.54276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-151436065056.54276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-630983604.4022615</v>
      </c>
      <c r="L3177" s="444">
        <f t="shared" ca="1" si="144"/>
        <v>-152067048660.94501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-152067048660.94501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-633612702.75393748</v>
      </c>
      <c r="L3178" s="444">
        <f t="shared" ca="1" si="144"/>
        <v>-152700661363.69894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-152700661363.69894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-636252755.68207896</v>
      </c>
      <c r="L3179" s="444">
        <f t="shared" ca="1" si="144"/>
        <v>-153336914119.38101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-153336914119.38101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-638903808.83075416</v>
      </c>
      <c r="L3180" s="444">
        <f t="shared" ca="1" si="144"/>
        <v>-153975817928.21176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-153975817928.21176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-641565908.03421569</v>
      </c>
      <c r="L3181" s="444">
        <f t="shared" ca="1" si="144"/>
        <v>-154617383836.24597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-154617383836.24597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-644239099.31769156</v>
      </c>
      <c r="L3182" s="444">
        <f t="shared" ca="1" si="144"/>
        <v>-155261622935.56366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-155261622935.56366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-646923428.89818192</v>
      </c>
      <c r="L3183" s="444">
        <f t="shared" ca="1" si="144"/>
        <v>-155908546364.46185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-155908546364.46185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-649618943.18525767</v>
      </c>
      <c r="L3184" s="444">
        <f t="shared" ca="1" si="144"/>
        <v>-156558165307.64713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-156558165307.64713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-652325688.78186297</v>
      </c>
      <c r="L3185" s="444">
        <f t="shared" ca="1" si="144"/>
        <v>-157210490996.42899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-157210490996.42899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-655043712.48512077</v>
      </c>
      <c r="L3186" s="444">
        <f t="shared" ca="1" si="144"/>
        <v>-157865534708.91409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-157865534708.91409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-657773061.28714204</v>
      </c>
      <c r="L3187" s="444">
        <f t="shared" ca="1" si="144"/>
        <v>-158523307770.20123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-158523307770.20123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-660513782.37583852</v>
      </c>
      <c r="L3188" s="444">
        <f t="shared" ca="1" si="144"/>
        <v>-159183821552.57706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-159183821552.57706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-663265923.13573778</v>
      </c>
      <c r="L3189" s="444">
        <f t="shared" ca="1" si="144"/>
        <v>-159847087475.7128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-159847087475.7128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-666029531.14880335</v>
      </c>
      <c r="L3190" s="444">
        <f t="shared" ca="1" si="144"/>
        <v>-160513117006.8616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-160513117006.8616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-668804654.19525671</v>
      </c>
      <c r="L3191" s="444">
        <f t="shared" ca="1" si="144"/>
        <v>-161181921661.05685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-161181921661.05685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-671591340.25440359</v>
      </c>
      <c r="L3192" s="444">
        <f t="shared" ca="1" si="144"/>
        <v>-161853513001.31125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-161853513001.31125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-674389637.50546348</v>
      </c>
      <c r="L3193" s="444">
        <f t="shared" ca="1" si="144"/>
        <v>-162527902638.81671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-162527902638.81671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-677199594.328403</v>
      </c>
      <c r="L3194" s="444">
        <f t="shared" ca="1" si="144"/>
        <v>-163205102233.14511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-163205102233.14511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-680021259.3047713</v>
      </c>
      <c r="L3195" s="444">
        <f t="shared" ca="1" si="144"/>
        <v>-163885123492.44989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-163885123492.44989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-682854681.21854115</v>
      </c>
      <c r="L3196" s="444">
        <f t="shared" ca="1" si="144"/>
        <v>-164567978173.66843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-164567978173.66843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-685699909.05695176</v>
      </c>
      <c r="L3197" s="444">
        <f t="shared" ca="1" si="144"/>
        <v>-165253678082.72537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-165253678082.72537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-688556992.01135576</v>
      </c>
      <c r="L3198" s="444">
        <f t="shared" ca="1" si="144"/>
        <v>-165942235074.73672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-165942235074.73672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-691425979.47806966</v>
      </c>
      <c r="L3199" s="444">
        <f t="shared" ca="1" si="144"/>
        <v>-166633661054.21478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-166633661054.21478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-694306921.0592283</v>
      </c>
      <c r="L3200" s="444">
        <f t="shared" ca="1" si="144"/>
        <v>-167327967975.27402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-167327967975.27402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-697199866.56364179</v>
      </c>
      <c r="L3201" s="444">
        <f t="shared" ca="1" si="144"/>
        <v>-168025167841.83765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-168025167841.83765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-700104866.00765681</v>
      </c>
      <c r="L3202" s="444">
        <f t="shared" ca="1" si="144"/>
        <v>-168725272707.84531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-168725272707.84531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-703021969.61602211</v>
      </c>
      <c r="L3203" s="444">
        <f t="shared" ca="1" si="144"/>
        <v>-169428294677.46133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-169428294677.46133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-705951227.82275558</v>
      </c>
      <c r="L3204" s="444">
        <f t="shared" ca="1" si="144"/>
        <v>-170134245905.28409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-170134245905.28409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-708892691.272017</v>
      </c>
      <c r="L3205" s="444">
        <f t="shared" ca="1" si="144"/>
        <v>-170843138596.55609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-170843138596.55609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-711846410.81898367</v>
      </c>
      <c r="L3206" s="444">
        <f t="shared" ca="1" si="144"/>
        <v>-171554985007.37506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-171554985007.37506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-714812437.53072941</v>
      </c>
      <c r="L3207" s="444">
        <f t="shared" ca="1" si="144"/>
        <v>-172269797444.90579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-172269797444.90579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-717790822.68710744</v>
      </c>
      <c r="L3208" s="444">
        <f t="shared" ca="1" si="144"/>
        <v>-172987588267.5929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-172987588267.5929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-720781617.78163707</v>
      </c>
      <c r="L3209" s="444">
        <f t="shared" ca="1" si="144"/>
        <v>-173708369885.37454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-173708369885.37454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-723784874.52239394</v>
      </c>
      <c r="L3210" s="444">
        <f t="shared" ca="1" si="144"/>
        <v>-174432154759.89694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-174432154759.89694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-726800644.83290386</v>
      </c>
      <c r="L3211" s="444">
        <f t="shared" ca="1" si="144"/>
        <v>-175158955404.72986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-175158955404.72986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-729828980.85304105</v>
      </c>
      <c r="L3212" s="444">
        <f t="shared" ca="1" si="144"/>
        <v>-175888784385.58289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-175888784385.58289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-732869934.93992865</v>
      </c>
      <c r="L3213" s="444">
        <f t="shared" ca="1" si="144"/>
        <v>-176621654320.52283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-176621654320.52283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-735923559.66884506</v>
      </c>
      <c r="L3214" s="444">
        <f t="shared" ca="1" si="144"/>
        <v>-177357577880.19168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-177357577880.19168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-738989907.83413196</v>
      </c>
      <c r="L3215" s="444">
        <f t="shared" ca="1" si="144"/>
        <v>-178096567788.02582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-178096567788.02582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-742069032.45010757</v>
      </c>
      <c r="L3216" s="444">
        <f t="shared" ca="1" si="144"/>
        <v>-178838636820.47592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-178838636820.47592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-745160986.75198305</v>
      </c>
      <c r="L3217" s="444">
        <f t="shared" ca="1" si="144"/>
        <v>-179583797807.22791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-179583797807.22791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-748265824.19678295</v>
      </c>
      <c r="L3218" s="444">
        <f t="shared" ca="1" si="144"/>
        <v>-180332063631.42468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-180332063631.42468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-751383598.46426952</v>
      </c>
      <c r="L3219" s="444">
        <f t="shared" ca="1" si="144"/>
        <v>-181083447229.88895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-181083447229.88895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-754514363.4578706</v>
      </c>
      <c r="L3220" s="444">
        <f t="shared" ca="1" si="144"/>
        <v>-181837961593.34683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-181837961593.34683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-757658173.30561185</v>
      </c>
      <c r="L3221" s="444">
        <f t="shared" ca="1" si="144"/>
        <v>-182595619766.65244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-182595619766.65244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-760815082.3610518</v>
      </c>
      <c r="L3222" s="444">
        <f t="shared" ca="1" si="144"/>
        <v>-183356434849.01349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-183356434849.01349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-763985145.20422292</v>
      </c>
      <c r="L3223" s="444">
        <f t="shared" ca="1" si="144"/>
        <v>-184120419994.21771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-184120419994.21771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-767168416.64257383</v>
      </c>
      <c r="L3224" s="444">
        <f t="shared" ca="1" si="144"/>
        <v>-184887588410.86029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-184887588410.86029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-770364951.71191788</v>
      </c>
      <c r="L3225" s="444">
        <f t="shared" ca="1" si="144"/>
        <v>-185657953362.5722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-185657953362.5722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-773574805.67738414</v>
      </c>
      <c r="L3226" s="444">
        <f t="shared" ca="1" si="144"/>
        <v>-186431528168.2496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-186431528168.2496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-776798034.03437328</v>
      </c>
      <c r="L3227" s="444">
        <f t="shared" ca="1" si="144"/>
        <v>-187208326202.28397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-187208326202.28397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-780034692.50951648</v>
      </c>
      <c r="L3228" s="444">
        <f t="shared" ca="1" si="144"/>
        <v>-187988360894.79349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-187988360894.79349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-783284837.06163955</v>
      </c>
      <c r="L3229" s="444">
        <f t="shared" ca="1" si="144"/>
        <v>-188771645731.85513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-188771645731.85513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-786548523.88272977</v>
      </c>
      <c r="L3230" s="444">
        <f t="shared" ca="1" si="144"/>
        <v>-189558194255.73785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-189558194255.73785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-789825809.39890766</v>
      </c>
      <c r="L3231" s="444">
        <f t="shared" ca="1" si="144"/>
        <v>-190348020065.13675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-190348020065.13675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-793116750.27140307</v>
      </c>
      <c r="L3232" s="444">
        <f t="shared" ca="1" si="144"/>
        <v>-191141136815.40814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-191141136815.40814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-796421403.39753389</v>
      </c>
      <c r="L3233" s="444">
        <f t="shared" ca="1" si="144"/>
        <v>-191937558218.80566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-191937558218.80566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-799739825.91169024</v>
      </c>
      <c r="L3234" s="444">
        <f t="shared" ca="1" si="144"/>
        <v>-192737298044.71735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-192737298044.71735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-803072075.18632221</v>
      </c>
      <c r="L3235" s="444">
        <f t="shared" ca="1" si="144"/>
        <v>-193540370119.90366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-193540370119.90366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-806418208.83293188</v>
      </c>
      <c r="L3236" s="444">
        <f t="shared" ca="1" si="144"/>
        <v>-194346788328.7366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-194346788328.7366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-809778284.70306921</v>
      </c>
      <c r="L3237" s="444">
        <f t="shared" ca="1" si="144"/>
        <v>-195156566613.43967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-195156566613.43967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-813152360.88933194</v>
      </c>
      <c r="L3238" s="444">
        <f t="shared" ca="1" si="144"/>
        <v>-195969718974.32901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-195969718974.32901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-816540495.72637081</v>
      </c>
      <c r="L3239" s="444">
        <f t="shared" ca="1" si="144"/>
        <v>-196786259470.05539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-196786259470.05539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-819942747.79189742</v>
      </c>
      <c r="L3240" s="444">
        <f t="shared" ca="1" si="144"/>
        <v>-197606202217.84729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-197606202217.84729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-823359175.90769708</v>
      </c>
      <c r="L3241" s="444">
        <f t="shared" ca="1" si="144"/>
        <v>-198429561393.75497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-198429561393.75497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-826789839.14064574</v>
      </c>
      <c r="L3242" s="444">
        <f t="shared" ca="1" si="144"/>
        <v>-199256351232.89563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-199256351232.89563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-830234796.8037318</v>
      </c>
      <c r="L3243" s="444">
        <f t="shared" ca="1" si="144"/>
        <v>-200086586029.69937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-200086586029.69937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-833694108.45708072</v>
      </c>
      <c r="L3244" s="444">
        <f t="shared" ca="1" si="144"/>
        <v>-200920280138.15646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-200920280138.15646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-837167833.90898526</v>
      </c>
      <c r="L3245" s="444">
        <f t="shared" ca="1" si="144"/>
        <v>-201757447972.06546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-201757447972.06546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-840656033.21693945</v>
      </c>
      <c r="L3246" s="444">
        <f t="shared" ca="1" si="144"/>
        <v>-202598104005.28241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-202598104005.28241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-844158766.68867671</v>
      </c>
      <c r="L3247" s="444">
        <f t="shared" ca="1" si="144"/>
        <v>-203442262771.9711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-203442262771.9711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-847676094.88321292</v>
      </c>
      <c r="L3248" s="444">
        <f t="shared" ca="1" si="144"/>
        <v>-204289938866.85431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-204289938866.85431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-851208078.61189294</v>
      </c>
      <c r="L3249" s="444">
        <f t="shared" ca="1" si="144"/>
        <v>-205141146945.46622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-205141146945.46622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-854754778.93944252</v>
      </c>
      <c r="L3250" s="444">
        <f t="shared" ca="1" si="144"/>
        <v>-205995901724.40567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-205995901724.40567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-858316257.18502367</v>
      </c>
      <c r="L3251" s="444">
        <f t="shared" ca="1" si="144"/>
        <v>-206854217981.5907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-206854217981.5907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-861892574.92329454</v>
      </c>
      <c r="L3252" s="444">
        <f t="shared" ca="1" si="144"/>
        <v>-207716110556.51401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-207716110556.51401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-865483793.98547506</v>
      </c>
      <c r="L3253" s="444">
        <f t="shared" ca="1" si="144"/>
        <v>-208581594350.49948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-208581594350.49948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-869089976.46041453</v>
      </c>
      <c r="L3254" s="444">
        <f t="shared" ca="1" si="144"/>
        <v>-209450684326.9599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-209450684326.9599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-872711184.69566619</v>
      </c>
      <c r="L3255" s="444">
        <f t="shared" ca="1" si="144"/>
        <v>-210323395511.65558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-210323395511.65558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-876347481.29856491</v>
      </c>
      <c r="L3256" s="444">
        <f t="shared" ca="1" si="144"/>
        <v>-211199742992.95413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-211199742992.95413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-879998929.13730884</v>
      </c>
      <c r="L3257" s="444">
        <f t="shared" ca="1" si="144"/>
        <v>-212079741922.09143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-212079741922.09143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-883665591.34204757</v>
      </c>
      <c r="L3258" s="444">
        <f t="shared" ca="1" si="144"/>
        <v>-212963407513.43347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-212963407513.43347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-887347531.30597281</v>
      </c>
      <c r="L3259" s="444">
        <f t="shared" ca="1" si="144"/>
        <v>-213850755044.73944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-213850755044.73944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-891044812.68641436</v>
      </c>
      <c r="L3260" s="444">
        <f t="shared" ca="1" si="144"/>
        <v>-214741799857.42584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-214741799857.42584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-894757499.40594101</v>
      </c>
      <c r="L3261" s="444">
        <f t="shared" ca="1" si="144"/>
        <v>-215636557356.83179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-215636557356.83179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-898485655.65346587</v>
      </c>
      <c r="L3262" s="444">
        <f t="shared" ca="1" si="144"/>
        <v>-216535043012.48526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-216535043012.48526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-902229345.88535523</v>
      </c>
      <c r="L3263" s="444">
        <f t="shared" ca="1" si="144"/>
        <v>-217437272358.37061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-217437272358.37061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-905988634.82654417</v>
      </c>
      <c r="L3264" s="444">
        <f t="shared" ca="1" si="144"/>
        <v>-218343260993.19714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-218343260993.19714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-909763587.47165489</v>
      </c>
      <c r="L3265" s="444">
        <f t="shared" ca="1" si="144"/>
        <v>-219253024580.66879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-219253024580.66879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-913554269.08612001</v>
      </c>
      <c r="L3266" s="444">
        <f t="shared" ca="1" si="144"/>
        <v>-220166578849.75491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-220166578849.75491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-917360745.20731211</v>
      </c>
      <c r="L3267" s="444">
        <f t="shared" ca="1" si="144"/>
        <v>-221083939594.96222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-221083939594.96222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-921183081.6456759</v>
      </c>
      <c r="L3268" s="444">
        <f t="shared" ca="1" si="144"/>
        <v>-222005122676.60791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-222005122676.60791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-925021344.48586631</v>
      </c>
      <c r="L3269" s="444">
        <f t="shared" ca="1" si="144"/>
        <v>-222930144021.09378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-222930144021.09378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-928875600.08789074</v>
      </c>
      <c r="L3270" s="444">
        <f t="shared" ca="1" si="144"/>
        <v>-223859019621.18167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-223859019621.18167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-932745915.08825696</v>
      </c>
      <c r="L3271" s="444">
        <f t="shared" ca="1" si="144"/>
        <v>-224791765536.26993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-224791765536.26993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-936632356.4011246</v>
      </c>
      <c r="L3272" s="444">
        <f t="shared" ca="1" si="144"/>
        <v>-225728397892.67105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-225728397892.67105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-940534991.21946275</v>
      </c>
      <c r="L3273" s="444">
        <f t="shared" ca="1" si="144"/>
        <v>-226668932883.8905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-226668932883.8905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-944453887.01621044</v>
      </c>
      <c r="L3274" s="444">
        <f t="shared" ca="1" si="144"/>
        <v>-227613386770.90671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-227613386770.90671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-948389111.54544461</v>
      </c>
      <c r="L3275" s="444">
        <f t="shared" ca="1" si="144"/>
        <v>-228561775882.45215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-228561775882.45215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-952340732.84355056</v>
      </c>
      <c r="L3276" s="444">
        <f t="shared" ca="1" si="144"/>
        <v>-229514116615.29568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-229514116615.29568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-956308819.23039865</v>
      </c>
      <c r="L3277" s="444">
        <f t="shared" ca="1" si="144"/>
        <v>-230470425434.52609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-230470425434.52609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-960293439.31052542</v>
      </c>
      <c r="L3278" s="444">
        <f t="shared" ca="1" si="144"/>
        <v>-231430718873.83661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-231430718873.83661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-964294661.9743191</v>
      </c>
      <c r="L3279" s="444">
        <f t="shared" ca="1" si="144"/>
        <v>-232395013535.81091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-232395013535.81091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-968312556.39921212</v>
      </c>
      <c r="L3280" s="444">
        <f t="shared" ca="1" si="144"/>
        <v>-233363326092.21011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-233363326092.21011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-972347192.05087543</v>
      </c>
      <c r="L3281" s="444">
        <f t="shared" ca="1" si="144"/>
        <v>-234335673284.26099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-234335673284.26099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-976398638.6844207</v>
      </c>
      <c r="L3282" s="444">
        <f t="shared" ca="1" si="144"/>
        <v>-235312071922.9454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-235312071922.9454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-980466966.34560585</v>
      </c>
      <c r="L3283" s="444">
        <f t="shared" ca="1" si="144"/>
        <v>-236292538889.29102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-236292538889.29102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-984552245.37204587</v>
      </c>
      <c r="L3284" s="444">
        <f t="shared" ca="1" si="144"/>
        <v>-237277091134.66306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-237277091134.66306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-988654546.39442933</v>
      </c>
      <c r="L3285" s="444">
        <f t="shared" ca="1" si="144"/>
        <v>-238265745681.0575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-238265745681.0575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-992773940.33773959</v>
      </c>
      <c r="L3286" s="444">
        <f t="shared" ca="1" si="144"/>
        <v>-239258519621.39523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-239258519621.39523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-996910498.42248011</v>
      </c>
      <c r="L3287" s="444">
        <f t="shared" ca="1" si="144"/>
        <v>-240255430119.81772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-240255430119.81772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-1001064292.1659073</v>
      </c>
      <c r="L3288" s="444">
        <f t="shared" ca="1" si="144"/>
        <v>-241256494411.98361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-241256494411.98361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-1005235393.3832649</v>
      </c>
      <c r="L3289" s="444">
        <f t="shared" ca="1" si="144"/>
        <v>-242261729805.36688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-242261729805.36688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-1009423874.1890286</v>
      </c>
      <c r="L3290" s="444">
        <f t="shared" ca="1" si="144"/>
        <v>-243271153679.55591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-243271153679.55591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-1013629806.9981496</v>
      </c>
      <c r="L3291" s="444">
        <f t="shared" ca="1" si="144"/>
        <v>-244284783486.55405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-244284783486.55405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-1017853264.5273086</v>
      </c>
      <c r="L3292" s="444">
        <f t="shared" ca="1" si="144"/>
        <v>-245302636751.08136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-245302636751.08136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-1022094319.7961723</v>
      </c>
      <c r="L3293" s="444">
        <f t="shared" ca="1" si="144"/>
        <v>-246324731070.87753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-246324731070.87753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-1026353046.1286564</v>
      </c>
      <c r="L3294" s="444">
        <f t="shared" ca="1" si="144"/>
        <v>-247351084117.0062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-247351084117.0062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-1030629517.1541923</v>
      </c>
      <c r="L3295" s="444">
        <f t="shared" ca="1" si="144"/>
        <v>-248381713634.1604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-248381713634.1604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-1034923806.8090018</v>
      </c>
      <c r="L3296" s="444">
        <f t="shared" ca="1" si="144"/>
        <v>-249416637440.96939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-249416637440.96939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-1039235989.3373725</v>
      </c>
      <c r="L3297" s="444">
        <f t="shared" ca="1" si="144"/>
        <v>-250455873430.30676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-250455873430.30676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-1043566139.2929448</v>
      </c>
      <c r="L3298" s="444">
        <f t="shared" ca="1" si="144"/>
        <v>-251499439569.5997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-251499439569.5997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-1047914331.5399988</v>
      </c>
      <c r="L3299" s="444">
        <f t="shared" ca="1" si="144"/>
        <v>-252547353901.13971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-252547353901.13971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-1052280641.2547487</v>
      </c>
      <c r="L3300" s="444">
        <f t="shared" ca="1" si="144"/>
        <v>-253599634542.39447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-253599634542.39447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-1056665143.9266436</v>
      </c>
      <c r="L3301" s="444">
        <f t="shared" ca="1" si="144"/>
        <v>-254656299686.32111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-254656299686.32111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-1061067915.3596712</v>
      </c>
      <c r="L3302" s="444">
        <f t="shared" ca="1" si="144"/>
        <v>-255717367601.68079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-255717367601.68079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-1065489031.6736701</v>
      </c>
      <c r="L3303" s="444">
        <f t="shared" ca="1" si="144"/>
        <v>-256782856633.35446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-256782856633.35446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-1069928569.3056434</v>
      </c>
      <c r="L3304" s="444">
        <f t="shared" ca="1" si="144"/>
        <v>-257852785202.6601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-257852785202.6601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-1074386605.0110838</v>
      </c>
      <c r="L3305" s="444">
        <f t="shared" ca="1" si="144"/>
        <v>-258927171807.67117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-258927171807.67117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-1078863215.8652966</v>
      </c>
      <c r="L3306" s="444">
        <f t="shared" ca="1" si="144"/>
        <v>-260006035023.53647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-260006035023.53647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-1083358479.2647352</v>
      </c>
      <c r="L3307" s="444">
        <f t="shared" ca="1" si="144"/>
        <v>-261089393502.80121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-261089393502.80121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-1087872472.9283383</v>
      </c>
      <c r="L3308" s="444">
        <f t="shared" ca="1" si="144"/>
        <v>-262177265975.72955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-262177265975.72955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-1092405274.8988731</v>
      </c>
      <c r="L3309" s="444">
        <f t="shared" ca="1" si="144"/>
        <v>-263269671250.62842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-263269671250.62842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-1096956963.5442851</v>
      </c>
      <c r="L3310" s="444">
        <f t="shared" ca="1" si="144"/>
        <v>-264366628214.1727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-264366628214.1727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-1101527617.5590529</v>
      </c>
      <c r="L3311" s="444">
        <f t="shared" ca="1" si="144"/>
        <v>-265468155831.73175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-265468155831.73175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-1106117315.965549</v>
      </c>
      <c r="L3312" s="444">
        <f t="shared" ca="1" si="144"/>
        <v>-266574273147.6973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-266574273147.6973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-1110726138.1154053</v>
      </c>
      <c r="L3313" s="444">
        <f t="shared" ca="1" si="144"/>
        <v>-267684999285.81271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-267684999285.81271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-1115354163.6908863</v>
      </c>
      <c r="L3314" s="444">
        <f t="shared" ca="1" si="144"/>
        <v>-268800353449.5036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-268800353449.5036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-1120001472.706265</v>
      </c>
      <c r="L3315" s="444">
        <f t="shared" ca="1" si="144"/>
        <v>-269920354922.20987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-269920354922.20987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-1124668145.5092077</v>
      </c>
      <c r="L3316" s="444">
        <f t="shared" ca="1" si="144"/>
        <v>-271045023067.71909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-271045023067.71909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-1129354262.7821629</v>
      </c>
      <c r="L3317" s="444">
        <f t="shared" ca="1" si="144"/>
        <v>-272174377330.50125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-272174377330.50125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-1134059905.5437553</v>
      </c>
      <c r="L3318" s="444">
        <f t="shared" ca="1" si="144"/>
        <v>-273308437236.04501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-273308437236.04501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-1138785155.1501877</v>
      </c>
      <c r="L3319" s="444">
        <f t="shared" ca="1" si="144"/>
        <v>-274447222391.19519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-274447222391.19519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-1143530093.2966466</v>
      </c>
      <c r="L3320" s="444">
        <f t="shared" ca="1" si="144"/>
        <v>-275590752484.49182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-275590752484.49182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-1148294802.0187159</v>
      </c>
      <c r="L3321" s="444">
        <f t="shared" ca="1" si="144"/>
        <v>-276739047286.51056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-276739047286.51056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-1153079363.693794</v>
      </c>
      <c r="L3322" s="444">
        <f t="shared" ca="1" si="144"/>
        <v>-277892126650.20435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-277892126650.20435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-1157883861.0425181</v>
      </c>
      <c r="L3323" s="444">
        <f t="shared" ref="L3323:L3577" ca="1" si="149">I3323-J3323+K3323</f>
        <v>-279050010511.24689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-279050010511.24689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-1162708377.1301954</v>
      </c>
      <c r="L3324" s="444">
        <f t="shared" ca="1" si="149"/>
        <v>-280212718888.37708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-280212718888.37708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-1167552995.3682377</v>
      </c>
      <c r="L3325" s="444">
        <f t="shared" ca="1" si="149"/>
        <v>-281380271883.7453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-281380271883.7453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-1172417799.5156054</v>
      </c>
      <c r="L3326" s="444">
        <f t="shared" ca="1" si="149"/>
        <v>-282552689683.26093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-282552689683.26093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-1177302873.6802537</v>
      </c>
      <c r="L3327" s="444">
        <f t="shared" ca="1" si="149"/>
        <v>-283729992556.94116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-283729992556.94116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-1182208302.3205881</v>
      </c>
      <c r="L3328" s="444">
        <f t="shared" ca="1" si="149"/>
        <v>-284912200859.26178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-284912200859.26178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-1187134170.2469242</v>
      </c>
      <c r="L3329" s="444">
        <f t="shared" ca="1" si="149"/>
        <v>-286099335029.50873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-286099335029.50873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-1192080562.6229529</v>
      </c>
      <c r="L3330" s="444">
        <f t="shared" ca="1" si="149"/>
        <v>-287291415592.13165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-287291415592.13165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-1197047564.9672153</v>
      </c>
      <c r="L3331" s="444">
        <f t="shared" ca="1" si="149"/>
        <v>-288488463157.09888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-288488463157.09888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-1202035263.1545787</v>
      </c>
      <c r="L3332" s="444">
        <f t="shared" ca="1" si="149"/>
        <v>-289690498420.25348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-289690498420.25348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-1207043743.4177227</v>
      </c>
      <c r="L3333" s="444">
        <f t="shared" ca="1" si="149"/>
        <v>-290897542163.6712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-290897542163.6712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-1212073092.34863</v>
      </c>
      <c r="L3334" s="444">
        <f t="shared" ca="1" si="149"/>
        <v>-292109615256.01984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-292109615256.01984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-1217123396.9000826</v>
      </c>
      <c r="L3335" s="444">
        <f t="shared" ca="1" si="149"/>
        <v>-293326738652.91992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-293326738652.91992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-1222194744.3871663</v>
      </c>
      <c r="L3336" s="444">
        <f t="shared" ca="1" si="149"/>
        <v>-294548933397.30707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-294548933397.30707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-1227287222.4887795</v>
      </c>
      <c r="L3337" s="444">
        <f t="shared" ca="1" si="149"/>
        <v>-295776220619.79584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-295776220619.79584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-1232400919.2491493</v>
      </c>
      <c r="L3338" s="444">
        <f t="shared" ca="1" si="149"/>
        <v>-297008621539.04498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-297008621539.04498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-1237535923.079354</v>
      </c>
      <c r="L3339" s="444">
        <f t="shared" ca="1" si="149"/>
        <v>-298246157462.12433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-298246157462.12433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-1242692322.7588513</v>
      </c>
      <c r="L3340" s="444">
        <f t="shared" ca="1" si="149"/>
        <v>-299488849784.88318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-299488849784.88318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-1247870207.4370131</v>
      </c>
      <c r="L3341" s="444">
        <f t="shared" ca="1" si="149"/>
        <v>-300736719992.32019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-300736719992.32019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-1253069666.6346674</v>
      </c>
      <c r="L3342" s="444">
        <f t="shared" ca="1" si="149"/>
        <v>-301989789658.95483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-301989789658.95483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-1258290790.245645</v>
      </c>
      <c r="L3343" s="444">
        <f t="shared" ca="1" si="149"/>
        <v>-303248080449.2005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-303248080449.2005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-1263533668.5383353</v>
      </c>
      <c r="L3344" s="444">
        <f t="shared" ca="1" si="149"/>
        <v>-304511614117.73883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-304511614117.73883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-1268798392.1572452</v>
      </c>
      <c r="L3345" s="444">
        <f t="shared" ca="1" si="149"/>
        <v>-305780412509.89606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-305780412509.89606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-1274085052.1245668</v>
      </c>
      <c r="L3346" s="444">
        <f t="shared" ca="1" si="149"/>
        <v>-307054497562.02063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-307054497562.02063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-1279393739.8417525</v>
      </c>
      <c r="L3347" s="444">
        <f t="shared" ca="1" si="149"/>
        <v>-308333891301.86237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-308333891301.86237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-1284724547.0910931</v>
      </c>
      <c r="L3348" s="444">
        <f t="shared" ca="1" si="149"/>
        <v>-309618615848.95343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-309618615848.95343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-1290077566.0373058</v>
      </c>
      <c r="L3349" s="444">
        <f t="shared" ca="1" si="149"/>
        <v>-310908693414.99072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-310908693414.99072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-1295452889.2291279</v>
      </c>
      <c r="L3350" s="444">
        <f t="shared" ca="1" si="149"/>
        <v>-312204146304.21985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-312204146304.21985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-1300850609.6009159</v>
      </c>
      <c r="L3351" s="444">
        <f t="shared" ca="1" si="149"/>
        <v>-313504996913.82074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-313504996913.82074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-1306270820.4742532</v>
      </c>
      <c r="L3352" s="444">
        <f t="shared" ca="1" si="149"/>
        <v>-314811267734.29498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-314811267734.29498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-1311713615.5595624</v>
      </c>
      <c r="L3353" s="444">
        <f t="shared" ca="1" si="149"/>
        <v>-316122981349.85455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-316122981349.85455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-1317179088.9577272</v>
      </c>
      <c r="L3354" s="444">
        <f t="shared" ca="1" si="149"/>
        <v>-317440160438.81226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-317440160438.81226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-1322667335.1617177</v>
      </c>
      <c r="L3355" s="444">
        <f t="shared" ca="1" si="149"/>
        <v>-318762827773.974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-318762827773.974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-1328178449.0582249</v>
      </c>
      <c r="L3356" s="444">
        <f t="shared" ca="1" si="149"/>
        <v>-320091006223.03223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-320091006223.03223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-1333712525.929301</v>
      </c>
      <c r="L3357" s="444">
        <f t="shared" ca="1" si="149"/>
        <v>-321424718748.96155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-321424718748.96155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-1339269661.4540064</v>
      </c>
      <c r="L3358" s="444">
        <f t="shared" ca="1" si="149"/>
        <v>-322763988410.41553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-322763988410.41553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-1344849951.7100646</v>
      </c>
      <c r="L3359" s="444">
        <f t="shared" ca="1" si="149"/>
        <v>-324108838362.12561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-324108838362.12561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-1350453493.1755233</v>
      </c>
      <c r="L3360" s="444">
        <f t="shared" ca="1" si="149"/>
        <v>-325459291855.30115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-325459291855.30115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-1356080382.7304215</v>
      </c>
      <c r="L3361" s="444">
        <f t="shared" ca="1" si="149"/>
        <v>-326815372238.03156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-326815372238.03156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-1361730717.6584649</v>
      </c>
      <c r="L3362" s="444">
        <f t="shared" ca="1" si="149"/>
        <v>-328177102955.69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-328177102955.69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-1367404595.6487083</v>
      </c>
      <c r="L3363" s="444">
        <f t="shared" ca="1" si="149"/>
        <v>-329544507551.33868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-329544507551.33868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-1373102114.7972445</v>
      </c>
      <c r="L3364" s="444">
        <f t="shared" ca="1" si="149"/>
        <v>-330917609666.13593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-330917609666.13593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-1378823373.6088996</v>
      </c>
      <c r="L3365" s="444">
        <f t="shared" ca="1" si="149"/>
        <v>-332296433039.74481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-332296433039.74481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-1384568470.9989367</v>
      </c>
      <c r="L3366" s="444">
        <f t="shared" ca="1" si="149"/>
        <v>-333681001510.74377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-333681001510.74377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-1390337506.2947657</v>
      </c>
      <c r="L3367" s="444">
        <f t="shared" ca="1" si="149"/>
        <v>-335071339017.03851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-335071339017.03851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-1396130579.2376604</v>
      </c>
      <c r="L3368" s="444">
        <f t="shared" ca="1" si="149"/>
        <v>-336467469596.27618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-336467469596.27618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-1401947789.9844842</v>
      </c>
      <c r="L3369" s="444">
        <f t="shared" ca="1" si="149"/>
        <v>-337869417386.26068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-337869417386.26068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-1407789239.1094196</v>
      </c>
      <c r="L3370" s="444">
        <f t="shared" ca="1" si="149"/>
        <v>-339277206625.37012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-339277206625.37012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-1413655027.6057088</v>
      </c>
      <c r="L3371" s="444">
        <f t="shared" ca="1" si="149"/>
        <v>-340690861652.97583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-340690861652.97583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-1419545256.8873992</v>
      </c>
      <c r="L3372" s="444">
        <f t="shared" ca="1" si="149"/>
        <v>-342110406909.86322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-342110406909.86322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-1425460028.7910967</v>
      </c>
      <c r="L3373" s="444">
        <f t="shared" ca="1" si="149"/>
        <v>-343535866938.6543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-343535866938.6543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-1431399445.5777261</v>
      </c>
      <c r="L3374" s="444">
        <f t="shared" ca="1" si="149"/>
        <v>-344967266384.23199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-344967266384.23199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-1437363609.9342999</v>
      </c>
      <c r="L3375" s="444">
        <f t="shared" ca="1" si="149"/>
        <v>-346404629994.16632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-346404629994.16632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-1443352624.975693</v>
      </c>
      <c r="L3376" s="444">
        <f t="shared" ca="1" si="149"/>
        <v>-347847982619.14203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-347847982619.14203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-1449366594.2464252</v>
      </c>
      <c r="L3377" s="444">
        <f t="shared" ca="1" si="149"/>
        <v>-349297349213.38843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-349297349213.38843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-1455405621.7224517</v>
      </c>
      <c r="L3378" s="444">
        <f t="shared" ca="1" si="149"/>
        <v>-350752754835.1109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-350752754835.1109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-1461469811.8129621</v>
      </c>
      <c r="L3379" s="444">
        <f t="shared" ca="1" si="149"/>
        <v>-352214224646.92389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-352214224646.92389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-1467559269.3621829</v>
      </c>
      <c r="L3380" s="444">
        <f t="shared" ca="1" si="149"/>
        <v>-353681783916.28607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-353681783916.28607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-1473674099.6511919</v>
      </c>
      <c r="L3381" s="444">
        <f t="shared" ca="1" si="149"/>
        <v>-355155458015.93726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-355155458015.93726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-1479814408.3997386</v>
      </c>
      <c r="L3382" s="444">
        <f t="shared" ca="1" si="149"/>
        <v>-356635272424.33698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-356635272424.33698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-1485980301.7680707</v>
      </c>
      <c r="L3383" s="444">
        <f t="shared" ca="1" si="149"/>
        <v>-358121252726.10504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-358121252726.10504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-1492171886.3587711</v>
      </c>
      <c r="L3384" s="444">
        <f t="shared" ca="1" si="149"/>
        <v>-359613424612.46381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-359613424612.46381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-1498389269.2185991</v>
      </c>
      <c r="L3385" s="444">
        <f t="shared" ca="1" si="149"/>
        <v>-361111813881.68243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-361111813881.68243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-1504632557.8403435</v>
      </c>
      <c r="L3386" s="444">
        <f t="shared" ca="1" si="149"/>
        <v>-362616446439.52277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-362616446439.52277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-1510901860.1646781</v>
      </c>
      <c r="L3387" s="444">
        <f t="shared" ca="1" si="149"/>
        <v>-364127348299.68744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-364127348299.68744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-1517197284.582031</v>
      </c>
      <c r="L3388" s="444">
        <f t="shared" ca="1" si="149"/>
        <v>-365644545584.26947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-365644545584.26947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-1523518939.9344561</v>
      </c>
      <c r="L3389" s="444">
        <f t="shared" ca="1" si="149"/>
        <v>-367168064524.20392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-367168064524.20392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-1529866935.5175164</v>
      </c>
      <c r="L3390" s="444">
        <f t="shared" ca="1" si="149"/>
        <v>-368697931459.72144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-368697931459.72144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-1536241381.0821726</v>
      </c>
      <c r="L3391" s="444">
        <f t="shared" ca="1" si="149"/>
        <v>-370234172840.80359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-370234172840.80359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-1542642386.8366816</v>
      </c>
      <c r="L3392" s="444">
        <f t="shared" ca="1" si="149"/>
        <v>-371776815227.64026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-371776815227.64026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-1549070063.4485011</v>
      </c>
      <c r="L3393" s="444">
        <f t="shared" ca="1" si="149"/>
        <v>-373325885291.08875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-373325885291.08875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-1555524522.0462031</v>
      </c>
      <c r="L3394" s="444">
        <f t="shared" ca="1" si="149"/>
        <v>-374881409813.13495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-374881409813.13495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-1562005874.2213955</v>
      </c>
      <c r="L3395" s="444">
        <f t="shared" ca="1" si="149"/>
        <v>-376443415687.35632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-376443415687.35632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-1568514232.0306513</v>
      </c>
      <c r="L3396" s="444">
        <f t="shared" ca="1" si="149"/>
        <v>-378011929919.38696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-378011929919.38696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-1575049707.9974456</v>
      </c>
      <c r="L3397" s="444">
        <f t="shared" ca="1" si="149"/>
        <v>-379586979627.3844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-379586979627.3844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-1581612415.1141016</v>
      </c>
      <c r="L3398" s="444">
        <f t="shared" ca="1" si="149"/>
        <v>-381168592042.49847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-381168592042.49847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-1588202466.8437436</v>
      </c>
      <c r="L3399" s="444">
        <f t="shared" ca="1" si="149"/>
        <v>-382756794509.34222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-382756794509.34222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-1594819977.1222591</v>
      </c>
      <c r="L3400" s="444">
        <f t="shared" ca="1" si="149"/>
        <v>-384351614486.46448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-384351614486.46448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-1601465060.3602686</v>
      </c>
      <c r="L3401" s="444">
        <f t="shared" ca="1" si="149"/>
        <v>-385953079546.82477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-385953079546.82477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-1608137831.4451032</v>
      </c>
      <c r="L3402" s="444">
        <f t="shared" ca="1" si="149"/>
        <v>-387561217378.2699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-387561217378.2699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-1614838405.7427912</v>
      </c>
      <c r="L3403" s="444">
        <f t="shared" ca="1" si="149"/>
        <v>-389176055784.0127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-389176055784.0127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-1621566899.1000528</v>
      </c>
      <c r="L3404" s="444">
        <f t="shared" ca="1" si="149"/>
        <v>-390797622683.11273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-390797622683.11273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-1628323427.846303</v>
      </c>
      <c r="L3405" s="444">
        <f t="shared" ca="1" si="149"/>
        <v>-392425946110.95905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-392425946110.95905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-1635108108.7956626</v>
      </c>
      <c r="L3406" s="444">
        <f t="shared" ca="1" si="149"/>
        <v>-394061054219.7547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-394061054219.7547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-1641921059.2489779</v>
      </c>
      <c r="L3407" s="444">
        <f t="shared" ca="1" si="149"/>
        <v>-395702975279.00366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-395702975279.00366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-1648762396.9958487</v>
      </c>
      <c r="L3408" s="444">
        <f t="shared" ca="1" si="149"/>
        <v>-397351737675.99951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-397351737675.99951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-1655632240.3166647</v>
      </c>
      <c r="L3409" s="444">
        <f t="shared" ca="1" si="149"/>
        <v>-399007369916.31616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-399007369916.31616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-1662530707.9846506</v>
      </c>
      <c r="L3410" s="444">
        <f t="shared" ca="1" si="149"/>
        <v>-400669900624.30084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-400669900624.30084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-1669457919.2679203</v>
      </c>
      <c r="L3411" s="444">
        <f t="shared" ca="1" si="149"/>
        <v>-402339358543.56879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-402339358543.56879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-1676413993.9315367</v>
      </c>
      <c r="L3412" s="444">
        <f t="shared" ca="1" si="149"/>
        <v>-404015772537.50031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-404015772537.50031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-1683399052.2395847</v>
      </c>
      <c r="L3413" s="444">
        <f t="shared" ca="1" si="149"/>
        <v>-405699171589.73987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-405699171589.73987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-1690413214.9572494</v>
      </c>
      <c r="L3414" s="444">
        <f t="shared" ca="1" si="149"/>
        <v>-407389584804.69714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-407389584804.69714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-1697456603.3529048</v>
      </c>
      <c r="L3415" s="444">
        <f t="shared" ca="1" si="149"/>
        <v>-409087041408.05005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-409087041408.05005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-1704529339.2002084</v>
      </c>
      <c r="L3416" s="444">
        <f t="shared" ca="1" si="149"/>
        <v>-410791570747.25024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-410791570747.25024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-1711631544.7802093</v>
      </c>
      <c r="L3417" s="444">
        <f t="shared" ca="1" si="149"/>
        <v>-412503202292.03046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-412503202292.03046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-1718763342.8834603</v>
      </c>
      <c r="L3418" s="444">
        <f t="shared" ca="1" si="149"/>
        <v>-414221965634.91394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-414221965634.91394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-1725924856.8121414</v>
      </c>
      <c r="L3419" s="444">
        <f t="shared" ca="1" si="149"/>
        <v>-415947890491.72607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-415947890491.72607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-1733116210.3821919</v>
      </c>
      <c r="L3420" s="444">
        <f t="shared" ca="1" si="149"/>
        <v>-417681006702.10828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-417681006702.10828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-1740337527.925451</v>
      </c>
      <c r="L3421" s="444">
        <f t="shared" ca="1" si="149"/>
        <v>-419421344230.03375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-419421344230.03375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-1747588934.2918072</v>
      </c>
      <c r="L3422" s="444">
        <f t="shared" ca="1" si="149"/>
        <v>-421168933164.32556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-421168933164.32556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-1754870554.8513565</v>
      </c>
      <c r="L3423" s="444">
        <f t="shared" ca="1" si="149"/>
        <v>-422923803719.17694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-422923803719.17694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-1762182515.4965706</v>
      </c>
      <c r="L3424" s="444">
        <f t="shared" ca="1" si="149"/>
        <v>-424685986234.67352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-424685986234.67352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-1769524942.6444731</v>
      </c>
      <c r="L3425" s="444">
        <f t="shared" ca="1" si="149"/>
        <v>-426455511177.31799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-426455511177.31799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-1776897963.2388248</v>
      </c>
      <c r="L3426" s="444">
        <f t="shared" ca="1" si="149"/>
        <v>-428232409140.55682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-428232409140.55682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-1784301704.7523201</v>
      </c>
      <c r="L3427" s="444">
        <f t="shared" ca="1" si="149"/>
        <v>-430016710845.30914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-430016710845.30914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-1791736295.1887877</v>
      </c>
      <c r="L3428" s="444">
        <f t="shared" ca="1" si="149"/>
        <v>-431808447140.49792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-431808447140.49792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-1799201863.0854082</v>
      </c>
      <c r="L3429" s="444">
        <f t="shared" ca="1" si="149"/>
        <v>-433607649003.58331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-433607649003.58331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-1806698537.5149305</v>
      </c>
      <c r="L3430" s="444">
        <f t="shared" ca="1" si="149"/>
        <v>-435414347541.09827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-435414347541.09827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-1814226448.0879095</v>
      </c>
      <c r="L3431" s="444">
        <f t="shared" ca="1" si="149"/>
        <v>-437228573989.18616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-437228573989.18616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-1821785724.9549422</v>
      </c>
      <c r="L3432" s="444">
        <f t="shared" ca="1" si="149"/>
        <v>-439050359714.14111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-439050359714.14111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-1829376498.8089211</v>
      </c>
      <c r="L3433" s="444">
        <f t="shared" ca="1" si="149"/>
        <v>-440879736212.95001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-440879736212.95001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-1836998900.8872919</v>
      </c>
      <c r="L3434" s="444">
        <f t="shared" ca="1" si="149"/>
        <v>-442716735113.83728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-442716735113.83728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-1844653062.9743223</v>
      </c>
      <c r="L3435" s="444">
        <f t="shared" ca="1" si="149"/>
        <v>-444561388176.81158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-444561388176.81158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-1852339117.4033818</v>
      </c>
      <c r="L3436" s="444">
        <f t="shared" ca="1" si="149"/>
        <v>-446413727294.21497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-446413727294.21497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-1860057197.0592289</v>
      </c>
      <c r="L3437" s="444">
        <f t="shared" ca="1" si="149"/>
        <v>-448273784491.27417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-448273784491.27417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-1867807435.3803091</v>
      </c>
      <c r="L3438" s="444">
        <f t="shared" ca="1" si="149"/>
        <v>-450141591926.65448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-450141591926.65448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-1875589966.3610604</v>
      </c>
      <c r="L3439" s="444">
        <f t="shared" ca="1" si="149"/>
        <v>-452017181893.01556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-452017181893.01556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-1883404924.5542316</v>
      </c>
      <c r="L3440" s="444">
        <f t="shared" ca="1" si="149"/>
        <v>-453900586817.56982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-453900586817.56982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-1891252445.0732076</v>
      </c>
      <c r="L3441" s="444">
        <f t="shared" ca="1" si="149"/>
        <v>-455791839262.64301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-455791839262.64301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-1899132663.5943458</v>
      </c>
      <c r="L3442" s="444">
        <f t="shared" ca="1" si="149"/>
        <v>-457690971926.23737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-457690971926.23737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-1907045716.3593223</v>
      </c>
      <c r="L3443" s="444">
        <f t="shared" ca="1" si="149"/>
        <v>-459598017642.59668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-459598017642.59668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-1914991740.1774862</v>
      </c>
      <c r="L3444" s="444">
        <f t="shared" ca="1" si="149"/>
        <v>-461513009382.77417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-461513009382.77417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-1922970872.4282258</v>
      </c>
      <c r="L3445" s="444">
        <f t="shared" ca="1" si="149"/>
        <v>-463435980255.20239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-463435980255.20239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-1930983251.0633433</v>
      </c>
      <c r="L3446" s="444">
        <f t="shared" ca="1" si="149"/>
        <v>-465366963506.26575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-465366963506.26575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-1939029014.6094406</v>
      </c>
      <c r="L3447" s="444">
        <f t="shared" ca="1" si="149"/>
        <v>-467305992520.87518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-467305992520.87518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-1947108302.1703131</v>
      </c>
      <c r="L3448" s="444">
        <f t="shared" ca="1" si="149"/>
        <v>-469253100823.04547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-469253100823.04547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-1955221253.4293561</v>
      </c>
      <c r="L3449" s="444">
        <f t="shared" ca="1" si="149"/>
        <v>-471208322076.47485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-471208322076.47485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-1963368008.6519787</v>
      </c>
      <c r="L3450" s="444">
        <f t="shared" ca="1" si="149"/>
        <v>-473171690085.12683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-473171690085.12683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-1971548708.6880281</v>
      </c>
      <c r="L3451" s="444">
        <f t="shared" ca="1" si="149"/>
        <v>-475143238793.81488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-475143238793.81488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-1979763494.9742286</v>
      </c>
      <c r="L3452" s="444">
        <f t="shared" ca="1" si="149"/>
        <v>-477123002288.78912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-477123002288.78912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-1988012509.5366211</v>
      </c>
      <c r="L3453" s="444">
        <f t="shared" ca="1" si="149"/>
        <v>-479111014798.32574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-479111014798.32574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-1996295894.9930239</v>
      </c>
      <c r="L3454" s="444">
        <f t="shared" ca="1" si="149"/>
        <v>-481107310693.31879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-481107310693.31879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-2004613794.555495</v>
      </c>
      <c r="L3455" s="444">
        <f t="shared" ca="1" si="149"/>
        <v>-483111924487.87427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-483111924487.87427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-2012966352.0328095</v>
      </c>
      <c r="L3456" s="444">
        <f t="shared" ca="1" si="149"/>
        <v>-485124890839.9071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-485124890839.9071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-2021353711.8329461</v>
      </c>
      <c r="L3457" s="444">
        <f t="shared" ca="1" si="149"/>
        <v>-487146244551.74005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-487146244551.74005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-2029776018.9655838</v>
      </c>
      <c r="L3458" s="444">
        <f t="shared" ca="1" si="149"/>
        <v>-489176020570.70563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-489176020570.70563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-2038233419.0446069</v>
      </c>
      <c r="L3459" s="444">
        <f t="shared" ca="1" si="149"/>
        <v>-491214253989.75024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-491214253989.75024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-2046726058.290626</v>
      </c>
      <c r="L3460" s="444">
        <f t="shared" ca="1" si="149"/>
        <v>-493260980048.04089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-493260980048.04089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-2055254083.5335035</v>
      </c>
      <c r="L3461" s="444">
        <f t="shared" ca="1" si="149"/>
        <v>-495316234131.5744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-495316234131.5744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-2063817642.2148933</v>
      </c>
      <c r="L3462" s="444">
        <f t="shared" ca="1" si="149"/>
        <v>-497380051773.78931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-497380051773.78931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-2072416882.390789</v>
      </c>
      <c r="L3463" s="444">
        <f t="shared" ca="1" si="149"/>
        <v>-499452468656.18011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-499452468656.18011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-2081051952.7340841</v>
      </c>
      <c r="L3464" s="444">
        <f t="shared" ca="1" si="149"/>
        <v>-501533520608.91418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-501533520608.91418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-2089723002.5371425</v>
      </c>
      <c r="L3465" s="444">
        <f t="shared" ca="1" si="149"/>
        <v>-503623243611.45135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-503623243611.45135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-2098430181.7143805</v>
      </c>
      <c r="L3466" s="444">
        <f t="shared" ca="1" si="149"/>
        <v>-505721673793.16571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-505721673793.16571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-2107173640.8048573</v>
      </c>
      <c r="L3467" s="444">
        <f t="shared" ca="1" si="149"/>
        <v>-507828847433.97058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-507828847433.97058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-2115953530.9748774</v>
      </c>
      <c r="L3468" s="444">
        <f t="shared" ca="1" si="149"/>
        <v>-509944800964.94543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-509944800964.94543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-2124770004.020606</v>
      </c>
      <c r="L3469" s="444">
        <f t="shared" ca="1" si="149"/>
        <v>-512069570968.96606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-512069570968.96606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-2133623212.370692</v>
      </c>
      <c r="L3470" s="444">
        <f t="shared" ca="1" si="149"/>
        <v>-514203194181.33673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-514203194181.33673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-2142513309.0889032</v>
      </c>
      <c r="L3471" s="444">
        <f t="shared" ca="1" si="149"/>
        <v>-516345707490.42566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-516345707490.42566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-2151440447.8767734</v>
      </c>
      <c r="L3472" s="444">
        <f t="shared" ca="1" si="149"/>
        <v>-518497147938.30243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-518497147938.30243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-2160404783.0762601</v>
      </c>
      <c r="L3473" s="444">
        <f t="shared" ca="1" si="149"/>
        <v>-520657552721.37866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-520657552721.37866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-2169406469.6724114</v>
      </c>
      <c r="L3474" s="444">
        <f t="shared" ca="1" si="149"/>
        <v>-522826959191.05109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-522826959191.05109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-2178445663.2960463</v>
      </c>
      <c r="L3475" s="444">
        <f t="shared" ca="1" si="149"/>
        <v>-525005404854.34711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-525005404854.34711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-2187522520.2264462</v>
      </c>
      <c r="L3476" s="444">
        <f t="shared" ca="1" si="149"/>
        <v>-527192927374.57355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-527192927374.57355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-2196637197.3940568</v>
      </c>
      <c r="L3477" s="444">
        <f t="shared" ca="1" si="149"/>
        <v>-529389564571.96759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-529389564571.96759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-2205789852.3831983</v>
      </c>
      <c r="L3478" s="444">
        <f t="shared" ca="1" si="149"/>
        <v>-531595354424.35077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-531595354424.35077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-2214980643.4347949</v>
      </c>
      <c r="L3479" s="444">
        <f t="shared" ca="1" si="149"/>
        <v>-533810335067.78558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-533810335067.78558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-2224209729.4491067</v>
      </c>
      <c r="L3480" s="444">
        <f t="shared" ca="1" si="149"/>
        <v>-536034544797.23468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-536034544797.23468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-2233477269.9884782</v>
      </c>
      <c r="L3481" s="444">
        <f t="shared" ca="1" si="149"/>
        <v>-538268022067.22314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-538268022067.22314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-2242783425.2800961</v>
      </c>
      <c r="L3482" s="444">
        <f t="shared" ca="1" si="149"/>
        <v>-540510805492.50323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-540510805492.50323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-2252128356.2187638</v>
      </c>
      <c r="L3483" s="444">
        <f t="shared" ca="1" si="149"/>
        <v>-542762933848.72198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-542762933848.72198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-2261512224.3696747</v>
      </c>
      <c r="L3484" s="444">
        <f t="shared" ca="1" si="149"/>
        <v>-545024446073.09167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-545024446073.09167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-2270935191.9712152</v>
      </c>
      <c r="L3485" s="444">
        <f t="shared" ca="1" si="149"/>
        <v>-547295381265.06287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-547295381265.06287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-2280397421.9377618</v>
      </c>
      <c r="L3486" s="444">
        <f t="shared" ca="1" si="149"/>
        <v>-549575778687.00061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-549575778687.00061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-2289899077.8625026</v>
      </c>
      <c r="L3487" s="444">
        <f t="shared" ca="1" si="149"/>
        <v>-551865677764.86316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-551865677764.86316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-2299440324.0202632</v>
      </c>
      <c r="L3488" s="444">
        <f t="shared" ca="1" si="149"/>
        <v>-554165118088.88342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-554165118088.88342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-2309021325.3703475</v>
      </c>
      <c r="L3489" s="444">
        <f t="shared" ca="1" si="149"/>
        <v>-556474139414.25378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-556474139414.25378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-2318642247.5593905</v>
      </c>
      <c r="L3490" s="444">
        <f t="shared" ca="1" si="149"/>
        <v>-558792781661.81323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-558792781661.81323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-2328303256.924222</v>
      </c>
      <c r="L3491" s="444">
        <f t="shared" ca="1" si="149"/>
        <v>-561121084918.73743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-561121084918.73743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-2338004520.4947391</v>
      </c>
      <c r="L3492" s="444">
        <f t="shared" ca="1" si="149"/>
        <v>-563459089439.23218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-563459089439.23218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-2347746205.9968009</v>
      </c>
      <c r="L3493" s="444">
        <f t="shared" ca="1" si="149"/>
        <v>-565806835645.229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-565806835645.229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-2357528481.8551207</v>
      </c>
      <c r="L3494" s="444">
        <f t="shared" ca="1" si="149"/>
        <v>-568164364127.08411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-568164364127.08411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-2367351517.1961837</v>
      </c>
      <c r="L3495" s="444">
        <f t="shared" ca="1" si="149"/>
        <v>-570531715644.28027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-570531715644.28027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-2377215481.8511677</v>
      </c>
      <c r="L3496" s="444">
        <f t="shared" ca="1" si="149"/>
        <v>-572908931126.13147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-572908931126.13147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-2387120546.358881</v>
      </c>
      <c r="L3497" s="444">
        <f t="shared" ca="1" si="149"/>
        <v>-575296051672.49036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-575296051672.49036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-2397066881.9687099</v>
      </c>
      <c r="L3498" s="444">
        <f t="shared" ca="1" si="149"/>
        <v>-577693118554.45911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-577693118554.45911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-2407054660.6435795</v>
      </c>
      <c r="L3499" s="444">
        <f t="shared" ca="1" si="149"/>
        <v>-580100173215.10266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-580100173215.10266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-2417084055.0629277</v>
      </c>
      <c r="L3500" s="444">
        <f t="shared" ca="1" si="149"/>
        <v>-582517257270.16565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-582517257270.16565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-2427155238.62569</v>
      </c>
      <c r="L3501" s="444">
        <f t="shared" ca="1" si="149"/>
        <v>-584944412508.79138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-584944412508.79138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-2437268385.4532976</v>
      </c>
      <c r="L3502" s="444">
        <f t="shared" ca="1" si="149"/>
        <v>-587381680894.24463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-587381680894.24463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-2447423670.3926859</v>
      </c>
      <c r="L3503" s="444">
        <f t="shared" ca="1" si="149"/>
        <v>-589829104564.63733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-589829104564.63733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-2457621269.0193224</v>
      </c>
      <c r="L3504" s="444">
        <f t="shared" ca="1" si="149"/>
        <v>-592286725833.65662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-592286725833.65662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-2467861357.6402359</v>
      </c>
      <c r="L3505" s="444">
        <f t="shared" ca="1" si="149"/>
        <v>-594754587191.29688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-594754587191.29688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-2478144113.2970705</v>
      </c>
      <c r="L3506" s="444">
        <f t="shared" ca="1" si="149"/>
        <v>-597232731304.59399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-597232731304.59399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-2488469713.7691417</v>
      </c>
      <c r="L3507" s="444">
        <f t="shared" ca="1" si="149"/>
        <v>-599721201018.36316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-599721201018.36316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-2498838337.5765133</v>
      </c>
      <c r="L3508" s="444">
        <f t="shared" ca="1" si="149"/>
        <v>-602220039355.9397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-602220039355.9397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-2509250163.9830818</v>
      </c>
      <c r="L3509" s="444">
        <f t="shared" ca="1" si="149"/>
        <v>-604729289519.92273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-604729289519.92273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-2519705372.9996781</v>
      </c>
      <c r="L3510" s="444">
        <f t="shared" ca="1" si="149"/>
        <v>-607248994892.92236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-607248994892.92236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-2530204145.3871765</v>
      </c>
      <c r="L3511" s="444">
        <f t="shared" ca="1" si="149"/>
        <v>-609779199038.30957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-609779199038.30957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-2540746662.6596231</v>
      </c>
      <c r="L3512" s="444">
        <f t="shared" ca="1" si="149"/>
        <v>-612319945700.96924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-612319945700.96924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-2551333107.0873718</v>
      </c>
      <c r="L3513" s="444">
        <f t="shared" ca="1" si="149"/>
        <v>-614871278808.05664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-614871278808.05664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-2561963661.7002358</v>
      </c>
      <c r="L3514" s="444">
        <f t="shared" ca="1" si="149"/>
        <v>-617433242469.75684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-617433242469.75684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-2572638510.2906532</v>
      </c>
      <c r="L3515" s="444">
        <f t="shared" ca="1" si="149"/>
        <v>-620005880980.04749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-620005880980.04749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-2583357837.4168644</v>
      </c>
      <c r="L3516" s="444">
        <f t="shared" ca="1" si="149"/>
        <v>-622589238817.46436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-622589238817.46436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-2594121828.4061012</v>
      </c>
      <c r="L3517" s="444">
        <f t="shared" ca="1" si="149"/>
        <v>-625183360645.87048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-625183360645.87048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-2604930669.3577938</v>
      </c>
      <c r="L3518" s="444">
        <f t="shared" ca="1" si="149"/>
        <v>-627788291315.22827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-627788291315.22827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-2615784547.1467843</v>
      </c>
      <c r="L3519" s="444">
        <f t="shared" ca="1" si="149"/>
        <v>-630404075862.375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-630404075862.375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-2626683649.4265623</v>
      </c>
      <c r="L3520" s="444">
        <f t="shared" ca="1" si="149"/>
        <v>-633030759511.80151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-633030759511.80151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-2637628164.6325064</v>
      </c>
      <c r="L3521" s="444">
        <f t="shared" ca="1" si="149"/>
        <v>-635668387676.43396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-635668387676.43396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-2648618281.9851413</v>
      </c>
      <c r="L3522" s="444">
        <f t="shared" ca="1" si="149"/>
        <v>-638317005958.41907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-638317005958.41907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-2659654191.493413</v>
      </c>
      <c r="L3523" s="444">
        <f t="shared" ca="1" si="149"/>
        <v>-640976660149.91248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-640976660149.91248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-2670736083.9579687</v>
      </c>
      <c r="L3524" s="444">
        <f t="shared" ca="1" si="149"/>
        <v>-643647396233.87048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-643647396233.87048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-2681864150.9744601</v>
      </c>
      <c r="L3525" s="444">
        <f t="shared" ca="1" si="149"/>
        <v>-646329260384.84497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-646329260384.84497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-2693038584.9368539</v>
      </c>
      <c r="L3526" s="444">
        <f t="shared" ca="1" si="149"/>
        <v>-649022298969.78186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-649022298969.78186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-2704259579.0407577</v>
      </c>
      <c r="L3527" s="444">
        <f t="shared" ca="1" si="149"/>
        <v>-651726558548.82263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-651726558548.82263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-2715527327.2867608</v>
      </c>
      <c r="L3528" s="444">
        <f t="shared" ca="1" si="149"/>
        <v>-654442085876.10938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-654442085876.10938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-2726842024.483789</v>
      </c>
      <c r="L3529" s="444">
        <f t="shared" ca="1" si="149"/>
        <v>-657168927900.59314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-657168927900.59314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-2738203866.2524714</v>
      </c>
      <c r="L3530" s="444">
        <f t="shared" ca="1" si="149"/>
        <v>-659907131766.84558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-659907131766.84558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-2749613049.0285234</v>
      </c>
      <c r="L3531" s="444">
        <f t="shared" ca="1" si="149"/>
        <v>-662656744815.87415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-662656744815.87415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-2761069770.0661421</v>
      </c>
      <c r="L3532" s="444">
        <f t="shared" ca="1" si="149"/>
        <v>-665417814585.94031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-665417814585.94031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-2772574227.4414177</v>
      </c>
      <c r="L3533" s="444">
        <f t="shared" ca="1" si="149"/>
        <v>-668190388813.38171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-668190388813.38171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-2784126620.055757</v>
      </c>
      <c r="L3534" s="444">
        <f t="shared" ca="1" si="149"/>
        <v>-670974515433.4375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-670974515433.4375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-2795727147.6393228</v>
      </c>
      <c r="L3535" s="444">
        <f t="shared" ca="1" si="149"/>
        <v>-673770242581.07678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-673770242581.07678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-2807376010.7544866</v>
      </c>
      <c r="L3536" s="444">
        <f t="shared" ca="1" si="149"/>
        <v>-676577618591.8313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-676577618591.8313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-2819073410.7992969</v>
      </c>
      <c r="L3537" s="444">
        <f t="shared" ca="1" si="149"/>
        <v>-679396692002.63062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-679396692002.63062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-2830819550.0109611</v>
      </c>
      <c r="L3538" s="444">
        <f t="shared" ca="1" si="149"/>
        <v>-682227511552.6416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-682227511552.6416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-2842614631.4693398</v>
      </c>
      <c r="L3539" s="444">
        <f t="shared" ca="1" si="149"/>
        <v>-685070126184.11096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-685070126184.11096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-2854458859.1004624</v>
      </c>
      <c r="L3540" s="444">
        <f t="shared" ca="1" si="149"/>
        <v>-687924585043.21143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-687924585043.21143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-2866352437.6800475</v>
      </c>
      <c r="L3541" s="444">
        <f t="shared" ca="1" si="149"/>
        <v>-690790937480.89148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-690790937480.89148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-2878295572.8370476</v>
      </c>
      <c r="L3542" s="444">
        <f t="shared" ca="1" si="149"/>
        <v>-693669233053.72852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-693669233053.72852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-2890288471.0572023</v>
      </c>
      <c r="L3543" s="444">
        <f t="shared" ca="1" si="149"/>
        <v>-696559521524.78577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-696559521524.78577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-2902331339.6866074</v>
      </c>
      <c r="L3544" s="444">
        <f t="shared" ca="1" si="149"/>
        <v>-699461852864.47241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-699461852864.47241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-2914424386.9353018</v>
      </c>
      <c r="L3545" s="444">
        <f t="shared" ca="1" si="149"/>
        <v>-702376277251.40771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-702376277251.40771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-2926567821.8808656</v>
      </c>
      <c r="L3546" s="444">
        <f t="shared" ca="1" si="149"/>
        <v>-705302845073.28857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-705302845073.28857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-2938761854.4720359</v>
      </c>
      <c r="L3547" s="444">
        <f t="shared" ca="1" si="149"/>
        <v>-708241606927.76062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-708241606927.76062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-2951006695.5323358</v>
      </c>
      <c r="L3548" s="444">
        <f t="shared" ca="1" si="149"/>
        <v>-711192613623.29297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-711192613623.29297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-2963302556.7637205</v>
      </c>
      <c r="L3549" s="444">
        <f t="shared" ca="1" si="149"/>
        <v>-714155916180.05664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-714155916180.05664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-2975649650.750236</v>
      </c>
      <c r="L3550" s="444">
        <f t="shared" ca="1" si="149"/>
        <v>-717131565830.80688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-717131565830.80688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-2988048190.9616952</v>
      </c>
      <c r="L3551" s="444">
        <f t="shared" ca="1" si="149"/>
        <v>-720119614021.76855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-720119614021.76855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-3000498391.757369</v>
      </c>
      <c r="L3552" s="444">
        <f t="shared" ca="1" si="149"/>
        <v>-723120112413.52588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-723120112413.52588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-3013000468.3896914</v>
      </c>
      <c r="L3553" s="444">
        <f t="shared" ca="1" si="149"/>
        <v>-726133112881.91553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-726133112881.91553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-3025554637.0079813</v>
      </c>
      <c r="L3554" s="444">
        <f t="shared" ca="1" si="149"/>
        <v>-729158667518.92346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-729158667518.92346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-3038161114.6621809</v>
      </c>
      <c r="L3555" s="444">
        <f t="shared" ca="1" si="149"/>
        <v>-732196828633.58569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-732196828633.58569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-3050820119.3066072</v>
      </c>
      <c r="L3556" s="444">
        <f t="shared" ca="1" si="149"/>
        <v>-735247648752.89233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-735247648752.89233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-3063531869.8037181</v>
      </c>
      <c r="L3557" s="444">
        <f t="shared" ca="1" si="149"/>
        <v>-738311180622.69604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-738311180622.69604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-3076296585.9279003</v>
      </c>
      <c r="L3558" s="444">
        <f t="shared" ca="1" si="149"/>
        <v>-741387477208.6239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-741387477208.6239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-3089114488.369266</v>
      </c>
      <c r="L3559" s="444">
        <f t="shared" ca="1" si="149"/>
        <v>-744476591696.99316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-744476591696.99316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-3101985798.7374716</v>
      </c>
      <c r="L3560" s="444">
        <f t="shared" ca="1" si="149"/>
        <v>-747578577495.73059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-747578577495.73059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-3114910739.5655441</v>
      </c>
      <c r="L3561" s="444">
        <f t="shared" ca="1" si="149"/>
        <v>-750693488235.29614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-750693488235.29614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-3127889534.3137341</v>
      </c>
      <c r="L3562" s="444">
        <f t="shared" ca="1" si="149"/>
        <v>-753821377769.60986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-753821377769.60986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-3140922407.3733745</v>
      </c>
      <c r="L3563" s="444">
        <f t="shared" ca="1" si="149"/>
        <v>-756962300176.98328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-756962300176.98328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-3154009584.0707636</v>
      </c>
      <c r="L3564" s="444">
        <f t="shared" ca="1" si="149"/>
        <v>-760116309761.05408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-760116309761.05408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-3167151290.6710587</v>
      </c>
      <c r="L3565" s="444">
        <f t="shared" ca="1" si="149"/>
        <v>-763283461051.7251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-763283461051.7251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-3180347754.3821878</v>
      </c>
      <c r="L3566" s="444">
        <f t="shared" ca="1" si="149"/>
        <v>-766463808806.1073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-766463808806.1073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-3193599203.3587804</v>
      </c>
      <c r="L3567" s="444">
        <f t="shared" ca="1" si="149"/>
        <v>-769657408009.46606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-769657408009.46606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-3206905866.7061086</v>
      </c>
      <c r="L3568" s="444">
        <f t="shared" ca="1" si="149"/>
        <v>-772864313876.17212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-772864313876.17212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-3220267974.4840503</v>
      </c>
      <c r="L3569" s="444">
        <f t="shared" ca="1" si="149"/>
        <v>-776084581850.65613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-776084581850.65613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-3233685757.7110672</v>
      </c>
      <c r="L3570" s="444">
        <f t="shared" ca="1" si="149"/>
        <v>-779318267608.36719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-779318267608.36719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-3247159448.3681965</v>
      </c>
      <c r="L3571" s="444">
        <f t="shared" ca="1" si="149"/>
        <v>-782565427056.73535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-782565427056.73535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-3260689279.4030638</v>
      </c>
      <c r="L3572" s="444">
        <f t="shared" ca="1" si="149"/>
        <v>-785826116336.13843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-785826116336.13843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-3274275484.7339101</v>
      </c>
      <c r="L3573" s="444">
        <f t="shared" ca="1" si="149"/>
        <v>-789100391820.87231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-789100391820.87231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-3287918299.2536345</v>
      </c>
      <c r="L3574" s="444">
        <f t="shared" ca="1" si="149"/>
        <v>-792388310120.12598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-792388310120.12598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-3301617958.833858</v>
      </c>
      <c r="L3575" s="444">
        <f t="shared" ca="1" si="149"/>
        <v>-795689928078.95984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-795689928078.95984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-3315374700.3289995</v>
      </c>
      <c r="L3576" s="444">
        <f t="shared" ca="1" si="149"/>
        <v>-799005302779.28882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-799005302779.28882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-3329188761.5803699</v>
      </c>
      <c r="L3577" s="444">
        <f t="shared" ca="1" si="149"/>
        <v>-802334491540.86914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-802334491540.86914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-3343060381.4202881</v>
      </c>
      <c r="L3578" s="444">
        <f t="shared" ref="L3578:L3832" ca="1" si="154">I3578-J3578+K3578</f>
        <v>-805677551922.28943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-805677551922.28943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-3356989799.6762061</v>
      </c>
      <c r="L3579" s="444">
        <f t="shared" ca="1" si="154"/>
        <v>-809034541721.96558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-809034541721.96558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-3370977257.1748567</v>
      </c>
      <c r="L3580" s="444">
        <f t="shared" ca="1" si="154"/>
        <v>-812405518979.14038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-812405518979.14038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-3385022995.746418</v>
      </c>
      <c r="L3581" s="444">
        <f t="shared" ca="1" si="154"/>
        <v>-815790541974.88684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-815790541974.88684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-3399127258.2286949</v>
      </c>
      <c r="L3582" s="444">
        <f t="shared" ca="1" si="154"/>
        <v>-819189669233.11548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-819189669233.11548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-3413290288.4713144</v>
      </c>
      <c r="L3583" s="444">
        <f t="shared" ca="1" si="154"/>
        <v>-822602959521.58679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-822602959521.58679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-3427512331.3399448</v>
      </c>
      <c r="L3584" s="444">
        <f t="shared" ca="1" si="154"/>
        <v>-826030471852.92676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-826030471852.92676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-3441793632.7205281</v>
      </c>
      <c r="L3585" s="444">
        <f t="shared" ca="1" si="154"/>
        <v>-829472265485.64734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-829472265485.64734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-3456134439.5235305</v>
      </c>
      <c r="L3586" s="444">
        <f t="shared" ca="1" si="154"/>
        <v>-832928399925.1709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-832928399925.1709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-3470534999.6882119</v>
      </c>
      <c r="L3587" s="444">
        <f t="shared" ca="1" si="154"/>
        <v>-836398934924.85913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-836398934924.85913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-3484995562.186913</v>
      </c>
      <c r="L3588" s="444">
        <f t="shared" ca="1" si="154"/>
        <v>-839883930487.04602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-839883930487.04602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-3499516377.0293584</v>
      </c>
      <c r="L3589" s="444">
        <f t="shared" ca="1" si="154"/>
        <v>-843383446864.07544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-843383446864.07544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-3514097695.2669811</v>
      </c>
      <c r="L3590" s="444">
        <f t="shared" ca="1" si="154"/>
        <v>-846897544559.34241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-846897544559.34241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-3528739768.9972601</v>
      </c>
      <c r="L3591" s="444">
        <f t="shared" ca="1" si="154"/>
        <v>-850426284328.33972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-850426284328.33972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-3543442851.368082</v>
      </c>
      <c r="L3592" s="444">
        <f t="shared" ca="1" si="154"/>
        <v>-853969727179.70776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-853969727179.70776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-3558207196.5821157</v>
      </c>
      <c r="L3593" s="444">
        <f t="shared" ca="1" si="154"/>
        <v>-857527934376.28992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-857527934376.28992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-3573033059.9012074</v>
      </c>
      <c r="L3594" s="444">
        <f t="shared" ca="1" si="154"/>
        <v>-861100967436.19116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-861100967436.19116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-3587920697.6507964</v>
      </c>
      <c r="L3595" s="444">
        <f t="shared" ca="1" si="154"/>
        <v>-864688888133.84192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-864688888133.84192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-3602870367.2243414</v>
      </c>
      <c r="L3596" s="444">
        <f t="shared" ca="1" si="154"/>
        <v>-868291758501.06628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-868291758501.06628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-3617882327.0877767</v>
      </c>
      <c r="L3597" s="444">
        <f t="shared" ca="1" si="154"/>
        <v>-871909640828.15405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-871909640828.15405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-3632956836.7839746</v>
      </c>
      <c r="L3598" s="444">
        <f t="shared" ca="1" si="154"/>
        <v>-875542597664.93799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-875542597664.93799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-3648094156.9372416</v>
      </c>
      <c r="L3599" s="444">
        <f t="shared" ca="1" si="154"/>
        <v>-879190691821.87524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-879190691821.87524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-3663294549.2578135</v>
      </c>
      <c r="L3600" s="444">
        <f t="shared" ca="1" si="154"/>
        <v>-882853986371.13306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-882853986371.13306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-3678558276.5463877</v>
      </c>
      <c r="L3601" s="444">
        <f t="shared" ca="1" si="154"/>
        <v>-886532544647.67944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-886532544647.67944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-3693885602.6986642</v>
      </c>
      <c r="L3602" s="444">
        <f t="shared" ca="1" si="154"/>
        <v>-890226430250.37805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-890226430250.37805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-3709276792.7099085</v>
      </c>
      <c r="L3603" s="444">
        <f t="shared" ca="1" si="154"/>
        <v>-893935707043.08801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-893935707043.08801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-3724732112.6795335</v>
      </c>
      <c r="L3604" s="444">
        <f t="shared" ca="1" si="154"/>
        <v>-897660439155.76758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-897660439155.76758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-3740251829.8156986</v>
      </c>
      <c r="L3605" s="444">
        <f t="shared" ca="1" si="154"/>
        <v>-901400690985.58325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-901400690985.58325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-3755836212.43993</v>
      </c>
      <c r="L3606" s="444">
        <f t="shared" ca="1" si="154"/>
        <v>-905156527198.02319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-905156527198.02319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-3771485529.9917631</v>
      </c>
      <c r="L3607" s="444">
        <f t="shared" ca="1" si="154"/>
        <v>-908928012728.01501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-908928012728.01501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-3787200053.0333958</v>
      </c>
      <c r="L3608" s="444">
        <f t="shared" ca="1" si="154"/>
        <v>-912715212781.04846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-912715212781.04846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-3802980053.2543693</v>
      </c>
      <c r="L3609" s="444">
        <f t="shared" ca="1" si="154"/>
        <v>-916518192834.30286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-916518192834.30286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-3818825803.4762626</v>
      </c>
      <c r="L3610" s="444">
        <f t="shared" ca="1" si="154"/>
        <v>-920337018637.77917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-920337018637.77917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-3834737577.6574125</v>
      </c>
      <c r="L3611" s="444">
        <f t="shared" ca="1" si="154"/>
        <v>-924171756215.43665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-924171756215.43665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-3850715650.8976526</v>
      </c>
      <c r="L3612" s="444">
        <f t="shared" ca="1" si="154"/>
        <v>-928022471866.33435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-928022471866.33435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-3866760299.4430599</v>
      </c>
      <c r="L3613" s="444">
        <f t="shared" ca="1" si="154"/>
        <v>-931889232165.77747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-931889232165.77747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-3882871800.6907392</v>
      </c>
      <c r="L3614" s="444">
        <f t="shared" ca="1" si="154"/>
        <v>-935772103966.46826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-935772103966.46826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-3899050433.1936183</v>
      </c>
      <c r="L3615" s="444">
        <f t="shared" ca="1" si="154"/>
        <v>-939671154399.66187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-939671154399.66187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-3915296476.6652584</v>
      </c>
      <c r="L3616" s="444">
        <f t="shared" ca="1" si="154"/>
        <v>-943586450876.32715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-943586450876.32715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-3931610211.9846959</v>
      </c>
      <c r="L3617" s="444">
        <f t="shared" ca="1" si="154"/>
        <v>-947518061088.31189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-947518061088.31189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-3947991921.2012997</v>
      </c>
      <c r="L3618" s="444">
        <f t="shared" ca="1" si="154"/>
        <v>-951466053009.51318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-951466053009.51318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-3964441887.5396385</v>
      </c>
      <c r="L3619" s="444">
        <f t="shared" ca="1" si="154"/>
        <v>-955430494897.05286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-955430494897.05286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-3980960395.404387</v>
      </c>
      <c r="L3620" s="444">
        <f t="shared" ca="1" si="154"/>
        <v>-959411455292.45728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-959411455292.45728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-3997547730.3852386</v>
      </c>
      <c r="L3621" s="444">
        <f t="shared" ca="1" si="154"/>
        <v>-963409003022.84253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-963409003022.84253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-4014204179.2618432</v>
      </c>
      <c r="L3622" s="444">
        <f t="shared" ca="1" si="154"/>
        <v>-967423207202.10437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-967423207202.10437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-4030930030.0087681</v>
      </c>
      <c r="L3623" s="444">
        <f t="shared" ca="1" si="154"/>
        <v>-971454137232.11316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-971454137232.11316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-4047725571.8004718</v>
      </c>
      <c r="L3624" s="444">
        <f t="shared" ca="1" si="154"/>
        <v>-975501862803.91357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-975501862803.91357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-4064591095.0163064</v>
      </c>
      <c r="L3625" s="444">
        <f t="shared" ca="1" si="154"/>
        <v>-979566453898.92993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-979566453898.92993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-4081526891.2455406</v>
      </c>
      <c r="L3626" s="444">
        <f t="shared" ca="1" si="154"/>
        <v>-983647980790.17542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-983647980790.17542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-4098533253.2923975</v>
      </c>
      <c r="L3627" s="444">
        <f t="shared" ca="1" si="154"/>
        <v>-987746514043.46777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-987746514043.46777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-4115610475.1811156</v>
      </c>
      <c r="L3628" s="444">
        <f t="shared" ca="1" si="154"/>
        <v>-991862124518.64893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-991862124518.64893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-4132758852.161037</v>
      </c>
      <c r="L3629" s="444">
        <f t="shared" ca="1" si="154"/>
        <v>-995994883370.80994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-995994883370.80994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-4149978680.7117076</v>
      </c>
      <c r="L3630" s="444">
        <f t="shared" ca="1" si="154"/>
        <v>-1000144862051.5216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-1000144862051.5216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-4167270258.5480065</v>
      </c>
      <c r="L3631" s="444">
        <f t="shared" ca="1" si="154"/>
        <v>-1004312132310.0696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-1004312132310.0696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-4184633884.6252894</v>
      </c>
      <c r="L3632" s="444">
        <f t="shared" ca="1" si="154"/>
        <v>-1008496766194.6948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-1008496766194.6948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-4202069859.1445618</v>
      </c>
      <c r="L3633" s="444">
        <f t="shared" ca="1" si="154"/>
        <v>-1012698836053.8394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-1012698836053.8394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-4219578483.5576639</v>
      </c>
      <c r="L3634" s="444">
        <f t="shared" ca="1" si="154"/>
        <v>-1016918414537.397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-1016918414537.397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-4237160060.5724874</v>
      </c>
      <c r="L3635" s="444">
        <f t="shared" ca="1" si="154"/>
        <v>-1021155574597.9695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-1021155574597.9695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-4254814894.1582055</v>
      </c>
      <c r="L3636" s="444">
        <f t="shared" ca="1" si="154"/>
        <v>-1025410389492.1277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-1025410389492.1277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-4272543289.5505319</v>
      </c>
      <c r="L3637" s="444">
        <f t="shared" ca="1" si="154"/>
        <v>-1029682932781.6782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-1029682932781.6782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-4290345553.2569923</v>
      </c>
      <c r="L3638" s="444">
        <f t="shared" ca="1" si="154"/>
        <v>-1033973278334.9352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-1033973278334.9352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-4308221993.0622301</v>
      </c>
      <c r="L3639" s="444">
        <f t="shared" ca="1" si="154"/>
        <v>-1038281500327.9974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-1038281500327.9974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-4326172918.0333223</v>
      </c>
      <c r="L3640" s="444">
        <f t="shared" ca="1" si="154"/>
        <v>-1042607673246.0308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-1042607673246.0308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-4344198638.5251284</v>
      </c>
      <c r="L3641" s="444">
        <f t="shared" ca="1" si="154"/>
        <v>-1046951871884.5559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-1046951871884.5559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-4362299466.1856499</v>
      </c>
      <c r="L3642" s="444">
        <f t="shared" ca="1" si="154"/>
        <v>-1051314171350.7416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-1051314171350.7416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-4380475713.9614229</v>
      </c>
      <c r="L3643" s="444">
        <f t="shared" ca="1" si="154"/>
        <v>-1055694647064.703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-1055694647064.703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-4398727696.1029291</v>
      </c>
      <c r="L3644" s="444">
        <f t="shared" ca="1" si="154"/>
        <v>-1060093374760.8059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-1060093374760.8059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-4417055728.1700249</v>
      </c>
      <c r="L3645" s="444">
        <f t="shared" ca="1" si="154"/>
        <v>-1064510430488.976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-1064510430488.976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-4435460127.0373993</v>
      </c>
      <c r="L3646" s="444">
        <f t="shared" ca="1" si="154"/>
        <v>-1068945890616.0133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-1068945890616.0133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-4453941210.9000549</v>
      </c>
      <c r="L3647" s="444">
        <f t="shared" ca="1" si="154"/>
        <v>-1073399831826.9133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-1073399831826.9133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-4472499299.2788057</v>
      </c>
      <c r="L3648" s="444">
        <f t="shared" ca="1" si="154"/>
        <v>-1077872331126.1921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-1077872331126.1921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-4491134713.0258007</v>
      </c>
      <c r="L3649" s="444">
        <f t="shared" ca="1" si="154"/>
        <v>-1082363465839.2179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-1082363465839.2179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-4509847774.3300743</v>
      </c>
      <c r="L3650" s="444">
        <f t="shared" ca="1" si="154"/>
        <v>-1086873313613.548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-1086873313613.548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-4528638806.7231159</v>
      </c>
      <c r="L3651" s="444">
        <f t="shared" ca="1" si="154"/>
        <v>-1091401952420.2711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-1091401952420.2711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-4547508135.0844622</v>
      </c>
      <c r="L3652" s="444">
        <f t="shared" ca="1" si="154"/>
        <v>-1095949460555.3556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-1095949460555.3556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-4566456085.647315</v>
      </c>
      <c r="L3653" s="444">
        <f t="shared" ca="1" si="154"/>
        <v>-1100515916641.0029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-1100515916641.0029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-4585482986.004179</v>
      </c>
      <c r="L3654" s="444">
        <f t="shared" ca="1" si="154"/>
        <v>-1105101399627.0071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-1105101399627.0071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-4604589165.1125298</v>
      </c>
      <c r="L3655" s="444">
        <f t="shared" ca="1" si="154"/>
        <v>-1109705988792.1196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-1109705988792.1196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-4623774953.300498</v>
      </c>
      <c r="L3656" s="444">
        <f t="shared" ca="1" si="154"/>
        <v>-1114329763745.4202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-1114329763745.4202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-4643040682.272584</v>
      </c>
      <c r="L3657" s="444">
        <f t="shared" ca="1" si="154"/>
        <v>-1118972804427.6929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-1118972804427.6929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-4662386685.115387</v>
      </c>
      <c r="L3658" s="444">
        <f t="shared" ca="1" si="154"/>
        <v>-1123635191112.8083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-1123635191112.8083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-4681813296.3033676</v>
      </c>
      <c r="L3659" s="444">
        <f t="shared" ca="1" si="154"/>
        <v>-1128317004409.1118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-1128317004409.1118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-4701320851.7046328</v>
      </c>
      <c r="L3660" s="444">
        <f t="shared" ca="1" si="154"/>
        <v>-1133018325260.8164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-1133018325260.8164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-4720909688.5867348</v>
      </c>
      <c r="L3661" s="444">
        <f t="shared" ca="1" si="154"/>
        <v>-1137739234949.4031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-1137739234949.4031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-4740580145.6225128</v>
      </c>
      <c r="L3662" s="444">
        <f t="shared" ca="1" si="154"/>
        <v>-1142479815095.0256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-1142479815095.0256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-4760332562.8959398</v>
      </c>
      <c r="L3663" s="444">
        <f t="shared" ca="1" si="154"/>
        <v>-1147240147657.9216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-1147240147657.9216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-4780167281.9080067</v>
      </c>
      <c r="L3664" s="444">
        <f t="shared" ca="1" si="154"/>
        <v>-1152020314939.8296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-1152020314939.8296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-4800084645.5826235</v>
      </c>
      <c r="L3665" s="444">
        <f t="shared" ca="1" si="154"/>
        <v>-1156820399585.4121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-1156820399585.4121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-4820084998.2725506</v>
      </c>
      <c r="L3666" s="444">
        <f t="shared" ca="1" si="154"/>
        <v>-1161640484583.6846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-1161640484583.6846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-4840168685.7653522</v>
      </c>
      <c r="L3667" s="444">
        <f t="shared" ca="1" si="154"/>
        <v>-1166480653269.45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-1166480653269.45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-4860336055.2893744</v>
      </c>
      <c r="L3668" s="444">
        <f t="shared" ca="1" si="154"/>
        <v>-1171340989324.7393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-1171340989324.7393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-4880587455.5197468</v>
      </c>
      <c r="L3669" s="444">
        <f t="shared" ca="1" si="154"/>
        <v>-1176221576780.259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-1176221576780.259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-4900923236.5844126</v>
      </c>
      <c r="L3670" s="444">
        <f t="shared" ca="1" si="154"/>
        <v>-1181122500016.8435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-1181122500016.8435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-4921343750.0701809</v>
      </c>
      <c r="L3671" s="444">
        <f t="shared" ca="1" si="154"/>
        <v>-1186043843766.9136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-1186043843766.9136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-4941849349.0288067</v>
      </c>
      <c r="L3672" s="444">
        <f t="shared" ca="1" si="154"/>
        <v>-1190985693115.9424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-1190985693115.9424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-4962440387.9830933</v>
      </c>
      <c r="L3673" s="444">
        <f t="shared" ca="1" si="154"/>
        <v>-1195948133503.9255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-1195948133503.9255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-4983117222.9330235</v>
      </c>
      <c r="L3674" s="444">
        <f t="shared" ca="1" si="154"/>
        <v>-1200931250726.8586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-1200931250726.8586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-5003880211.3619108</v>
      </c>
      <c r="L3675" s="444">
        <f t="shared" ca="1" si="154"/>
        <v>-1205935130938.2205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-1205935130938.2205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-5024729712.2425852</v>
      </c>
      <c r="L3676" s="444">
        <f t="shared" ca="1" si="154"/>
        <v>-1210959860650.4631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-1210959860650.4631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-5045666086.0435963</v>
      </c>
      <c r="L3677" s="444">
        <f t="shared" ca="1" si="154"/>
        <v>-1216005526736.5068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-1216005526736.5068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-5066689694.735445</v>
      </c>
      <c r="L3678" s="444">
        <f t="shared" ca="1" si="154"/>
        <v>-1221072216431.2422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-1221072216431.2422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-5087800901.7968426</v>
      </c>
      <c r="L3679" s="444">
        <f t="shared" ca="1" si="154"/>
        <v>-1226160017333.0391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-1226160017333.0391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-5109000072.2209959</v>
      </c>
      <c r="L3680" s="444">
        <f t="shared" ca="1" si="154"/>
        <v>-1231269017405.26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-1231269017405.26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-5130287572.5219164</v>
      </c>
      <c r="L3681" s="444">
        <f t="shared" ca="1" si="154"/>
        <v>-1236399304977.782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-1236399304977.782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-5151663770.7407579</v>
      </c>
      <c r="L3682" s="444">
        <f t="shared" ca="1" si="154"/>
        <v>-1241550968748.5227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-1241550968748.5227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-5173129036.452178</v>
      </c>
      <c r="L3683" s="444">
        <f t="shared" ca="1" si="154"/>
        <v>-1246724097784.9749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-1246724097784.9749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-5194683740.7707281</v>
      </c>
      <c r="L3684" s="444">
        <f t="shared" ca="1" si="154"/>
        <v>-1251918781525.7456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-1251918781525.7456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-5216328256.3572731</v>
      </c>
      <c r="L3685" s="444">
        <f t="shared" ca="1" si="154"/>
        <v>-1257135109782.1028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-1257135109782.1028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-5238062957.4254284</v>
      </c>
      <c r="L3686" s="444">
        <f t="shared" ca="1" si="154"/>
        <v>-1262373172739.5283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-1262373172739.5283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-5259888219.7480345</v>
      </c>
      <c r="L3687" s="444">
        <f t="shared" ca="1" si="154"/>
        <v>-1267633060959.2764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-1267633060959.2764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-5281804420.6636515</v>
      </c>
      <c r="L3688" s="444">
        <f t="shared" ca="1" si="154"/>
        <v>-1272914865379.9399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-1272914865379.9399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-5303811939.0830832</v>
      </c>
      <c r="L3689" s="444">
        <f t="shared" ca="1" si="154"/>
        <v>-1278218677319.0229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-1278218677319.0229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-5325911155.4959288</v>
      </c>
      <c r="L3690" s="444">
        <f t="shared" ca="1" si="154"/>
        <v>-1283544588474.5188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-1283544588474.5188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-5348102451.9771614</v>
      </c>
      <c r="L3691" s="444">
        <f t="shared" ca="1" si="154"/>
        <v>-1288892690926.4958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-1288892690926.4958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-5370386212.1937323</v>
      </c>
      <c r="L3692" s="444">
        <f t="shared" ca="1" si="154"/>
        <v>-1294263077138.6897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-1294263077138.6897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-5392762821.4112072</v>
      </c>
      <c r="L3693" s="444">
        <f t="shared" ca="1" si="154"/>
        <v>-1299655839960.1008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-1299655839960.1008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-5415232666.5004196</v>
      </c>
      <c r="L3694" s="444">
        <f t="shared" ca="1" si="154"/>
        <v>-1305071072626.6013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-1305071072626.6013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-5437796135.9441719</v>
      </c>
      <c r="L3695" s="444">
        <f t="shared" ca="1" si="154"/>
        <v>-1310508868762.5454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-1310508868762.5454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-5460453619.8439388</v>
      </c>
      <c r="L3696" s="444">
        <f t="shared" ca="1" si="154"/>
        <v>-1315969322382.3894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-1315969322382.3894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-5483205509.9266224</v>
      </c>
      <c r="L3697" s="444">
        <f t="shared" ca="1" si="154"/>
        <v>-1321452527892.3159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-1321452527892.3159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-5506052199.5513163</v>
      </c>
      <c r="L3698" s="444">
        <f t="shared" ca="1" si="154"/>
        <v>-1326958580091.8672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-1326958580091.8672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-5528994083.7161131</v>
      </c>
      <c r="L3699" s="444">
        <f t="shared" ca="1" si="154"/>
        <v>-1332487574175.5833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-1332487574175.5833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-5552031559.06493</v>
      </c>
      <c r="L3700" s="444">
        <f t="shared" ca="1" si="154"/>
        <v>-1338039605734.6482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-1338039605734.6482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-5575165023.8943672</v>
      </c>
      <c r="L3701" s="444">
        <f t="shared" ca="1" si="154"/>
        <v>-1343614770758.5425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-1343614770758.5425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-5598394878.160594</v>
      </c>
      <c r="L3702" s="444">
        <f t="shared" ca="1" si="154"/>
        <v>-1349213165636.7031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-1349213165636.7031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-5621721523.4862633</v>
      </c>
      <c r="L3703" s="444">
        <f t="shared" ca="1" si="154"/>
        <v>-1354834887160.1895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-1354834887160.1895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-5645145363.1674557</v>
      </c>
      <c r="L3704" s="444">
        <f t="shared" ca="1" si="154"/>
        <v>-1360480032523.3569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-1360480032523.3569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-5668666802.1806536</v>
      </c>
      <c r="L3705" s="444">
        <f t="shared" ca="1" si="154"/>
        <v>-1366148699325.5376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-1366148699325.5376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-5692286247.1897402</v>
      </c>
      <c r="L3706" s="444">
        <f t="shared" ca="1" si="154"/>
        <v>-1371840985572.7273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-1371840985572.7273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-5716004106.55303</v>
      </c>
      <c r="L3707" s="444">
        <f t="shared" ca="1" si="154"/>
        <v>-1377556989679.2803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-1377556989679.2803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-5739820790.3303347</v>
      </c>
      <c r="L3708" s="444">
        <f t="shared" ca="1" si="154"/>
        <v>-1383296810469.6106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-1383296810469.6106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-5763736710.2900438</v>
      </c>
      <c r="L3709" s="444">
        <f t="shared" ca="1" si="154"/>
        <v>-1389060547179.9006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-1389060547179.9006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-5787752279.9162521</v>
      </c>
      <c r="L3710" s="444">
        <f t="shared" ca="1" si="154"/>
        <v>-1394848299459.8169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-1394848299459.8169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-5811867914.415904</v>
      </c>
      <c r="L3711" s="444">
        <f t="shared" ca="1" si="154"/>
        <v>-1400660167374.2329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-1400660167374.2329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-5836084030.7259703</v>
      </c>
      <c r="L3712" s="444">
        <f t="shared" ca="1" si="154"/>
        <v>-1406496251404.959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-1406496251404.959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-5860401047.5206623</v>
      </c>
      <c r="L3713" s="444">
        <f t="shared" ca="1" si="154"/>
        <v>-1412356652452.4797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-1412356652452.4797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-5884819385.2186651</v>
      </c>
      <c r="L3714" s="444">
        <f t="shared" ca="1" si="154"/>
        <v>-1418241471837.6985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-1418241471837.6985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-5909339465.9904099</v>
      </c>
      <c r="L3715" s="444">
        <f t="shared" ca="1" si="154"/>
        <v>-1424150811303.689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-1424150811303.689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-5933961713.7653704</v>
      </c>
      <c r="L3716" s="444">
        <f t="shared" ca="1" si="154"/>
        <v>-1430084773017.4543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-1430084773017.4543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-5958686554.2393932</v>
      </c>
      <c r="L3717" s="444">
        <f t="shared" ca="1" si="154"/>
        <v>-1436043459571.6938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-1436043459571.6938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-5983514414.8820572</v>
      </c>
      <c r="L3718" s="444">
        <f t="shared" ca="1" si="154"/>
        <v>-1442026973986.5759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-1442026973986.5759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-6008445724.944066</v>
      </c>
      <c r="L3719" s="444">
        <f t="shared" ca="1" si="154"/>
        <v>-1448035419711.52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-1448035419711.52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-6033480915.4646664</v>
      </c>
      <c r="L3720" s="444">
        <f t="shared" ca="1" si="154"/>
        <v>-1454068900626.9846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-1454068900626.9846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-6058620419.2791023</v>
      </c>
      <c r="L3721" s="444">
        <f t="shared" ca="1" si="154"/>
        <v>-1460127521046.2637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-1460127521046.2637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-6083864671.0260983</v>
      </c>
      <c r="L3722" s="444">
        <f t="shared" ca="1" si="154"/>
        <v>-1466211385717.2898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-1466211385717.2898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-6109214107.1553745</v>
      </c>
      <c r="L3723" s="444">
        <f t="shared" ca="1" si="154"/>
        <v>-1472320599824.4451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-1472320599824.4451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-6134669165.9351873</v>
      </c>
      <c r="L3724" s="444">
        <f t="shared" ca="1" si="154"/>
        <v>-1478455268990.3804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-1478455268990.3804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-6160230287.459918</v>
      </c>
      <c r="L3725" s="444">
        <f t="shared" ca="1" si="154"/>
        <v>-1484615499277.8403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-1484615499277.8403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-6185897913.6576681</v>
      </c>
      <c r="L3726" s="444">
        <f t="shared" ca="1" si="154"/>
        <v>-1490801397191.498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-1490801397191.498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-6211672488.2979088</v>
      </c>
      <c r="L3727" s="444">
        <f t="shared" ca="1" si="154"/>
        <v>-1497013069679.7959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-1497013069679.7959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-6237554456.9991493</v>
      </c>
      <c r="L3728" s="444">
        <f t="shared" ca="1" si="154"/>
        <v>-1503250624136.7952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-1503250624136.7952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-6263544267.2366467</v>
      </c>
      <c r="L3729" s="444">
        <f t="shared" ca="1" si="154"/>
        <v>-1509514168404.0317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-1509514168404.0317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-6289642368.350132</v>
      </c>
      <c r="L3730" s="444">
        <f t="shared" ca="1" si="154"/>
        <v>-1515803810772.3818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-1515803810772.3818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-6315849211.5515909</v>
      </c>
      <c r="L3731" s="444">
        <f t="shared" ca="1" si="154"/>
        <v>-1522119659983.9333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-1522119659983.9333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-6342165249.9330559</v>
      </c>
      <c r="L3732" s="444">
        <f t="shared" ca="1" si="154"/>
        <v>-1528461825233.8665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-1528461825233.8665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-6368590938.4744434</v>
      </c>
      <c r="L3733" s="444">
        <f t="shared" ca="1" si="154"/>
        <v>-1534830416172.3408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-1534830416172.3408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-6395126734.0514202</v>
      </c>
      <c r="L3734" s="444">
        <f t="shared" ca="1" si="154"/>
        <v>-1541225542906.3923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-1541225542906.3923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-6421773095.4433012</v>
      </c>
      <c r="L3735" s="444">
        <f t="shared" ca="1" si="154"/>
        <v>-1547647316001.8357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-1547647316001.8357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-6448530483.3409824</v>
      </c>
      <c r="L3736" s="444">
        <f t="shared" ca="1" si="154"/>
        <v>-1554095846485.1768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-1554095846485.1768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-6475399360.3549032</v>
      </c>
      <c r="L3737" s="444">
        <f t="shared" ca="1" si="154"/>
        <v>-1560571245845.5317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-1560571245845.5317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-6502380191.0230484</v>
      </c>
      <c r="L3738" s="444">
        <f t="shared" ca="1" si="154"/>
        <v>-1567073626036.5547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-1567073626036.5547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-6529473441.8189774</v>
      </c>
      <c r="L3739" s="444">
        <f t="shared" ca="1" si="154"/>
        <v>-1573603099478.3738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-1573603099478.3738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-6556679581.1598911</v>
      </c>
      <c r="L3740" s="444">
        <f t="shared" ca="1" si="154"/>
        <v>-1580159779059.5337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-1580159779059.5337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-6583999079.4147234</v>
      </c>
      <c r="L3741" s="444">
        <f t="shared" ca="1" si="154"/>
        <v>-1586743778138.9485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-1586743778138.9485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-6611432408.9122849</v>
      </c>
      <c r="L3742" s="444">
        <f t="shared" ca="1" si="154"/>
        <v>-1593355210547.8608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-1593355210547.8608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-6638980043.94942</v>
      </c>
      <c r="L3743" s="444">
        <f t="shared" ca="1" si="154"/>
        <v>-1599994190591.8103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-1599994190591.8103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-6666642460.7992096</v>
      </c>
      <c r="L3744" s="444">
        <f t="shared" ca="1" si="154"/>
        <v>-1606660833052.6096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-1606660833052.6096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-6694420137.7192068</v>
      </c>
      <c r="L3745" s="444">
        <f t="shared" ca="1" si="154"/>
        <v>-1613355253190.3289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-1613355253190.3289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-6722313554.9597034</v>
      </c>
      <c r="L3746" s="444">
        <f t="shared" ca="1" si="154"/>
        <v>-1620077566745.2886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-1620077566745.2886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-6750323194.7720356</v>
      </c>
      <c r="L3747" s="444">
        <f t="shared" ca="1" si="154"/>
        <v>-1626827889940.0605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-1626827889940.0605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-6778449541.4169188</v>
      </c>
      <c r="L3748" s="444">
        <f t="shared" ca="1" si="154"/>
        <v>-1633606339481.4775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-1633606339481.4775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-6806693081.172823</v>
      </c>
      <c r="L3749" s="444">
        <f t="shared" ca="1" si="154"/>
        <v>-1640413032562.6504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-1640413032562.6504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-6835054302.3443766</v>
      </c>
      <c r="L3750" s="444">
        <f t="shared" ca="1" si="154"/>
        <v>-1647248086864.9949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-1647248086864.9949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-6863533695.270812</v>
      </c>
      <c r="L3751" s="444">
        <f t="shared" ca="1" si="154"/>
        <v>-1654111620560.2656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-1654111620560.2656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-6892131752.3344402</v>
      </c>
      <c r="L3752" s="444">
        <f t="shared" ca="1" si="154"/>
        <v>-1661003752312.6001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-1661003752312.6001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-6920848967.9691668</v>
      </c>
      <c r="L3753" s="444">
        <f t="shared" ca="1" si="154"/>
        <v>-1667924601280.5693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-1667924601280.5693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-6949685838.6690388</v>
      </c>
      <c r="L3754" s="444">
        <f t="shared" ca="1" si="154"/>
        <v>-1674874287119.2383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-1674874287119.2383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-6978642862.9968262</v>
      </c>
      <c r="L3755" s="444">
        <f t="shared" ca="1" si="154"/>
        <v>-1681852929982.2351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-1681852929982.2351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-7007720541.5926466</v>
      </c>
      <c r="L3756" s="444">
        <f t="shared" ca="1" si="154"/>
        <v>-1688860650523.8276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-1688860650523.8276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-7036919377.1826153</v>
      </c>
      <c r="L3757" s="444">
        <f t="shared" ca="1" si="154"/>
        <v>-1695897569901.0103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-1695897569901.0103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-7066239874.5875425</v>
      </c>
      <c r="L3758" s="444">
        <f t="shared" ca="1" si="154"/>
        <v>-1702963809775.5979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-1702963809775.5979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-7095682540.731658</v>
      </c>
      <c r="L3759" s="444">
        <f t="shared" ca="1" si="154"/>
        <v>-1710059492316.3296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-1710059492316.3296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-7125247884.6513729</v>
      </c>
      <c r="L3760" s="444">
        <f t="shared" ca="1" si="154"/>
        <v>-1717184740200.981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-1717184740200.981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-7154936417.5040874</v>
      </c>
      <c r="L3761" s="444">
        <f t="shared" ca="1" si="154"/>
        <v>-1724339676618.4851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-1724339676618.4851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-7184748652.5770226</v>
      </c>
      <c r="L3762" s="444">
        <f t="shared" ca="1" si="154"/>
        <v>-1731524425271.062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-1731524425271.062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-7214685105.296092</v>
      </c>
      <c r="L3763" s="444">
        <f t="shared" ca="1" si="154"/>
        <v>-1738739110376.3582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-1738739110376.3582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-7244746293.2348251</v>
      </c>
      <c r="L3764" s="444">
        <f t="shared" ca="1" si="154"/>
        <v>-1745983856669.593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-1745983856669.593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-7274932736.1233034</v>
      </c>
      <c r="L3765" s="444">
        <f t="shared" ca="1" si="154"/>
        <v>-1753258789405.7163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-1753258789405.7163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-7305244955.857151</v>
      </c>
      <c r="L3766" s="444">
        <f t="shared" ca="1" si="154"/>
        <v>-1760564034361.5735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-1760564034361.5735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-7335683476.5065546</v>
      </c>
      <c r="L3767" s="444">
        <f t="shared" ca="1" si="154"/>
        <v>-1767899717838.0801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-1767899717838.0801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-7366248824.3253326</v>
      </c>
      <c r="L3768" s="444">
        <f t="shared" ca="1" si="154"/>
        <v>-1775265966662.4055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-1775265966662.4055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-7396941527.7600231</v>
      </c>
      <c r="L3769" s="444">
        <f t="shared" ca="1" si="154"/>
        <v>-1782662908190.1655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-1782662908190.1655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-7427762117.4590216</v>
      </c>
      <c r="L3770" s="444">
        <f t="shared" ca="1" si="154"/>
        <v>-1790090670307.6245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-1790090670307.6245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-7458711126.2817688</v>
      </c>
      <c r="L3771" s="444">
        <f t="shared" ca="1" si="154"/>
        <v>-1797549381433.9063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-1797549381433.9063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-7489789089.3079414</v>
      </c>
      <c r="L3772" s="444">
        <f t="shared" ca="1" si="154"/>
        <v>-1805039170523.2141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-1805039170523.2141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-7520996543.8467255</v>
      </c>
      <c r="L3773" s="444">
        <f t="shared" ca="1" si="154"/>
        <v>-1812560167067.0608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-1812560167067.0608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-7552334029.4460869</v>
      </c>
      <c r="L3774" s="444">
        <f t="shared" ca="1" si="154"/>
        <v>-1820112501096.5068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-1820112501096.5068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-7583802087.902112</v>
      </c>
      <c r="L3775" s="444">
        <f t="shared" ca="1" si="154"/>
        <v>-1827696303184.4089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-1827696303184.4089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-7615401263.2683706</v>
      </c>
      <c r="L3776" s="444">
        <f t="shared" ca="1" si="154"/>
        <v>-1835311704447.6772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-1835311704447.6772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-7647132101.8653221</v>
      </c>
      <c r="L3777" s="444">
        <f t="shared" ca="1" si="154"/>
        <v>-1842958836549.5425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-1842958836549.5425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-7678995152.2897615</v>
      </c>
      <c r="L3778" s="444">
        <f t="shared" ca="1" si="154"/>
        <v>-1850637831701.8323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-1850637831701.8323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-7710990965.4243002</v>
      </c>
      <c r="L3779" s="444">
        <f t="shared" ca="1" si="154"/>
        <v>-1858348822667.2566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-1858348822667.2566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-7743120094.4469032</v>
      </c>
      <c r="L3780" s="444">
        <f t="shared" ca="1" si="154"/>
        <v>-1866091942761.7036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-1866091942761.7036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-7775383094.8404322</v>
      </c>
      <c r="L3781" s="444">
        <f t="shared" ca="1" si="154"/>
        <v>-1873867325856.5439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-1873867325856.5439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-7807780524.4022665</v>
      </c>
      <c r="L3782" s="444">
        <f t="shared" ca="1" si="154"/>
        <v>-1881675106380.9463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-1881675106380.9463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-7840312943.2539425</v>
      </c>
      <c r="L3783" s="444">
        <f t="shared" ca="1" si="154"/>
        <v>-1889515419324.2002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-1889515419324.2002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-7872980913.8508329</v>
      </c>
      <c r="L3784" s="444">
        <f t="shared" ca="1" si="154"/>
        <v>-1897388400238.051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-1897388400238.051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-7905785000.9918795</v>
      </c>
      <c r="L3785" s="444">
        <f t="shared" ca="1" si="154"/>
        <v>-1905294185239.043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-1905294185239.043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-7938725771.8293457</v>
      </c>
      <c r="L3786" s="444">
        <f t="shared" ca="1" si="154"/>
        <v>-1913232911010.8723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-1913232911010.8723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-7971803795.8786345</v>
      </c>
      <c r="L3787" s="444">
        <f t="shared" ca="1" si="154"/>
        <v>-1921204714806.751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-1921204714806.751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-8005019645.0281296</v>
      </c>
      <c r="L3788" s="444">
        <f t="shared" ca="1" si="154"/>
        <v>-1929209734451.7791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-1929209734451.7791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-8038373893.5490799</v>
      </c>
      <c r="L3789" s="444">
        <f t="shared" ca="1" si="154"/>
        <v>-1937248108345.3281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-1937248108345.3281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-8071867118.1055336</v>
      </c>
      <c r="L3790" s="444">
        <f t="shared" ca="1" si="154"/>
        <v>-1945319975463.4336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-1945319975463.4336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-8105499897.7643061</v>
      </c>
      <c r="L3791" s="444">
        <f t="shared" ca="1" si="154"/>
        <v>-1953425475361.198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-1953425475361.198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-8139272814.0049906</v>
      </c>
      <c r="L3792" s="444">
        <f t="shared" ca="1" si="154"/>
        <v>-1961564748175.2029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-1961564748175.2029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-8173186450.730011</v>
      </c>
      <c r="L3793" s="444">
        <f t="shared" ca="1" si="154"/>
        <v>-1969737934625.9329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-1969737934625.9329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-8207241394.2747211</v>
      </c>
      <c r="L3794" s="444">
        <f t="shared" ca="1" si="154"/>
        <v>-1977945176020.2075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-1977945176020.2075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-8241438233.417531</v>
      </c>
      <c r="L3795" s="444">
        <f t="shared" ca="1" si="154"/>
        <v>-1986186614253.625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-1986186614253.625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-8275777559.3901043</v>
      </c>
      <c r="L3796" s="444">
        <f t="shared" ca="1" si="154"/>
        <v>-1994462391813.0151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-1994462391813.0151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-8310259965.8875637</v>
      </c>
      <c r="L3797" s="444">
        <f t="shared" ca="1" si="154"/>
        <v>-2002772651778.9026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-2002772651778.9026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-8344886049.0787592</v>
      </c>
      <c r="L3798" s="444">
        <f t="shared" ca="1" si="154"/>
        <v>-2011117537827.9814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-2011117537827.9814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-8379656407.6165895</v>
      </c>
      <c r="L3799" s="444">
        <f t="shared" ca="1" si="154"/>
        <v>-2019497194235.5981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-2019497194235.5981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-8414571642.6483259</v>
      </c>
      <c r="L3800" s="444">
        <f t="shared" ca="1" si="154"/>
        <v>-2027911765878.2466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-2027911765878.2466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-8449632357.8260269</v>
      </c>
      <c r="L3801" s="444">
        <f t="shared" ca="1" si="154"/>
        <v>-2036361398236.0725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-2036361398236.0725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-8484839159.3169689</v>
      </c>
      <c r="L3802" s="444">
        <f t="shared" ca="1" si="154"/>
        <v>-2044846237395.3894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-2044846237395.3894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-8520192655.8141222</v>
      </c>
      <c r="L3803" s="444">
        <f t="shared" ca="1" si="154"/>
        <v>-2053366430051.2036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-2053366430051.2036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-8555693458.5466814</v>
      </c>
      <c r="L3804" s="444">
        <f t="shared" ca="1" si="154"/>
        <v>-2061922123509.7502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-2061922123509.7502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-8591342181.2906265</v>
      </c>
      <c r="L3805" s="444">
        <f t="shared" ca="1" si="154"/>
        <v>-2070513465691.0408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-2070513465691.0408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-8627139440.3793373</v>
      </c>
      <c r="L3806" s="444">
        <f t="shared" ca="1" si="154"/>
        <v>-2079140605131.4202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-2079140605131.4202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-8663085854.7142506</v>
      </c>
      <c r="L3807" s="444">
        <f t="shared" ca="1" si="154"/>
        <v>-2087803690986.1345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-2087803690986.1345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-8699182045.7755604</v>
      </c>
      <c r="L3808" s="444">
        <f t="shared" ca="1" si="154"/>
        <v>-2096502873031.9102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-2096502873031.9102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-8735428637.6329594</v>
      </c>
      <c r="L3809" s="444">
        <f t="shared" ca="1" si="154"/>
        <v>-2105238301669.5432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-2105238301669.5432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-8771826256.9564304</v>
      </c>
      <c r="L3810" s="444">
        <f t="shared" ca="1" si="154"/>
        <v>-2114010127926.4998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-2114010127926.4998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-8808375533.0270824</v>
      </c>
      <c r="L3811" s="444">
        <f t="shared" ca="1" si="154"/>
        <v>-2122818503459.5269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-2122818503459.5269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-8845077097.7480278</v>
      </c>
      <c r="L3812" s="444">
        <f t="shared" ca="1" si="154"/>
        <v>-2131663580557.2749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-2131663580557.2749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-8881931585.6553116</v>
      </c>
      <c r="L3813" s="444">
        <f t="shared" ca="1" si="154"/>
        <v>-2140545512142.9302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-2140545512142.9302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-8918939633.928875</v>
      </c>
      <c r="L3814" s="444">
        <f t="shared" ca="1" si="154"/>
        <v>-2149464451776.8591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-2149464451776.8591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-8956101882.4035797</v>
      </c>
      <c r="L3815" s="444">
        <f t="shared" ca="1" si="154"/>
        <v>-2158420553659.2627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-2158420553659.2627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-8993418973.5802612</v>
      </c>
      <c r="L3816" s="444">
        <f t="shared" ca="1" si="154"/>
        <v>-2167413972632.843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-2167413972632.843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-9030891552.6368446</v>
      </c>
      <c r="L3817" s="444">
        <f t="shared" ca="1" si="154"/>
        <v>-2176444864185.48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-2176444864185.48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-9068520267.4394989</v>
      </c>
      <c r="L3818" s="444">
        <f t="shared" ca="1" si="154"/>
        <v>-2185513384452.9194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-2185513384452.9194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-9106305768.5538311</v>
      </c>
      <c r="L3819" s="444">
        <f t="shared" ca="1" si="154"/>
        <v>-2194619690221.4731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-2194619690221.4731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-9144248709.2561378</v>
      </c>
      <c r="L3820" s="444">
        <f t="shared" ca="1" si="154"/>
        <v>-2203763938930.7295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-2203763938930.7295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-9182349745.5447063</v>
      </c>
      <c r="L3821" s="444">
        <f t="shared" ca="1" si="154"/>
        <v>-2212946288676.2744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-2212946288676.2744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-9220609536.151144</v>
      </c>
      <c r="L3822" s="444">
        <f t="shared" ca="1" si="154"/>
        <v>-2222166898212.4258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-2222166898212.4258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-9259028742.5517731</v>
      </c>
      <c r="L3823" s="444">
        <f t="shared" ca="1" si="154"/>
        <v>-2231425926954.9775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-2231425926954.9775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-9297608028.9790726</v>
      </c>
      <c r="L3824" s="444">
        <f t="shared" ca="1" si="154"/>
        <v>-2240723534983.9565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-2240723534983.9565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-9336348062.4331512</v>
      </c>
      <c r="L3825" s="444">
        <f t="shared" ca="1" si="154"/>
        <v>-2250059883046.3896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-2250059883046.3896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-9375249512.6932907</v>
      </c>
      <c r="L3826" s="444">
        <f t="shared" ca="1" si="154"/>
        <v>-2259435132559.083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-2259435132559.083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-9414313052.3295116</v>
      </c>
      <c r="L3827" s="444">
        <f t="shared" ca="1" si="154"/>
        <v>-2268849445611.4126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-2268849445611.4126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-9453539356.7142181</v>
      </c>
      <c r="L3828" s="444">
        <f t="shared" ca="1" si="154"/>
        <v>-2278302984968.127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-2278302984968.127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-9492929104.0338631</v>
      </c>
      <c r="L3829" s="444">
        <f t="shared" ca="1" si="154"/>
        <v>-2287795914072.1606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-2287795914072.1606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-9532482975.3006687</v>
      </c>
      <c r="L3830" s="444">
        <f t="shared" ca="1" si="154"/>
        <v>-2297328397047.4614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-2297328397047.4614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-9572201654.3644218</v>
      </c>
      <c r="L3831" s="444">
        <f t="shared" ca="1" si="154"/>
        <v>-2306900598701.8257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-2306900598701.8257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-9612085827.9242744</v>
      </c>
      <c r="L3832" s="444">
        <f t="shared" ca="1" si="154"/>
        <v>-2316512684529.75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-2316512684529.75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-9652136185.5406246</v>
      </c>
      <c r="L3833" s="444">
        <f t="shared" ref="L3833:L4087" ca="1" si="159">I3833-J3833+K3833</f>
        <v>-2326164820715.2905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-2326164820715.2905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-9692353419.6470432</v>
      </c>
      <c r="L3834" s="444">
        <f t="shared" ca="1" si="159"/>
        <v>-2335857174134.9375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-2335857174134.9375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-9732738225.5622387</v>
      </c>
      <c r="L3835" s="444">
        <f t="shared" ca="1" si="159"/>
        <v>-2345589912360.4995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-2345589912360.4995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-9773291301.5020809</v>
      </c>
      <c r="L3836" s="444">
        <f t="shared" ca="1" si="159"/>
        <v>-2355363203662.0015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-2355363203662.0015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-9814013348.5916729</v>
      </c>
      <c r="L3837" s="444">
        <f t="shared" ca="1" si="159"/>
        <v>-2365177217010.5933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-2365177217010.5933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-9854905070.8774719</v>
      </c>
      <c r="L3838" s="444">
        <f t="shared" ca="1" si="159"/>
        <v>-2375032122081.4707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-2375032122081.4707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-9895967175.3394604</v>
      </c>
      <c r="L3839" s="444">
        <f t="shared" ca="1" si="159"/>
        <v>-2384928089256.8101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-2384928089256.8101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-9937200371.9033756</v>
      </c>
      <c r="L3840" s="444">
        <f t="shared" ca="1" si="159"/>
        <v>-2394865289628.7134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-2394865289628.7134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-9978605373.4529724</v>
      </c>
      <c r="L3841" s="444">
        <f t="shared" ca="1" si="159"/>
        <v>-2404843895002.1665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-2404843895002.1665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-10020182895.84236</v>
      </c>
      <c r="L3842" s="444">
        <f t="shared" ca="1" si="159"/>
        <v>-2414864077898.0088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-2414864077898.0088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-10061933657.908369</v>
      </c>
      <c r="L3843" s="444">
        <f t="shared" ca="1" si="159"/>
        <v>-2424926011555.917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-2424926011555.917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-10103858381.482986</v>
      </c>
      <c r="L3844" s="444">
        <f t="shared" ca="1" si="159"/>
        <v>-2435029869937.3999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-2435029869937.3999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-10145957791.405832</v>
      </c>
      <c r="L3845" s="444">
        <f t="shared" ca="1" si="159"/>
        <v>-2445175827728.8057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-2445175827728.8057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-10188232615.53669</v>
      </c>
      <c r="L3846" s="444">
        <f t="shared" ca="1" si="159"/>
        <v>-2455364060344.3423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-2455364060344.3423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-10230683584.768093</v>
      </c>
      <c r="L3847" s="444">
        <f t="shared" ca="1" si="159"/>
        <v>-2465594743929.1104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-2465594743929.1104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-10273311433.03796</v>
      </c>
      <c r="L3848" s="444">
        <f t="shared" ca="1" si="159"/>
        <v>-2475868055362.1484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-2475868055362.1484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-10316116897.342285</v>
      </c>
      <c r="L3849" s="444">
        <f t="shared" ca="1" si="159"/>
        <v>-2486184172259.4907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-2486184172259.4907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-10359100717.747877</v>
      </c>
      <c r="L3850" s="444">
        <f t="shared" ca="1" si="159"/>
        <v>-2496543272977.2388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-2496543272977.2388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-10402263637.405161</v>
      </c>
      <c r="L3851" s="444">
        <f t="shared" ca="1" si="159"/>
        <v>-2506945536614.644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-2506945536614.644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-10445606402.561016</v>
      </c>
      <c r="L3852" s="444">
        <f t="shared" ca="1" si="159"/>
        <v>-2517391143017.2051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-2517391143017.2051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-10489129762.571688</v>
      </c>
      <c r="L3853" s="444">
        <f t="shared" ca="1" si="159"/>
        <v>-2527880272779.7769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-2527880272779.7769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-10532834469.915737</v>
      </c>
      <c r="L3854" s="444">
        <f t="shared" ca="1" si="159"/>
        <v>-2538413107249.6924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-2538413107249.6924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-10576721280.207052</v>
      </c>
      <c r="L3855" s="444">
        <f t="shared" ca="1" si="159"/>
        <v>-2548989828529.8994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-2548989828529.8994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-10620790952.207914</v>
      </c>
      <c r="L3856" s="444">
        <f t="shared" ca="1" si="159"/>
        <v>-2559610619482.1074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-2559610619482.1074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-10665044247.842113</v>
      </c>
      <c r="L3857" s="444">
        <f t="shared" ca="1" si="159"/>
        <v>-2570275663729.9497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-2570275663729.9497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-10709481932.208124</v>
      </c>
      <c r="L3858" s="444">
        <f t="shared" ca="1" si="159"/>
        <v>-2580985145662.1577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-2580985145662.1577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-10754104773.592323</v>
      </c>
      <c r="L3859" s="444">
        <f t="shared" ca="1" si="159"/>
        <v>-2591739250435.75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-2591739250435.75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-10798913543.482292</v>
      </c>
      <c r="L3860" s="444">
        <f t="shared" ca="1" si="159"/>
        <v>-2602538163979.2324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-2602538163979.2324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-10843909016.580135</v>
      </c>
      <c r="L3861" s="444">
        <f t="shared" ca="1" si="159"/>
        <v>-2613382072995.8125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-2613382072995.8125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-10889091970.815886</v>
      </c>
      <c r="L3862" s="444">
        <f t="shared" ca="1" si="159"/>
        <v>-2624271164966.6284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-2624271164966.6284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-10934463187.360952</v>
      </c>
      <c r="L3863" s="444">
        <f t="shared" ca="1" si="159"/>
        <v>-2635205628153.9893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-2635205628153.9893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-10980023450.641623</v>
      </c>
      <c r="L3864" s="444">
        <f t="shared" ca="1" si="159"/>
        <v>-2646185651604.6309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-2646185651604.6309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-11025773548.352629</v>
      </c>
      <c r="L3865" s="444">
        <f t="shared" ca="1" si="159"/>
        <v>-2657211425152.9834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-2657211425152.9834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-11071714271.470764</v>
      </c>
      <c r="L3866" s="444">
        <f t="shared" ca="1" si="159"/>
        <v>-2668283139424.4541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-2668283139424.4541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-11117846414.268559</v>
      </c>
      <c r="L3867" s="444">
        <f t="shared" ca="1" si="159"/>
        <v>-2679400985838.7227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-2679400985838.7227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-11164170774.328011</v>
      </c>
      <c r="L3868" s="444">
        <f t="shared" ca="1" si="159"/>
        <v>-2690565156613.0508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-2690565156613.0508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-11210688152.554379</v>
      </c>
      <c r="L3869" s="444">
        <f t="shared" ca="1" si="159"/>
        <v>-2701775844765.605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-2701775844765.605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-11257399353.190022</v>
      </c>
      <c r="L3870" s="444">
        <f t="shared" ca="1" si="159"/>
        <v>-2713033244118.7949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-2713033244118.7949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-11304305183.828312</v>
      </c>
      <c r="L3871" s="444">
        <f t="shared" ca="1" si="159"/>
        <v>-2724337549302.623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-2724337549302.623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-11351406455.427595</v>
      </c>
      <c r="L3872" s="444">
        <f t="shared" ca="1" si="159"/>
        <v>-2735688955758.0508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-2735688955758.0508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-11398703982.325211</v>
      </c>
      <c r="L3873" s="444">
        <f t="shared" ca="1" si="159"/>
        <v>-2747087659740.376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-2747087659740.376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-11446198582.251566</v>
      </c>
      <c r="L3874" s="444">
        <f t="shared" ca="1" si="159"/>
        <v>-2758533858322.6274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-2758533858322.6274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-11493891076.34428</v>
      </c>
      <c r="L3875" s="444">
        <f t="shared" ca="1" si="159"/>
        <v>-2770027749398.9717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-2770027749398.9717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-11541782289.162382</v>
      </c>
      <c r="L3876" s="444">
        <f t="shared" ca="1" si="159"/>
        <v>-2781569531688.1343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-2781569531688.1343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-11589873048.70056</v>
      </c>
      <c r="L3877" s="444">
        <f t="shared" ca="1" si="159"/>
        <v>-2793159404736.835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-2793159404736.835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-11638164186.403479</v>
      </c>
      <c r="L3878" s="444">
        <f t="shared" ca="1" si="159"/>
        <v>-2804797568923.2383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-2804797568923.2383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-11686656537.180159</v>
      </c>
      <c r="L3879" s="444">
        <f t="shared" ca="1" si="159"/>
        <v>-2816484225460.4185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-2816484225460.4185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-11735350939.418409</v>
      </c>
      <c r="L3880" s="444">
        <f t="shared" ca="1" si="159"/>
        <v>-2828219576399.8369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-2828219576399.8369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-11784248234.999321</v>
      </c>
      <c r="L3881" s="444">
        <f t="shared" ca="1" si="159"/>
        <v>-2840003824634.8364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-2840003824634.8364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-11833349269.311819</v>
      </c>
      <c r="L3882" s="444">
        <f t="shared" ca="1" si="159"/>
        <v>-2851837173904.1484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-2851837173904.1484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-11882654891.267284</v>
      </c>
      <c r="L3883" s="444">
        <f t="shared" ca="1" si="159"/>
        <v>-2863719828795.4155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-2863719828795.4155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-11932165953.314232</v>
      </c>
      <c r="L3884" s="444">
        <f t="shared" ca="1" si="159"/>
        <v>-2875651994748.73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-2875651994748.73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-11981883311.453041</v>
      </c>
      <c r="L3885" s="444">
        <f t="shared" ca="1" si="159"/>
        <v>-2887633878060.1831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-2887633878060.1831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-12031807825.250763</v>
      </c>
      <c r="L3886" s="444">
        <f t="shared" ca="1" si="159"/>
        <v>-2899665685885.4341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-2899665685885.4341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-12081940357.855976</v>
      </c>
      <c r="L3887" s="444">
        <f t="shared" ca="1" si="159"/>
        <v>-2911747626243.29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-2911747626243.29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-12132281776.013708</v>
      </c>
      <c r="L3888" s="444">
        <f t="shared" ca="1" si="159"/>
        <v>-2923879908019.3037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-2923879908019.3037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-12182832950.080433</v>
      </c>
      <c r="L3889" s="444">
        <f t="shared" ca="1" si="159"/>
        <v>-2936062740969.3843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-2936062740969.3843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-12233594754.039101</v>
      </c>
      <c r="L3890" s="444">
        <f t="shared" ca="1" si="159"/>
        <v>-2948296335723.4233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-2948296335723.4233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-12284568065.514263</v>
      </c>
      <c r="L3891" s="444">
        <f t="shared" ca="1" si="159"/>
        <v>-2960580903788.9375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-2960580903788.9375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-12335753765.787239</v>
      </c>
      <c r="L3892" s="444">
        <f t="shared" ca="1" si="159"/>
        <v>-2972916657554.7246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-2972916657554.7246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-12387152739.811352</v>
      </c>
      <c r="L3893" s="444">
        <f t="shared" ca="1" si="159"/>
        <v>-2985303810294.5361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-2985303810294.5361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-12438765876.227234</v>
      </c>
      <c r="L3894" s="444">
        <f t="shared" ca="1" si="159"/>
        <v>-2997742576170.7632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-2997742576170.7632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-12490594067.37818</v>
      </c>
      <c r="L3895" s="444">
        <f t="shared" ca="1" si="159"/>
        <v>-3010233170238.1416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-3010233170238.1416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-12542638209.32559</v>
      </c>
      <c r="L3896" s="444">
        <f t="shared" ca="1" si="159"/>
        <v>-3022775808447.4673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-3022775808447.4673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-12594899201.864447</v>
      </c>
      <c r="L3897" s="444">
        <f t="shared" ca="1" si="159"/>
        <v>-3035370707649.3315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-3035370707649.3315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-12647377948.538881</v>
      </c>
      <c r="L3898" s="444">
        <f t="shared" ca="1" si="159"/>
        <v>-3048018085597.8706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-3048018085597.8706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-12700075356.657795</v>
      </c>
      <c r="L3899" s="444">
        <f t="shared" ca="1" si="159"/>
        <v>-3060718160954.5283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-3060718160954.5283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-12752992337.310535</v>
      </c>
      <c r="L3900" s="444">
        <f t="shared" ca="1" si="159"/>
        <v>-3073471153291.8389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-3073471153291.8389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-12806129805.382662</v>
      </c>
      <c r="L3901" s="444">
        <f t="shared" ca="1" si="159"/>
        <v>-3086277283097.2217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-3086277283097.2217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-12859488679.571756</v>
      </c>
      <c r="L3902" s="444">
        <f t="shared" ca="1" si="159"/>
        <v>-3099136771776.7935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-3099136771776.7935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-12913069882.403305</v>
      </c>
      <c r="L3903" s="444">
        <f t="shared" ca="1" si="159"/>
        <v>-3112049841659.1968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-3112049841659.1968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-12966874340.246653</v>
      </c>
      <c r="L3904" s="444">
        <f t="shared" ca="1" si="159"/>
        <v>-3125016715999.4434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-3125016715999.4434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-13020902983.331015</v>
      </c>
      <c r="L3905" s="444">
        <f t="shared" ca="1" si="159"/>
        <v>-3138037618982.7744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-3138037618982.7744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-13075156745.76156</v>
      </c>
      <c r="L3906" s="444">
        <f t="shared" ca="1" si="159"/>
        <v>-3151112775728.5361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-3151112775728.5361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-13129636565.535566</v>
      </c>
      <c r="L3907" s="444">
        <f t="shared" ca="1" si="159"/>
        <v>-3164242412294.0718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-3164242412294.0718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-13184343384.558632</v>
      </c>
      <c r="L3908" s="444">
        <f t="shared" ca="1" si="159"/>
        <v>-3177426755678.6304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-3177426755678.6304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-13239278148.660959</v>
      </c>
      <c r="L3909" s="444">
        <f t="shared" ca="1" si="159"/>
        <v>-3190666033827.2915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-3190666033827.2915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-13294441807.613714</v>
      </c>
      <c r="L3910" s="444">
        <f t="shared" ca="1" si="159"/>
        <v>-3203960475634.9053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-3203960475634.9053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-13349835315.145439</v>
      </c>
      <c r="L3911" s="444">
        <f t="shared" ca="1" si="159"/>
        <v>-3217310310950.0508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-3217310310950.0508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-13405459628.958546</v>
      </c>
      <c r="L3912" s="444">
        <f t="shared" ca="1" si="159"/>
        <v>-3230715770579.0093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-3230715770579.0093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-13461315710.745872</v>
      </c>
      <c r="L3913" s="444">
        <f t="shared" ca="1" si="159"/>
        <v>-3244177086289.7554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-3244177086289.7554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-13517404526.207314</v>
      </c>
      <c r="L3914" s="444">
        <f t="shared" ca="1" si="159"/>
        <v>-3257694490815.9629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-3257694490815.9629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-13573727045.066511</v>
      </c>
      <c r="L3915" s="444">
        <f t="shared" ca="1" si="159"/>
        <v>-3271268217861.0293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-3271268217861.0293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-13630284241.087622</v>
      </c>
      <c r="L3916" s="444">
        <f t="shared" ca="1" si="159"/>
        <v>-3284898502102.1167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-3284898502102.1167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-13687077092.092154</v>
      </c>
      <c r="L3917" s="444">
        <f t="shared" ca="1" si="159"/>
        <v>-3298585579194.209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-3298585579194.209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-13744106579.97587</v>
      </c>
      <c r="L3918" s="444">
        <f t="shared" ca="1" si="159"/>
        <v>-3312329685774.1851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-3312329685774.1851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-13801373690.725771</v>
      </c>
      <c r="L3919" s="444">
        <f t="shared" ca="1" si="159"/>
        <v>-3326131059464.9106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-3326131059464.9106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-13858879414.437128</v>
      </c>
      <c r="L3920" s="444">
        <f t="shared" ca="1" si="159"/>
        <v>-3339989938879.3477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-3339989938879.3477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-13916624745.330614</v>
      </c>
      <c r="L3921" s="444">
        <f t="shared" ca="1" si="159"/>
        <v>-3353906563624.6782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-3353906563624.6782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-13974610681.769493</v>
      </c>
      <c r="L3922" s="444">
        <f t="shared" ca="1" si="159"/>
        <v>-3367881174306.4478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-3367881174306.4478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-14032838226.276865</v>
      </c>
      <c r="L3923" s="444">
        <f t="shared" ca="1" si="159"/>
        <v>-3381914012532.7246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-3381914012532.7246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-14091308385.553019</v>
      </c>
      <c r="L3924" s="444">
        <f t="shared" ca="1" si="159"/>
        <v>-3396005320918.2778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-3396005320918.2778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-14150022170.492825</v>
      </c>
      <c r="L3925" s="444">
        <f t="shared" ca="1" si="159"/>
        <v>-3410155343088.7705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-3410155343088.7705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-14208980596.203211</v>
      </c>
      <c r="L3926" s="444">
        <f t="shared" ca="1" si="159"/>
        <v>-3424364323684.9736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-3424364323684.9736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-14268184682.020723</v>
      </c>
      <c r="L3927" s="444">
        <f t="shared" ca="1" si="159"/>
        <v>-3438632508366.9941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-3438632508366.9941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-14327635451.52914</v>
      </c>
      <c r="L3928" s="444">
        <f t="shared" ca="1" si="159"/>
        <v>-3452960143818.5234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-3452960143818.5234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-14387333932.577181</v>
      </c>
      <c r="L3929" s="444">
        <f t="shared" ca="1" si="159"/>
        <v>-3467347477751.1006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-3467347477751.1006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-14447281157.296251</v>
      </c>
      <c r="L3930" s="444">
        <f t="shared" ca="1" si="159"/>
        <v>-3481794758908.397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-3481794758908.397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-14507478162.118322</v>
      </c>
      <c r="L3931" s="444">
        <f t="shared" ca="1" si="159"/>
        <v>-3496302237070.5151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-3496302237070.5151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-14567925987.793814</v>
      </c>
      <c r="L3932" s="444">
        <f t="shared" ca="1" si="159"/>
        <v>-3510870163058.3091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-3510870163058.3091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-14628625679.409618</v>
      </c>
      <c r="L3933" s="444">
        <f t="shared" ca="1" si="159"/>
        <v>-3525498788737.7188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-3525498788737.7188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-14689578286.407164</v>
      </c>
      <c r="L3934" s="444">
        <f t="shared" ca="1" si="159"/>
        <v>-3540188367024.126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-3540188367024.126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-14750784862.600525</v>
      </c>
      <c r="L3935" s="444">
        <f t="shared" ca="1" si="159"/>
        <v>-3554939151886.7266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-3554939151886.7266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-14812246466.194696</v>
      </c>
      <c r="L3936" s="444">
        <f t="shared" ca="1" si="159"/>
        <v>-3569751398352.9214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-3569751398352.9214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-14873964159.803839</v>
      </c>
      <c r="L3937" s="444">
        <f t="shared" ca="1" si="159"/>
        <v>-3584625362512.7251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-3584625362512.7251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-14935939010.469688</v>
      </c>
      <c r="L3938" s="444">
        <f t="shared" ca="1" si="159"/>
        <v>-3599561301523.1948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-3599561301523.1948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-14998172089.679979</v>
      </c>
      <c r="L3939" s="444">
        <f t="shared" ca="1" si="159"/>
        <v>-3614559473612.875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-3614559473612.875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-15060664473.386976</v>
      </c>
      <c r="L3940" s="444">
        <f t="shared" ca="1" si="159"/>
        <v>-3629620138086.2622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-3629620138086.2622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-15123417242.026093</v>
      </c>
      <c r="L3941" s="444">
        <f t="shared" ca="1" si="159"/>
        <v>-3644743555328.2881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-3644743555328.2881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-15186431480.534533</v>
      </c>
      <c r="L3942" s="444">
        <f t="shared" ca="1" si="159"/>
        <v>-3659929986808.8228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-3659929986808.8228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-15249708278.370094</v>
      </c>
      <c r="L3943" s="444">
        <f t="shared" ca="1" si="159"/>
        <v>-3675179695087.1929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-3675179695087.1929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-15313248729.52997</v>
      </c>
      <c r="L3944" s="444">
        <f t="shared" ca="1" si="159"/>
        <v>-3690492943816.7227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-3690492943816.7227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-15377053932.569677</v>
      </c>
      <c r="L3945" s="444">
        <f t="shared" ca="1" si="159"/>
        <v>-3705869997749.2925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-3705869997749.2925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-15441124990.622051</v>
      </c>
      <c r="L3946" s="444">
        <f t="shared" ca="1" si="159"/>
        <v>-3721311122739.9146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-3721311122739.9146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-15505463011.416311</v>
      </c>
      <c r="L3947" s="444">
        <f t="shared" ca="1" si="159"/>
        <v>-3736816585751.3311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-3736816585751.3311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-15570069107.297211</v>
      </c>
      <c r="L3948" s="444">
        <f t="shared" ca="1" si="159"/>
        <v>-3752386654858.6284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-3752386654858.6284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-15634944395.244286</v>
      </c>
      <c r="L3949" s="444">
        <f t="shared" ca="1" si="159"/>
        <v>-3768021599253.8726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-3768021599253.8726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-15700089996.891136</v>
      </c>
      <c r="L3950" s="444">
        <f t="shared" ca="1" si="159"/>
        <v>-3783721689250.7637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-3783721689250.7637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-15765507038.544847</v>
      </c>
      <c r="L3951" s="444">
        <f t="shared" ca="1" si="159"/>
        <v>-3799487196289.3086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-3799487196289.3086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-15831196651.205454</v>
      </c>
      <c r="L3952" s="444">
        <f t="shared" ca="1" si="159"/>
        <v>-3815318392940.5142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-3815318392940.5142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-15897159970.585476</v>
      </c>
      <c r="L3953" s="444">
        <f t="shared" ca="1" si="159"/>
        <v>-3831215552911.0996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-3831215552911.0996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-15963398137.129581</v>
      </c>
      <c r="L3954" s="444">
        <f t="shared" ca="1" si="159"/>
        <v>-3847178951048.229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-3847178951048.229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-16029912296.034286</v>
      </c>
      <c r="L3955" s="444">
        <f t="shared" ca="1" si="159"/>
        <v>-3863208863344.2632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-3863208863344.2632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-16096703597.267763</v>
      </c>
      <c r="L3956" s="444">
        <f t="shared" ca="1" si="159"/>
        <v>-3879305566941.5308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-3879305566941.5308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-16163773195.589708</v>
      </c>
      <c r="L3957" s="444">
        <f t="shared" ca="1" si="159"/>
        <v>-3895469340137.1206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-3895469340137.1206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-16231122250.571335</v>
      </c>
      <c r="L3958" s="444">
        <f t="shared" ca="1" si="159"/>
        <v>-3911700462387.6919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-3911700462387.6919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-16298751926.615383</v>
      </c>
      <c r="L3959" s="444">
        <f t="shared" ca="1" si="159"/>
        <v>-3927999214314.3071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-3927999214314.3071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-16366663392.97628</v>
      </c>
      <c r="L3960" s="444">
        <f t="shared" ca="1" si="159"/>
        <v>-3944365877707.2832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-3944365877707.2832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-16434857823.780346</v>
      </c>
      <c r="L3961" s="444">
        <f t="shared" ca="1" si="159"/>
        <v>-3960800735531.0635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-3960800735531.0635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-16503336398.046097</v>
      </c>
      <c r="L3962" s="444">
        <f t="shared" ca="1" si="159"/>
        <v>-3977304071929.1094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-3977304071929.1094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-16572100299.704622</v>
      </c>
      <c r="L3963" s="444">
        <f t="shared" ca="1" si="159"/>
        <v>-3993876172228.814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-3993876172228.814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-16641150717.62006</v>
      </c>
      <c r="L3964" s="444">
        <f t="shared" ca="1" si="159"/>
        <v>-4010517322946.4341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-4010517322946.4341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-16710488845.610142</v>
      </c>
      <c r="L3965" s="444">
        <f t="shared" ca="1" si="159"/>
        <v>-4027227811792.0444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-4027227811792.0444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-16780115882.466852</v>
      </c>
      <c r="L3966" s="444">
        <f t="shared" ca="1" si="159"/>
        <v>-4044007927674.5112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-4044007927674.5112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-16850033031.977129</v>
      </c>
      <c r="L3967" s="444">
        <f t="shared" ca="1" si="159"/>
        <v>-4060857960706.4883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-4060857960706.4883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-16920241502.943703</v>
      </c>
      <c r="L3968" s="444">
        <f t="shared" ca="1" si="159"/>
        <v>-4077778202209.4321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-4077778202209.4321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-16990742509.205969</v>
      </c>
      <c r="L3969" s="444">
        <f t="shared" ca="1" si="159"/>
        <v>-4094768944718.6382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-4094768944718.6382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-17061537269.660992</v>
      </c>
      <c r="L3970" s="444">
        <f t="shared" ca="1" si="159"/>
        <v>-4111830481988.2993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-4111830481988.2993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-17132627008.28458</v>
      </c>
      <c r="L3971" s="444">
        <f t="shared" ca="1" si="159"/>
        <v>-4128963108996.584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-4128963108996.584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-17204012954.152431</v>
      </c>
      <c r="L3972" s="444">
        <f t="shared" ca="1" si="159"/>
        <v>-4146167121950.7363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-4146167121950.7363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-17275696341.461399</v>
      </c>
      <c r="L3973" s="444">
        <f t="shared" ca="1" si="159"/>
        <v>-4163442818292.1978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-4163442818292.1978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-17347678409.550823</v>
      </c>
      <c r="L3974" s="444">
        <f t="shared" ca="1" si="159"/>
        <v>-4180790496701.7485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-4180790496701.7485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-17419960402.923954</v>
      </c>
      <c r="L3975" s="444">
        <f t="shared" ca="1" si="159"/>
        <v>-4198210457104.6724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-4198210457104.6724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-17492543571.269466</v>
      </c>
      <c r="L3976" s="444">
        <f t="shared" ca="1" si="159"/>
        <v>-4215703000675.9419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-4215703000675.9419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-17565429169.483093</v>
      </c>
      <c r="L3977" s="444">
        <f t="shared" ca="1" si="159"/>
        <v>-4233268429845.4248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-4233268429845.4248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-17638618457.68927</v>
      </c>
      <c r="L3978" s="444">
        <f t="shared" ca="1" si="159"/>
        <v>-4250907048303.1143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-4250907048303.1143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-17712112701.262974</v>
      </c>
      <c r="L3979" s="444">
        <f t="shared" ca="1" si="159"/>
        <v>-4268619161004.3774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-4268619161004.3774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-17785913170.85157</v>
      </c>
      <c r="L3980" s="444">
        <f t="shared" ca="1" si="159"/>
        <v>-4286405074175.229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-4286405074175.229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-17860021142.396786</v>
      </c>
      <c r="L3981" s="444">
        <f t="shared" ca="1" si="159"/>
        <v>-4304265095317.626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-4304265095317.626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-17934437897.156776</v>
      </c>
      <c r="L3982" s="444">
        <f t="shared" ca="1" si="159"/>
        <v>-4322199533214.7827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-4322199533214.7827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-18009164721.728264</v>
      </c>
      <c r="L3983" s="444">
        <f t="shared" ca="1" si="159"/>
        <v>-4340208697936.5107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-4340208697936.5107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-18084202908.068794</v>
      </c>
      <c r="L3984" s="444">
        <f t="shared" ca="1" si="159"/>
        <v>-4358292900844.5796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-4358292900844.5796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-18159553753.519081</v>
      </c>
      <c r="L3985" s="444">
        <f t="shared" ca="1" si="159"/>
        <v>-4376452454598.0986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-4376452454598.0986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-18235218560.825413</v>
      </c>
      <c r="L3986" s="444">
        <f t="shared" ca="1" si="159"/>
        <v>-4394687673158.9238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-4394687673158.9238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-18311198638.162186</v>
      </c>
      <c r="L3987" s="444">
        <f t="shared" ca="1" si="159"/>
        <v>-4412998871797.0859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-4412998871797.0859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-18387495299.154526</v>
      </c>
      <c r="L3988" s="444">
        <f t="shared" ca="1" si="159"/>
        <v>-4431386367096.2402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-4431386367096.2402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-18464109862.901001</v>
      </c>
      <c r="L3989" s="444">
        <f t="shared" ca="1" si="159"/>
        <v>-4449850476959.1416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-4449850476959.1416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-18541043653.996422</v>
      </c>
      <c r="L3990" s="444">
        <f t="shared" ca="1" si="159"/>
        <v>-4468391520613.1377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-4468391520613.1377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-18618298002.554741</v>
      </c>
      <c r="L3991" s="444">
        <f t="shared" ca="1" si="159"/>
        <v>-4487009818615.6924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-4487009818615.6924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-18695874244.232052</v>
      </c>
      <c r="L3992" s="444">
        <f t="shared" ca="1" si="159"/>
        <v>-4505705692859.9248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-4505705692859.9248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-18773773720.249687</v>
      </c>
      <c r="L3993" s="444">
        <f t="shared" ca="1" si="159"/>
        <v>-4524479466580.1748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-4524479466580.1748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-18851997777.417397</v>
      </c>
      <c r="L3994" s="444">
        <f t="shared" ca="1" si="159"/>
        <v>-4543331464357.5918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-4543331464357.5918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-18930547768.156631</v>
      </c>
      <c r="L3995" s="444">
        <f t="shared" ca="1" si="159"/>
        <v>-4562262012125.748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-4562262012125.748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-19009425050.523949</v>
      </c>
      <c r="L3996" s="444">
        <f t="shared" ca="1" si="159"/>
        <v>-4581271437176.2725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-4581271437176.2725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-19088630988.234467</v>
      </c>
      <c r="L3997" s="444">
        <f t="shared" ca="1" si="159"/>
        <v>-4600360068164.5068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-4600360068164.5068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-19168166950.685444</v>
      </c>
      <c r="L3998" s="444">
        <f t="shared" ca="1" si="159"/>
        <v>-4619528235115.1924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-4619528235115.1924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-19248034312.979969</v>
      </c>
      <c r="L3999" s="444">
        <f t="shared" ca="1" si="159"/>
        <v>-4638776269428.1719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-4638776269428.1719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-19328234455.950714</v>
      </c>
      <c r="L4000" s="444">
        <f t="shared" ca="1" si="159"/>
        <v>-4658104503884.123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-4658104503884.123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-19408768766.183846</v>
      </c>
      <c r="L4001" s="444">
        <f t="shared" ca="1" si="159"/>
        <v>-4677513272650.3066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-4677513272650.3066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-19489638636.042946</v>
      </c>
      <c r="L4002" s="444">
        <f t="shared" ca="1" si="159"/>
        <v>-4697002911286.3496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-4697002911286.3496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-19570845463.693123</v>
      </c>
      <c r="L4003" s="444">
        <f t="shared" ca="1" si="159"/>
        <v>-4716573756750.043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-4716573756750.043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-19652390653.125179</v>
      </c>
      <c r="L4004" s="444">
        <f t="shared" ca="1" si="159"/>
        <v>-4736226147403.168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-4736226147403.168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-19734275614.179867</v>
      </c>
      <c r="L4005" s="444">
        <f t="shared" ca="1" si="159"/>
        <v>-4755960423017.3477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-4755960423017.3477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-19816501762.572281</v>
      </c>
      <c r="L4006" s="444">
        <f t="shared" ca="1" si="159"/>
        <v>-4775776924779.9199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-4775776924779.9199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-19899070519.916332</v>
      </c>
      <c r="L4007" s="444">
        <f t="shared" ca="1" si="159"/>
        <v>-4795675995299.8359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-4795675995299.8359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-19981983313.749317</v>
      </c>
      <c r="L4008" s="444">
        <f t="shared" ca="1" si="159"/>
        <v>-4815657978613.585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-4815657978613.585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-20065241577.556602</v>
      </c>
      <c r="L4009" s="444">
        <f t="shared" ca="1" si="159"/>
        <v>-4835723220191.1416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-4835723220191.1416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-20148846750.796425</v>
      </c>
      <c r="L4010" s="444">
        <f t="shared" ca="1" si="159"/>
        <v>-4855872066941.9385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-4855872066941.9385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-20232800278.924744</v>
      </c>
      <c r="L4011" s="444">
        <f t="shared" ca="1" si="159"/>
        <v>-4876104867220.8633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-4876104867220.8633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-20317103613.420265</v>
      </c>
      <c r="L4012" s="444">
        <f t="shared" ca="1" si="159"/>
        <v>-4896421970834.2832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-4896421970834.2832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-20401758211.809513</v>
      </c>
      <c r="L4013" s="444">
        <f t="shared" ca="1" si="159"/>
        <v>-4916823729046.0928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-4916823729046.0928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-20486765537.692055</v>
      </c>
      <c r="L4014" s="444">
        <f t="shared" ca="1" si="159"/>
        <v>-4937310494583.7852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-4937310494583.7852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-20572127060.76577</v>
      </c>
      <c r="L4015" s="444">
        <f t="shared" ca="1" si="159"/>
        <v>-4957882621644.5508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-4957882621644.5508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-20657844256.852295</v>
      </c>
      <c r="L4016" s="444">
        <f t="shared" ca="1" si="159"/>
        <v>-4978540465901.4033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-4978540465901.4033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-20743918607.922512</v>
      </c>
      <c r="L4017" s="444">
        <f t="shared" ca="1" si="159"/>
        <v>-4999284384509.3262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-4999284384509.3262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-20830351602.122192</v>
      </c>
      <c r="L4018" s="444">
        <f t="shared" ca="1" si="159"/>
        <v>-5020114736111.4482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-5020114736111.4482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-20917144733.797699</v>
      </c>
      <c r="L4019" s="444">
        <f t="shared" ca="1" si="159"/>
        <v>-5041031880845.2461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-5041031880845.2461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-21004299503.521858</v>
      </c>
      <c r="L4020" s="444">
        <f t="shared" ca="1" si="159"/>
        <v>-5062036180348.7676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-5062036180348.7676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-21091817418.119865</v>
      </c>
      <c r="L4021" s="444">
        <f t="shared" ca="1" si="159"/>
        <v>-5083127997766.8877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-5083127997766.8877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-21179699990.695366</v>
      </c>
      <c r="L4022" s="444">
        <f t="shared" ca="1" si="159"/>
        <v>-5104307697757.583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-5104307697757.583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-21267948740.656597</v>
      </c>
      <c r="L4023" s="444">
        <f t="shared" ca="1" si="159"/>
        <v>-5125575646498.2393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-5125575646498.2393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-21356565193.742664</v>
      </c>
      <c r="L4024" s="444">
        <f t="shared" ca="1" si="159"/>
        <v>-5146932211691.9814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-5146932211691.9814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-21445550882.049923</v>
      </c>
      <c r="L4025" s="444">
        <f t="shared" ca="1" si="159"/>
        <v>-5168377762574.0313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-5168377762574.0313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-21534907344.058464</v>
      </c>
      <c r="L4026" s="444">
        <f t="shared" ca="1" si="159"/>
        <v>-5189912669918.0898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-5189912669918.0898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-21624636124.658707</v>
      </c>
      <c r="L4027" s="444">
        <f t="shared" ca="1" si="159"/>
        <v>-5211537306042.749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-5211537306042.749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-21714738775.17812</v>
      </c>
      <c r="L4028" s="444">
        <f t="shared" ca="1" si="159"/>
        <v>-5233252044817.9268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-5233252044817.9268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-21805216853.408028</v>
      </c>
      <c r="L4029" s="444">
        <f t="shared" ca="1" si="159"/>
        <v>-5255057261671.335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-5255057261671.335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-21896071923.630562</v>
      </c>
      <c r="L4030" s="444">
        <f t="shared" ca="1" si="159"/>
        <v>-5276953333594.9658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-5276953333594.9658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-21987305556.645691</v>
      </c>
      <c r="L4031" s="444">
        <f t="shared" ca="1" si="159"/>
        <v>-5298940639151.6113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-5298940639151.6113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-22078919329.798382</v>
      </c>
      <c r="L4032" s="444">
        <f t="shared" ca="1" si="159"/>
        <v>-5321019558481.4102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-5321019558481.4102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-22170914827.005875</v>
      </c>
      <c r="L4033" s="444">
        <f t="shared" ca="1" si="159"/>
        <v>-5343190473308.416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-5343190473308.416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-22263293638.785065</v>
      </c>
      <c r="L4034" s="444">
        <f t="shared" ca="1" si="159"/>
        <v>-5365453766947.2012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-5365453766947.2012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-22356057362.280006</v>
      </c>
      <c r="L4035" s="444">
        <f t="shared" ca="1" si="159"/>
        <v>-5387809824309.4814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-5387809824309.4814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-22449207601.289505</v>
      </c>
      <c r="L4036" s="444">
        <f t="shared" ca="1" si="159"/>
        <v>-5410259031910.7705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-5410259031910.7705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-22542745966.294876</v>
      </c>
      <c r="L4037" s="444">
        <f t="shared" ca="1" si="159"/>
        <v>-5432801777877.0654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-5432801777877.0654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-22636674074.487774</v>
      </c>
      <c r="L4038" s="444">
        <f t="shared" ca="1" si="159"/>
        <v>-5455438451951.5527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-5455438451951.5527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-22730993549.798138</v>
      </c>
      <c r="L4039" s="444">
        <f t="shared" ca="1" si="159"/>
        <v>-5478169445501.3506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-5478169445501.3506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-22825706022.922295</v>
      </c>
      <c r="L4040" s="444">
        <f t="shared" ca="1" si="159"/>
        <v>-5500995151524.2725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-5500995151524.2725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-22920813131.351135</v>
      </c>
      <c r="L4041" s="444">
        <f t="shared" ca="1" si="159"/>
        <v>-5523915964655.624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-5523915964655.624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-23016316519.398434</v>
      </c>
      <c r="L4042" s="444">
        <f t="shared" ca="1" si="159"/>
        <v>-5546932281175.0225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-5546932281175.0225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-23112217838.229259</v>
      </c>
      <c r="L4043" s="444">
        <f t="shared" ca="1" si="159"/>
        <v>-5570044499013.252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-5570044499013.252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-23208518745.88855</v>
      </c>
      <c r="L4044" s="444">
        <f t="shared" ca="1" si="159"/>
        <v>-5593253017759.1406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-5593253017759.1406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-23305220907.329754</v>
      </c>
      <c r="L4045" s="444">
        <f t="shared" ca="1" si="159"/>
        <v>-5616558238666.4707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-5616558238666.4707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-23402325994.443626</v>
      </c>
      <c r="L4046" s="444">
        <f t="shared" ca="1" si="159"/>
        <v>-5639960564660.9141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-5639960564660.9141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-23499835686.087143</v>
      </c>
      <c r="L4047" s="444">
        <f t="shared" ca="1" si="159"/>
        <v>-5663460400347.001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-5663460400347.001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-23597751668.112503</v>
      </c>
      <c r="L4048" s="444">
        <f t="shared" ca="1" si="159"/>
        <v>-5687058152015.1133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-5687058152015.1133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-23696075633.396305</v>
      </c>
      <c r="L4049" s="444">
        <f t="shared" ca="1" si="159"/>
        <v>-5710754227648.5098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-5710754227648.5098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-23794809281.86879</v>
      </c>
      <c r="L4050" s="444">
        <f t="shared" ca="1" si="159"/>
        <v>-5734549036930.3789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-5734549036930.3789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-23893954320.543243</v>
      </c>
      <c r="L4051" s="444">
        <f t="shared" ca="1" si="159"/>
        <v>-5758442991250.9219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-5758442991250.9219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-23993512463.545509</v>
      </c>
      <c r="L4052" s="444">
        <f t="shared" ca="1" si="159"/>
        <v>-5782436503714.4678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-5782436503714.4678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-24093485432.143616</v>
      </c>
      <c r="L4053" s="444">
        <f t="shared" ca="1" si="159"/>
        <v>-5806529989146.6113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-5806529989146.6113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-24193874954.777546</v>
      </c>
      <c r="L4054" s="444">
        <f t="shared" ca="1" si="159"/>
        <v>-5830723864101.3887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-5830723864101.3887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-24294682767.089119</v>
      </c>
      <c r="L4055" s="444">
        <f t="shared" ca="1" si="159"/>
        <v>-5855018546868.4775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-5855018546868.4775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-24395910611.951988</v>
      </c>
      <c r="L4056" s="444">
        <f t="shared" ca="1" si="159"/>
        <v>-5879414457480.4297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-5879414457480.4297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-24497560239.501789</v>
      </c>
      <c r="L4057" s="444">
        <f t="shared" ca="1" si="159"/>
        <v>-5903912017719.9316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-5903912017719.9316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-24599633407.166382</v>
      </c>
      <c r="L4058" s="444">
        <f t="shared" ca="1" si="159"/>
        <v>-5928511651127.0977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-5928511651127.0977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-24702131879.696239</v>
      </c>
      <c r="L4059" s="444">
        <f t="shared" ca="1" si="159"/>
        <v>-5953213783006.7939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-5953213783006.7939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-24805057429.194973</v>
      </c>
      <c r="L4060" s="444">
        <f t="shared" ca="1" si="159"/>
        <v>-5978018840435.9893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-5978018840435.9893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-24908411835.149956</v>
      </c>
      <c r="L4061" s="444">
        <f t="shared" ca="1" si="159"/>
        <v>-6002927252271.1396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-6002927252271.1396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-25012196884.463081</v>
      </c>
      <c r="L4062" s="444">
        <f t="shared" ca="1" si="159"/>
        <v>-6027939449155.6025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-6027939449155.6025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-25116414371.481678</v>
      </c>
      <c r="L4063" s="444">
        <f t="shared" ca="1" si="159"/>
        <v>-6053055863527.084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-6053055863527.084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-25221066098.029518</v>
      </c>
      <c r="L4064" s="444">
        <f t="shared" ca="1" si="159"/>
        <v>-6078276929625.1133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-6078276929625.1133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-25326153873.437973</v>
      </c>
      <c r="L4065" s="444">
        <f t="shared" ca="1" si="159"/>
        <v>-6103603083498.5508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-6103603083498.5508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-25431679514.577293</v>
      </c>
      <c r="L4066" s="444">
        <f t="shared" ca="1" si="159"/>
        <v>-6129034763013.1279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-6129034763013.1279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-25537644845.888031</v>
      </c>
      <c r="L4067" s="444">
        <f t="shared" ca="1" si="159"/>
        <v>-6154572407859.0156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-6154572407859.0156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-25644051699.412563</v>
      </c>
      <c r="L4068" s="444">
        <f t="shared" ca="1" si="159"/>
        <v>-6180216459558.4277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-6180216459558.4277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-25750901914.826782</v>
      </c>
      <c r="L4069" s="444">
        <f t="shared" ca="1" si="159"/>
        <v>-6205967361473.2549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-6205967361473.2549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-25858197339.471893</v>
      </c>
      <c r="L4070" s="444">
        <f t="shared" ca="1" si="159"/>
        <v>-6231825558812.7266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-6231825558812.7266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-25965939828.38636</v>
      </c>
      <c r="L4071" s="444">
        <f t="shared" ca="1" si="159"/>
        <v>-6257791498641.1133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-6257791498641.1133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-26074131244.337971</v>
      </c>
      <c r="L4072" s="444">
        <f t="shared" ca="1" si="159"/>
        <v>-6283865629885.4512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-6283865629885.4512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-26182773457.856045</v>
      </c>
      <c r="L4073" s="444">
        <f t="shared" ca="1" si="159"/>
        <v>-6310048403343.3076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-6310048403343.3076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-26291868347.263783</v>
      </c>
      <c r="L4074" s="444">
        <f t="shared" ca="1" si="159"/>
        <v>-6336340271690.5713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-6336340271690.5713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-26401417798.710712</v>
      </c>
      <c r="L4075" s="444">
        <f t="shared" ca="1" si="159"/>
        <v>-6362741689489.2822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-6362741689489.2822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-26511423706.205341</v>
      </c>
      <c r="L4076" s="444">
        <f t="shared" ca="1" si="159"/>
        <v>-6389253113195.4873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-6389253113195.4873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-26621887971.647865</v>
      </c>
      <c r="L4077" s="444">
        <f t="shared" ca="1" si="159"/>
        <v>-6415875001167.1348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-6415875001167.1348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-26732812504.86306</v>
      </c>
      <c r="L4078" s="444">
        <f t="shared" ca="1" si="159"/>
        <v>-6442607813671.998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-6442607813671.998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-26844199223.633324</v>
      </c>
      <c r="L4079" s="444">
        <f t="shared" ca="1" si="159"/>
        <v>-6469452012895.6318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-6469452012895.6318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-26956050053.7318</v>
      </c>
      <c r="L4080" s="444">
        <f t="shared" ca="1" si="159"/>
        <v>-6496408062949.3633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-6496408062949.3633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-27068366928.955681</v>
      </c>
      <c r="L4081" s="444">
        <f t="shared" ca="1" si="159"/>
        <v>-6523476429878.3193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-6523476429878.3193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-27181151791.159664</v>
      </c>
      <c r="L4082" s="444">
        <f t="shared" ca="1" si="159"/>
        <v>-6550657581669.4785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-6550657581669.4785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-27294406590.289494</v>
      </c>
      <c r="L4083" s="444">
        <f t="shared" ca="1" si="159"/>
        <v>-6577951988259.7676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-6577951988259.7676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-27408133284.415699</v>
      </c>
      <c r="L4084" s="444">
        <f t="shared" ca="1" si="159"/>
        <v>-6605360121544.1836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-6605360121544.1836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-27522333839.767433</v>
      </c>
      <c r="L4085" s="444">
        <f t="shared" ca="1" si="159"/>
        <v>-6632882455383.9512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-6632882455383.9512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-27637010230.766464</v>
      </c>
      <c r="L4086" s="444">
        <f t="shared" ca="1" si="159"/>
        <v>-6660519465614.7178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-6660519465614.7178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-27752164440.061325</v>
      </c>
      <c r="L4087" s="444">
        <f t="shared" ca="1" si="159"/>
        <v>-6688271630054.7793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-6688271630054.7793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-27867798458.561581</v>
      </c>
      <c r="L4088" s="444">
        <f t="shared" ref="L4088:L4342" ca="1" si="164">I4088-J4088+K4088</f>
        <v>-6716139428513.3408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-6716139428513.3408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-27983914285.472252</v>
      </c>
      <c r="L4089" s="444">
        <f t="shared" ca="1" si="164"/>
        <v>-6744123342798.8135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-6744123342798.8135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-28100513928.328388</v>
      </c>
      <c r="L4090" s="444">
        <f t="shared" ca="1" si="164"/>
        <v>-6772223856727.1416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-6772223856727.1416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-28217599403.029755</v>
      </c>
      <c r="L4091" s="444">
        <f t="shared" ca="1" si="164"/>
        <v>-6800441456130.1709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-6800441456130.1709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-28335172733.875713</v>
      </c>
      <c r="L4092" s="444">
        <f t="shared" ca="1" si="164"/>
        <v>-6828776628864.0469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-6828776628864.0469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-28453235953.600193</v>
      </c>
      <c r="L4093" s="444">
        <f t="shared" ca="1" si="164"/>
        <v>-6857229864817.6475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-6857229864817.6475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-28571791103.406864</v>
      </c>
      <c r="L4094" s="444">
        <f t="shared" ca="1" si="164"/>
        <v>-6885801655921.0547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-6885801655921.0547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-28690840233.004395</v>
      </c>
      <c r="L4095" s="444">
        <f t="shared" ca="1" si="164"/>
        <v>-6914492496154.0586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-6914492496154.0586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-28810385400.641911</v>
      </c>
      <c r="L4096" s="444">
        <f t="shared" ca="1" si="164"/>
        <v>-6943302881554.7002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-6943302881554.7002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-28930428673.144585</v>
      </c>
      <c r="L4097" s="444">
        <f t="shared" ca="1" si="164"/>
        <v>-6972233310227.8447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-6972233310227.8447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-29050972125.949352</v>
      </c>
      <c r="L4098" s="444">
        <f t="shared" ca="1" si="164"/>
        <v>-7001284282353.7939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-7001284282353.7939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-29172017843.140808</v>
      </c>
      <c r="L4099" s="444">
        <f t="shared" ca="1" si="164"/>
        <v>-7030456300196.9346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-7030456300196.9346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-29293567917.487228</v>
      </c>
      <c r="L4100" s="444">
        <f t="shared" ca="1" si="164"/>
        <v>-7059749868114.4219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-7059749868114.4219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-29415624450.476753</v>
      </c>
      <c r="L4101" s="444">
        <f t="shared" ca="1" si="164"/>
        <v>-7089165492564.8984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-7089165492564.8984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-29538189552.353745</v>
      </c>
      <c r="L4102" s="444">
        <f t="shared" ca="1" si="164"/>
        <v>-7118703682117.252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-7118703682117.252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-29661265342.155212</v>
      </c>
      <c r="L4103" s="444">
        <f t="shared" ca="1" si="164"/>
        <v>-7148364947459.4072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-7148364947459.4072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-29784853947.747532</v>
      </c>
      <c r="L4104" s="444">
        <f t="shared" ca="1" si="164"/>
        <v>-7178149801407.1543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-7178149801407.1543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-29908957505.863148</v>
      </c>
      <c r="L4105" s="444">
        <f t="shared" ca="1" si="164"/>
        <v>-7208058758913.0176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-7208058758913.0176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-30033578162.137573</v>
      </c>
      <c r="L4106" s="444">
        <f t="shared" ca="1" si="164"/>
        <v>-7238092337075.1553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-7238092337075.1553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-30158718071.146481</v>
      </c>
      <c r="L4107" s="444">
        <f t="shared" ca="1" si="164"/>
        <v>-7268251055146.3018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-7268251055146.3018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-30284379396.442924</v>
      </c>
      <c r="L4108" s="444">
        <f t="shared" ca="1" si="164"/>
        <v>-7298535434542.7451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-7298535434542.7451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-30410564310.594776</v>
      </c>
      <c r="L4109" s="444">
        <f t="shared" ca="1" si="164"/>
        <v>-7328945998853.3398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-7328945998853.3398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-30537274995.222248</v>
      </c>
      <c r="L4110" s="444">
        <f t="shared" ca="1" si="164"/>
        <v>-7359483273848.5625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-7359483273848.5625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-30664513641.035675</v>
      </c>
      <c r="L4111" s="444">
        <f t="shared" ca="1" si="164"/>
        <v>-7390147787489.5986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-7390147787489.5986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-30792282447.873325</v>
      </c>
      <c r="L4112" s="444">
        <f t="shared" ca="1" si="164"/>
        <v>-7420940069937.4717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-7420940069937.4717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-30920583624.739464</v>
      </c>
      <c r="L4113" s="444">
        <f t="shared" ca="1" si="164"/>
        <v>-7451860653562.2109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-7451860653562.2109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-31049419389.842545</v>
      </c>
      <c r="L4114" s="444">
        <f t="shared" ca="1" si="164"/>
        <v>-7482910072952.0537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-7482910072952.0537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-31178791970.633556</v>
      </c>
      <c r="L4115" s="444">
        <f t="shared" ca="1" si="164"/>
        <v>-7514088864922.6875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-7514088864922.6875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-31308703603.844532</v>
      </c>
      <c r="L4116" s="444">
        <f t="shared" ca="1" si="164"/>
        <v>-7545397568526.5322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-7545397568526.5322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-31439156535.527218</v>
      </c>
      <c r="L4117" s="444">
        <f t="shared" ca="1" si="164"/>
        <v>-7576836725062.0596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-7576836725062.0596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-31570153021.091915</v>
      </c>
      <c r="L4118" s="444">
        <f t="shared" ca="1" si="164"/>
        <v>-7608406878083.1514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-7608406878083.1514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-31701695325.346462</v>
      </c>
      <c r="L4119" s="444">
        <f t="shared" ca="1" si="164"/>
        <v>-7640108573408.498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-7640108573408.498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-31833785722.535408</v>
      </c>
      <c r="L4120" s="444">
        <f t="shared" ca="1" si="164"/>
        <v>-7671942359131.0332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-7671942359131.0332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-31966426496.379299</v>
      </c>
      <c r="L4121" s="444">
        <f t="shared" ca="1" si="164"/>
        <v>-7703908785627.4121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-7703908785627.4121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-32099619940.114212</v>
      </c>
      <c r="L4122" s="444">
        <f t="shared" ca="1" si="164"/>
        <v>-7736008405567.5264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-7736008405567.5264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-32233368356.531361</v>
      </c>
      <c r="L4123" s="444">
        <f t="shared" ca="1" si="164"/>
        <v>-7768241773924.0576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-7768241773924.0576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-32367674058.016911</v>
      </c>
      <c r="L4124" s="444">
        <f t="shared" ca="1" si="164"/>
        <v>-7800609447982.0742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-7800609447982.0742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-32502539366.591976</v>
      </c>
      <c r="L4125" s="444">
        <f t="shared" ca="1" si="164"/>
        <v>-7833111987348.666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-7833111987348.666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-32637966613.952774</v>
      </c>
      <c r="L4126" s="444">
        <f t="shared" ca="1" si="164"/>
        <v>-7865749953962.6191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-7865749953962.6191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-32773958141.51091</v>
      </c>
      <c r="L4127" s="444">
        <f t="shared" ca="1" si="164"/>
        <v>-7898523912104.1299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-7898523912104.1299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-32910516300.433872</v>
      </c>
      <c r="L4128" s="444">
        <f t="shared" ca="1" si="164"/>
        <v>-7931434428404.5635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-7931434428404.5635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-33047643451.68568</v>
      </c>
      <c r="L4129" s="444">
        <f t="shared" ca="1" si="164"/>
        <v>-7964482071856.249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-7964482071856.249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-33185341966.067703</v>
      </c>
      <c r="L4130" s="444">
        <f t="shared" ca="1" si="164"/>
        <v>-7997667413822.3164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-7997667413822.3164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-33323614224.259651</v>
      </c>
      <c r="L4131" s="444">
        <f t="shared" ca="1" si="164"/>
        <v>-8030991028046.5762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-8030991028046.5762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-33462462616.860737</v>
      </c>
      <c r="L4132" s="444">
        <f t="shared" ca="1" si="164"/>
        <v>-8064453490663.4365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-8064453490663.4365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-33601889544.430984</v>
      </c>
      <c r="L4133" s="444">
        <f t="shared" ca="1" si="164"/>
        <v>-8098055380207.8672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-8098055380207.8672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-33741897417.53278</v>
      </c>
      <c r="L4134" s="444">
        <f t="shared" ca="1" si="164"/>
        <v>-8131797277625.4004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-8131797277625.4004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-33882488656.772503</v>
      </c>
      <c r="L4135" s="444">
        <f t="shared" ca="1" si="164"/>
        <v>-8165679766282.1729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-8165679766282.1729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-34023665692.842388</v>
      </c>
      <c r="L4136" s="444">
        <f t="shared" ca="1" si="164"/>
        <v>-8199703431975.0156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-8199703431975.0156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-34165430966.562565</v>
      </c>
      <c r="L4137" s="444">
        <f t="shared" ca="1" si="164"/>
        <v>-8233868862941.5781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-8233868862941.5781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-34307786928.923237</v>
      </c>
      <c r="L4138" s="444">
        <f t="shared" ca="1" si="164"/>
        <v>-8268176649870.501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-8268176649870.501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-34450736041.12709</v>
      </c>
      <c r="L4139" s="444">
        <f t="shared" ca="1" si="164"/>
        <v>-8302627385911.6279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-8302627385911.6279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-34594280774.631775</v>
      </c>
      <c r="L4140" s="444">
        <f t="shared" ca="1" si="164"/>
        <v>-8337221666686.2598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-8337221666686.2598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-34738423611.192749</v>
      </c>
      <c r="L4141" s="444">
        <f t="shared" ca="1" si="164"/>
        <v>-8371960090297.4521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-8371960090297.4521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-34883167042.906052</v>
      </c>
      <c r="L4142" s="444">
        <f t="shared" ca="1" si="164"/>
        <v>-8406843257340.3584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-8406843257340.3584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-35028513572.251488</v>
      </c>
      <c r="L4143" s="444">
        <f t="shared" ca="1" si="164"/>
        <v>-8441871770912.6104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-8441871770912.6104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-35174465712.13588</v>
      </c>
      <c r="L4144" s="444">
        <f t="shared" ca="1" si="164"/>
        <v>-8477046236624.7461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-8477046236624.7461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-35321025985.93644</v>
      </c>
      <c r="L4145" s="444">
        <f t="shared" ca="1" si="164"/>
        <v>-8512367262610.6826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-8512367262610.6826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-35468196927.54451</v>
      </c>
      <c r="L4146" s="444">
        <f t="shared" ca="1" si="164"/>
        <v>-8547835459538.2275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-8547835459538.2275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-35615981081.409286</v>
      </c>
      <c r="L4147" s="444">
        <f t="shared" ca="1" si="164"/>
        <v>-8583451440619.6367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-8583451440619.6367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-35764381002.581818</v>
      </c>
      <c r="L4148" s="444">
        <f t="shared" ca="1" si="164"/>
        <v>-8619215821622.2188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-8619215821622.2188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-35913399256.759247</v>
      </c>
      <c r="L4149" s="444">
        <f t="shared" ca="1" si="164"/>
        <v>-8655129220878.9775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-8655129220878.9775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-36063038420.329079</v>
      </c>
      <c r="L4150" s="444">
        <f t="shared" ca="1" si="164"/>
        <v>-8691192259299.3066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-8691192259299.3066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-36213301080.41378</v>
      </c>
      <c r="L4151" s="444">
        <f t="shared" ca="1" si="164"/>
        <v>-8727405560379.7207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-8727405560379.7207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-36364189834.915504</v>
      </c>
      <c r="L4152" s="444">
        <f t="shared" ca="1" si="164"/>
        <v>-8763769750214.6357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-8763769750214.6357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-36515707292.560974</v>
      </c>
      <c r="L4153" s="444">
        <f t="shared" ca="1" si="164"/>
        <v>-8800285457507.1973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-8800285457507.1973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-36667856072.946655</v>
      </c>
      <c r="L4154" s="444">
        <f t="shared" ca="1" si="164"/>
        <v>-8836953313580.1445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-8836953313580.1445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-36820638806.583939</v>
      </c>
      <c r="L4155" s="444">
        <f t="shared" ca="1" si="164"/>
        <v>-8873773952386.7285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-8873773952386.7285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-36974058134.944702</v>
      </c>
      <c r="L4156" s="444">
        <f t="shared" ca="1" si="164"/>
        <v>-8910748010521.6738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-8910748010521.6738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-37128116710.506973</v>
      </c>
      <c r="L4157" s="444">
        <f t="shared" ca="1" si="164"/>
        <v>-8947876127232.1816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-8947876127232.1816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-37282817196.800758</v>
      </c>
      <c r="L4158" s="444">
        <f t="shared" ca="1" si="164"/>
        <v>-8985158944428.9824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-8985158944428.9824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-37438162268.454094</v>
      </c>
      <c r="L4159" s="444">
        <f t="shared" ca="1" si="164"/>
        <v>-9022597106697.4355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-9022597106697.4355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-37594154611.239311</v>
      </c>
      <c r="L4160" s="444">
        <f t="shared" ca="1" si="164"/>
        <v>-9060191261308.6758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-9060191261308.6758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-37750796922.119484</v>
      </c>
      <c r="L4161" s="444">
        <f t="shared" ca="1" si="164"/>
        <v>-9097942058230.7949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-9097942058230.7949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-37908091909.294975</v>
      </c>
      <c r="L4162" s="444">
        <f t="shared" ca="1" si="164"/>
        <v>-9135850150140.0898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-9135850150140.0898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-38066042292.250374</v>
      </c>
      <c r="L4163" s="444">
        <f t="shared" ca="1" si="164"/>
        <v>-9173916192432.3398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-9173916192432.3398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-38224650801.801414</v>
      </c>
      <c r="L4164" s="444">
        <f t="shared" ca="1" si="164"/>
        <v>-9212140843234.1406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-9212140843234.1406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-38383920180.14225</v>
      </c>
      <c r="L4165" s="444">
        <f t="shared" ca="1" si="164"/>
        <v>-9250524763414.2832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-9250524763414.2832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-38543853180.892845</v>
      </c>
      <c r="L4166" s="444">
        <f t="shared" ca="1" si="164"/>
        <v>-9289068616595.1758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-9289068616595.1758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-38704452569.146568</v>
      </c>
      <c r="L4167" s="444">
        <f t="shared" ca="1" si="164"/>
        <v>-9327773069164.3223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-9327773069164.3223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-38865721121.518005</v>
      </c>
      <c r="L4168" s="444">
        <f t="shared" ca="1" si="164"/>
        <v>-9366638790285.8398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-9366638790285.8398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-39027661626.191002</v>
      </c>
      <c r="L4169" s="444">
        <f t="shared" ca="1" si="164"/>
        <v>-9405666451912.0313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-9405666451912.0313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-39190276882.966797</v>
      </c>
      <c r="L4170" s="444">
        <f t="shared" ca="1" si="164"/>
        <v>-9444856728794.998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-9444856728794.998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-39353569703.312492</v>
      </c>
      <c r="L4171" s="444">
        <f t="shared" ca="1" si="164"/>
        <v>-9484210298498.3105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-9484210298498.3105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-39517542910.40963</v>
      </c>
      <c r="L4172" s="444">
        <f t="shared" ca="1" si="164"/>
        <v>-9523727841408.7207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-9523727841408.7207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-39682199339.203003</v>
      </c>
      <c r="L4173" s="444">
        <f t="shared" ca="1" si="164"/>
        <v>-9563410040747.9238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-9563410040747.9238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-39847541836.449684</v>
      </c>
      <c r="L4174" s="444">
        <f t="shared" ca="1" si="164"/>
        <v>-9603257582584.373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-9603257582584.373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-40013573260.768219</v>
      </c>
      <c r="L4175" s="444">
        <f t="shared" ca="1" si="164"/>
        <v>-9643271155845.1406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-9643271155845.1406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-40180296482.688087</v>
      </c>
      <c r="L4176" s="444">
        <f t="shared" ca="1" si="164"/>
        <v>-9683451452327.8281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-9683451452327.8281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-40347714384.69928</v>
      </c>
      <c r="L4177" s="444">
        <f t="shared" ca="1" si="164"/>
        <v>-9723799166712.5273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-9723799166712.5273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-40515829861.3022</v>
      </c>
      <c r="L4178" s="444">
        <f t="shared" ca="1" si="164"/>
        <v>-9764314996573.8301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-9764314996573.8301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-40684645819.057625</v>
      </c>
      <c r="L4179" s="444">
        <f t="shared" ca="1" si="164"/>
        <v>-9804999642392.8887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-9804999642392.8887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-40854165176.637039</v>
      </c>
      <c r="L4180" s="444">
        <f t="shared" ca="1" si="164"/>
        <v>-9845853807569.5254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-9845853807569.5254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-41024390864.873024</v>
      </c>
      <c r="L4181" s="444">
        <f t="shared" ca="1" si="164"/>
        <v>-9886878198434.3984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-9886878198434.3984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-41195325826.80999</v>
      </c>
      <c r="L4182" s="444">
        <f t="shared" ca="1" si="164"/>
        <v>-9928073524261.209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-9928073524261.209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-41366973017.755035</v>
      </c>
      <c r="L4183" s="444">
        <f t="shared" ca="1" si="164"/>
        <v>-9969440497278.9648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-9969440497278.9648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-41539335405.329018</v>
      </c>
      <c r="L4184" s="444">
        <f t="shared" ca="1" si="164"/>
        <v>-10010979832684.293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-10010979832684.293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-41712415969.517883</v>
      </c>
      <c r="L4185" s="444">
        <f t="shared" ca="1" si="164"/>
        <v>-10052692248653.811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-10052692248653.811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-41886217702.724213</v>
      </c>
      <c r="L4186" s="444">
        <f t="shared" ca="1" si="164"/>
        <v>-10094578466356.535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-10094578466356.535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-42060743609.818893</v>
      </c>
      <c r="L4187" s="444">
        <f t="shared" ca="1" si="164"/>
        <v>-10136639209966.354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-10136639209966.354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-42235996708.193138</v>
      </c>
      <c r="L4188" s="444">
        <f t="shared" ca="1" si="164"/>
        <v>-10178875206674.547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-10178875206674.547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-42411980027.810608</v>
      </c>
      <c r="L4189" s="444">
        <f t="shared" ca="1" si="164"/>
        <v>-10221287186702.357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-10221287186702.357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-42588696611.259819</v>
      </c>
      <c r="L4190" s="444">
        <f t="shared" ca="1" si="164"/>
        <v>-10263875883313.617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-10263875883313.617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-42766149513.80674</v>
      </c>
      <c r="L4191" s="444">
        <f t="shared" ca="1" si="164"/>
        <v>-10306642032827.424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-10306642032827.424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-42944341803.447601</v>
      </c>
      <c r="L4192" s="444">
        <f t="shared" ca="1" si="164"/>
        <v>-10349586374630.871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-10349586374630.871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-43123276560.96196</v>
      </c>
      <c r="L4193" s="444">
        <f t="shared" ca="1" si="164"/>
        <v>-10392709651191.834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-10392709651191.834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-43302956879.965973</v>
      </c>
      <c r="L4194" s="444">
        <f t="shared" ca="1" si="164"/>
        <v>-10436012608071.801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-10436012608071.801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-43483385866.965836</v>
      </c>
      <c r="L4195" s="444">
        <f t="shared" ca="1" si="164"/>
        <v>-10479495993938.768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-10479495993938.768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-43664566641.41153</v>
      </c>
      <c r="L4196" s="444">
        <f t="shared" ca="1" si="164"/>
        <v>-10523160560580.18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-10523160560580.18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-43846502335.750748</v>
      </c>
      <c r="L4197" s="444">
        <f t="shared" ca="1" si="164"/>
        <v>-10567007062915.93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-10567007062915.93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-44029196095.48304</v>
      </c>
      <c r="L4198" s="444">
        <f t="shared" ca="1" si="164"/>
        <v>-10611036259011.412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-10611036259011.412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-44212651079.214218</v>
      </c>
      <c r="L4199" s="444">
        <f t="shared" ca="1" si="164"/>
        <v>-10655248910090.627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-10655248910090.627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-44396870458.710945</v>
      </c>
      <c r="L4200" s="444">
        <f t="shared" ca="1" si="164"/>
        <v>-10699645780549.338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-10699645780549.338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-44581857418.955574</v>
      </c>
      <c r="L4201" s="444">
        <f t="shared" ca="1" si="164"/>
        <v>-10744227637968.293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-10744227637968.293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-44767615158.201218</v>
      </c>
      <c r="L4202" s="444">
        <f t="shared" ca="1" si="164"/>
        <v>-10788995253126.494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-10788995253126.494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-44954146888.027061</v>
      </c>
      <c r="L4203" s="444">
        <f t="shared" ca="1" si="164"/>
        <v>-10833949400014.521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-10833949400014.521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-45141455833.393837</v>
      </c>
      <c r="L4204" s="444">
        <f t="shared" ca="1" si="164"/>
        <v>-10879090855847.916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-10879090855847.916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-45329545232.699646</v>
      </c>
      <c r="L4205" s="444">
        <f t="shared" ca="1" si="164"/>
        <v>-10924420401080.615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-10924420401080.615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-45518418337.835899</v>
      </c>
      <c r="L4206" s="444">
        <f t="shared" ca="1" si="164"/>
        <v>-10969938819418.451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-10969938819418.451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-45708078414.243546</v>
      </c>
      <c r="L4207" s="444">
        <f t="shared" ca="1" si="164"/>
        <v>-11015646897832.695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-11015646897832.695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-45898528740.969566</v>
      </c>
      <c r="L4208" s="444">
        <f t="shared" ca="1" si="164"/>
        <v>-11061545426573.664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-11061545426573.664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-46089772610.723602</v>
      </c>
      <c r="L4209" s="444">
        <f t="shared" ca="1" si="164"/>
        <v>-11107635199184.387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-11107635199184.387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-46281813329.934944</v>
      </c>
      <c r="L4210" s="444">
        <f t="shared" ca="1" si="164"/>
        <v>-11153917012514.322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-11153917012514.322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-46474654218.809677</v>
      </c>
      <c r="L4211" s="444">
        <f t="shared" ca="1" si="164"/>
        <v>-11200391666733.133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-11200391666733.133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-46668298611.388054</v>
      </c>
      <c r="L4212" s="444">
        <f t="shared" ca="1" si="164"/>
        <v>-11247059965344.521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-11247059965344.521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-46862749855.602173</v>
      </c>
      <c r="L4213" s="444">
        <f t="shared" ca="1" si="164"/>
        <v>-11293922715200.123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-11293922715200.123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-47058011313.333847</v>
      </c>
      <c r="L4214" s="444">
        <f t="shared" ca="1" si="164"/>
        <v>-11340980726513.457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-11340980726513.457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-47254086360.47274</v>
      </c>
      <c r="L4215" s="444">
        <f t="shared" ca="1" si="164"/>
        <v>-11388234812873.93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-11388234812873.93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-47450978386.974709</v>
      </c>
      <c r="L4216" s="444">
        <f t="shared" ca="1" si="164"/>
        <v>-11435685791260.904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-11435685791260.904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-47648690796.920433</v>
      </c>
      <c r="L4217" s="444">
        <f t="shared" ca="1" si="164"/>
        <v>-11483334482057.824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-11483334482057.824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-47847227008.574265</v>
      </c>
      <c r="L4218" s="444">
        <f t="shared" ca="1" si="164"/>
        <v>-11531181709066.398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-11531181709066.398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-48046590454.443329</v>
      </c>
      <c r="L4219" s="444">
        <f t="shared" ca="1" si="164"/>
        <v>-11579228299520.842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-11579228299520.842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-48246784581.336838</v>
      </c>
      <c r="L4220" s="444">
        <f t="shared" ca="1" si="164"/>
        <v>-11627475084102.178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-11627475084102.178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-48447812850.425743</v>
      </c>
      <c r="L4221" s="444">
        <f t="shared" ca="1" si="164"/>
        <v>-11675922896952.604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-11675922896952.604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-48649678737.302513</v>
      </c>
      <c r="L4222" s="444">
        <f t="shared" ca="1" si="164"/>
        <v>-11724572575689.906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-11724572575689.906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-48852385732.041275</v>
      </c>
      <c r="L4223" s="444">
        <f t="shared" ca="1" si="164"/>
        <v>-11773424961421.947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-11773424961421.947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-49055937339.25811</v>
      </c>
      <c r="L4224" s="444">
        <f t="shared" ca="1" si="164"/>
        <v>-11822480898761.205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-11822480898761.205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-49260337078.171684</v>
      </c>
      <c r="L4225" s="444">
        <f t="shared" ca="1" si="164"/>
        <v>-11871741235839.377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-11871741235839.377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-49465588482.66407</v>
      </c>
      <c r="L4226" s="444">
        <f t="shared" ca="1" si="164"/>
        <v>-11921206824322.041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-11921206824322.041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-49671695101.341835</v>
      </c>
      <c r="L4227" s="444">
        <f t="shared" ca="1" si="164"/>
        <v>-11970878519423.383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-11970878519423.383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-49878660497.597427</v>
      </c>
      <c r="L4228" s="444">
        <f t="shared" ca="1" si="164"/>
        <v>-12020757179920.98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-12020757179920.98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-50086488249.670753</v>
      </c>
      <c r="L4229" s="444">
        <f t="shared" ca="1" si="164"/>
        <v>-12070843668170.65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-12070843668170.65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-50295181950.711044</v>
      </c>
      <c r="L4230" s="444">
        <f t="shared" ca="1" si="164"/>
        <v>-12121138850121.361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-12121138850121.361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-50504745208.839005</v>
      </c>
      <c r="L4231" s="444">
        <f t="shared" ca="1" si="164"/>
        <v>-12171643595330.201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-12171643595330.201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-50715181647.209167</v>
      </c>
      <c r="L4232" s="444">
        <f t="shared" ca="1" si="164"/>
        <v>-12222358776977.41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-12222358776977.41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-50926494904.07254</v>
      </c>
      <c r="L4233" s="444">
        <f t="shared" ca="1" si="164"/>
        <v>-12273285271881.482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-12273285271881.482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-51138688632.839508</v>
      </c>
      <c r="L4234" s="444">
        <f t="shared" ca="1" si="164"/>
        <v>-12324423960514.322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-12324423960514.322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-51351766502.143005</v>
      </c>
      <c r="L4235" s="444">
        <f t="shared" ca="1" si="164"/>
        <v>-12375775727016.465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-12375775727016.465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-51565732195.901939</v>
      </c>
      <c r="L4236" s="444">
        <f t="shared" ca="1" si="164"/>
        <v>-12427341459212.367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-12427341459212.367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-51780589413.384865</v>
      </c>
      <c r="L4237" s="444">
        <f t="shared" ca="1" si="164"/>
        <v>-12479122048625.752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-12479122048625.752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-51996341869.273964</v>
      </c>
      <c r="L4238" s="444">
        <f t="shared" ca="1" si="164"/>
        <v>-12531118390495.025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-12531118390495.025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-52212993293.729271</v>
      </c>
      <c r="L4239" s="444">
        <f t="shared" ca="1" si="164"/>
        <v>-12583331383788.754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-12583331383788.754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-52430547432.45314</v>
      </c>
      <c r="L4240" s="444">
        <f t="shared" ca="1" si="164"/>
        <v>-12635761931221.207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-12635761931221.207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-52649008046.755028</v>
      </c>
      <c r="L4241" s="444">
        <f t="shared" ca="1" si="164"/>
        <v>-12688410939267.963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-12688410939267.963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-52868378913.616508</v>
      </c>
      <c r="L4242" s="444">
        <f t="shared" ca="1" si="164"/>
        <v>-12741279318181.58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-12741279318181.58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-53088663825.756584</v>
      </c>
      <c r="L4243" s="444">
        <f t="shared" ca="1" si="164"/>
        <v>-12794367982007.336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-12794367982007.336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-53309866591.697235</v>
      </c>
      <c r="L4244" s="444">
        <f t="shared" ca="1" si="164"/>
        <v>-12847677848599.033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-12847677848599.033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-53531991035.829308</v>
      </c>
      <c r="L4245" s="444">
        <f t="shared" ca="1" si="164"/>
        <v>-12901209839634.863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-12901209839634.863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-53755040998.4786</v>
      </c>
      <c r="L4246" s="444">
        <f t="shared" ca="1" si="164"/>
        <v>-12954964880633.342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-12954964880633.342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-53979020335.97226</v>
      </c>
      <c r="L4247" s="444">
        <f t="shared" ca="1" si="164"/>
        <v>-13008943900969.314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-13008943900969.314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-54203932920.705475</v>
      </c>
      <c r="L4248" s="444">
        <f t="shared" ca="1" si="164"/>
        <v>-13063147833890.02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-13063147833890.02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-54429782641.208412</v>
      </c>
      <c r="L4249" s="444">
        <f t="shared" ca="1" si="164"/>
        <v>-13117577616531.229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-13117577616531.229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-54656573402.213455</v>
      </c>
      <c r="L4250" s="444">
        <f t="shared" ca="1" si="164"/>
        <v>-13172234189933.441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-13172234189933.441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-54884309124.722672</v>
      </c>
      <c r="L4251" s="444">
        <f t="shared" ca="1" si="164"/>
        <v>-13227118499058.164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-13227118499058.164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-55112993746.075684</v>
      </c>
      <c r="L4252" s="444">
        <f t="shared" ca="1" si="164"/>
        <v>-13282231492804.24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-13282231492804.24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-55342631220.01767</v>
      </c>
      <c r="L4253" s="444">
        <f t="shared" ca="1" si="164"/>
        <v>-13337574124024.258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-13337574124024.258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-55573225516.767738</v>
      </c>
      <c r="L4254" s="444">
        <f t="shared" ca="1" si="164"/>
        <v>-13393147349541.025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-13393147349541.025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-55804780623.087608</v>
      </c>
      <c r="L4255" s="444">
        <f t="shared" ca="1" si="164"/>
        <v>-13448952130164.113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-13448952130164.113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-56037300542.350471</v>
      </c>
      <c r="L4256" s="444">
        <f t="shared" ca="1" si="164"/>
        <v>-13504989430706.463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-13504989430706.463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-56270789294.61026</v>
      </c>
      <c r="L4257" s="444">
        <f t="shared" ca="1" si="164"/>
        <v>-13561260220001.072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-13561260220001.072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-56505250916.671135</v>
      </c>
      <c r="L4258" s="444">
        <f t="shared" ca="1" si="164"/>
        <v>-13617765470917.744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-13617765470917.744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-56740689462.157265</v>
      </c>
      <c r="L4259" s="444">
        <f t="shared" ca="1" si="164"/>
        <v>-13674506160379.902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-13674506160379.902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-56977109001.582924</v>
      </c>
      <c r="L4260" s="444">
        <f t="shared" ca="1" si="164"/>
        <v>-13731483269381.484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-13731483269381.484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-57214513622.422844</v>
      </c>
      <c r="L4261" s="444">
        <f t="shared" ca="1" si="164"/>
        <v>-13788697783003.906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-13788697783003.906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-57452907429.182953</v>
      </c>
      <c r="L4262" s="444">
        <f t="shared" ca="1" si="164"/>
        <v>-13846150690433.09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-13846150690433.09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-57692294543.471214</v>
      </c>
      <c r="L4263" s="444">
        <f t="shared" ca="1" si="164"/>
        <v>-13903842984976.561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-13903842984976.561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-57932679104.068993</v>
      </c>
      <c r="L4264" s="444">
        <f t="shared" ca="1" si="164"/>
        <v>-13961775664080.629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-13961775664080.629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-58174065267.002625</v>
      </c>
      <c r="L4265" s="444">
        <f t="shared" ca="1" si="164"/>
        <v>-14019949729347.631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-14019949729347.631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-58416457205.615135</v>
      </c>
      <c r="L4266" s="444">
        <f t="shared" ca="1" si="164"/>
        <v>-14078366186553.246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-14078366186553.246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-58659859110.638527</v>
      </c>
      <c r="L4267" s="444">
        <f t="shared" ca="1" si="164"/>
        <v>-14137026045663.885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-14137026045663.885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-58904275190.266182</v>
      </c>
      <c r="L4268" s="444">
        <f t="shared" ca="1" si="164"/>
        <v>-14195930320854.15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-14195930320854.15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-59149709670.225624</v>
      </c>
      <c r="L4269" s="444">
        <f t="shared" ca="1" si="164"/>
        <v>-14255080030524.377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-14255080030524.377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-59396166793.85157</v>
      </c>
      <c r="L4270" s="444">
        <f t="shared" ca="1" si="164"/>
        <v>-14314476197318.229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-14314476197318.229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-59643650822.159286</v>
      </c>
      <c r="L4271" s="444">
        <f t="shared" ca="1" si="164"/>
        <v>-14374119848140.389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-14374119848140.389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-59892166033.918274</v>
      </c>
      <c r="L4272" s="444">
        <f t="shared" ca="1" si="164"/>
        <v>-14434012014174.307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-14434012014174.307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-60141716725.72628</v>
      </c>
      <c r="L4273" s="444">
        <f t="shared" ca="1" si="164"/>
        <v>-14494153730900.033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-14494153730900.033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-60392307212.083473</v>
      </c>
      <c r="L4274" s="444">
        <f t="shared" ca="1" si="164"/>
        <v>-14554546038112.117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-14554546038112.117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-60643941825.467163</v>
      </c>
      <c r="L4275" s="444">
        <f t="shared" ca="1" si="164"/>
        <v>-14615189979937.584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-14615189979937.584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-60896624916.406601</v>
      </c>
      <c r="L4276" s="444">
        <f t="shared" ca="1" si="164"/>
        <v>-14676086604853.99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-14676086604853.99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-61150360853.558289</v>
      </c>
      <c r="L4277" s="444">
        <f t="shared" ca="1" si="164"/>
        <v>-14737236965707.549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-14737236965707.549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-61405154023.781456</v>
      </c>
      <c r="L4278" s="444">
        <f t="shared" ca="1" si="164"/>
        <v>-14798642119731.33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-14798642119731.33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-61661008832.213875</v>
      </c>
      <c r="L4279" s="444">
        <f t="shared" ca="1" si="164"/>
        <v>-14860303128563.545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-14860303128563.545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-61917929702.348091</v>
      </c>
      <c r="L4280" s="444">
        <f t="shared" ca="1" si="164"/>
        <v>-14922221058265.893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-14922221058265.893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-62175921076.107887</v>
      </c>
      <c r="L4281" s="444">
        <f t="shared" ca="1" si="164"/>
        <v>-14984396979342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-14984396979342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-62434987413.924988</v>
      </c>
      <c r="L4282" s="444">
        <f t="shared" ca="1" si="164"/>
        <v>-15046831966755.926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-15046831966755.926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-62695133194.816368</v>
      </c>
      <c r="L4283" s="444">
        <f t="shared" ca="1" si="164"/>
        <v>-15109527099950.742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-15109527099950.742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-62956362916.461418</v>
      </c>
      <c r="L4284" s="444">
        <f t="shared" ca="1" si="164"/>
        <v>-15172483462867.203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-15172483462867.203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-63218681095.280006</v>
      </c>
      <c r="L4285" s="444">
        <f t="shared" ca="1" si="164"/>
        <v>-15235702143962.482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-15235702143962.482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-63482092266.510345</v>
      </c>
      <c r="L4286" s="444">
        <f t="shared" ca="1" si="164"/>
        <v>-15299184236228.992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-15299184236228.992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-63746600984.287468</v>
      </c>
      <c r="L4287" s="444">
        <f t="shared" ca="1" si="164"/>
        <v>-15362930837213.279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-15362930837213.279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-64012211821.721992</v>
      </c>
      <c r="L4288" s="444">
        <f t="shared" ca="1" si="164"/>
        <v>-15426943049035.002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-15426943049035.002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-64278929370.979179</v>
      </c>
      <c r="L4289" s="444">
        <f t="shared" ca="1" si="164"/>
        <v>-15491221978405.98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-15491221978405.98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-64546758243.358253</v>
      </c>
      <c r="L4290" s="444">
        <f t="shared" ca="1" si="164"/>
        <v>-15555768736649.338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-15555768736649.338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-64815703069.372238</v>
      </c>
      <c r="L4291" s="444">
        <f t="shared" ca="1" si="164"/>
        <v>-15620584439718.711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-15620584439718.711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-65085768498.827965</v>
      </c>
      <c r="L4292" s="444">
        <f t="shared" ca="1" si="164"/>
        <v>-15685670208217.539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-15685670208217.539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-65356959200.90641</v>
      </c>
      <c r="L4293" s="444">
        <f t="shared" ca="1" si="164"/>
        <v>-15751027167418.445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-15751027167418.445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-65629279864.243523</v>
      </c>
      <c r="L4294" s="444">
        <f t="shared" ca="1" si="164"/>
        <v>-15816656447282.689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-15816656447282.689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-65902735197.011208</v>
      </c>
      <c r="L4295" s="444">
        <f t="shared" ca="1" si="164"/>
        <v>-15882559182479.701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-15882559182479.701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-66177329926.998749</v>
      </c>
      <c r="L4296" s="444">
        <f t="shared" ca="1" si="164"/>
        <v>-15948736512406.699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-15948736512406.699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-66453068801.69458</v>
      </c>
      <c r="L4297" s="444">
        <f t="shared" ca="1" si="164"/>
        <v>-16015189581208.395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-16015189581208.395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-66729956588.368309</v>
      </c>
      <c r="L4298" s="444">
        <f t="shared" ca="1" si="164"/>
        <v>-16081919537796.764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-16081919537796.764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-67007998074.153183</v>
      </c>
      <c r="L4299" s="444">
        <f t="shared" ca="1" si="164"/>
        <v>-16148927535870.916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-16148927535870.916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-67287198066.128815</v>
      </c>
      <c r="L4300" s="444">
        <f t="shared" ca="1" si="164"/>
        <v>-16216214733937.045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-16216214733937.045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-67567561391.404358</v>
      </c>
      <c r="L4301" s="444">
        <f t="shared" ca="1" si="164"/>
        <v>-16283782295328.449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-16283782295328.449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-67849092897.201874</v>
      </c>
      <c r="L4302" s="444">
        <f t="shared" ca="1" si="164"/>
        <v>-16351631388225.65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-16351631388225.65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-68131797450.940216</v>
      </c>
      <c r="L4303" s="444">
        <f t="shared" ca="1" si="164"/>
        <v>-16419763185676.59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-16419763185676.59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-68415679940.319115</v>
      </c>
      <c r="L4304" s="444">
        <f t="shared" ca="1" si="164"/>
        <v>-16488178865616.908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-16488178865616.908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-68700745273.403786</v>
      </c>
      <c r="L4305" s="444">
        <f t="shared" ca="1" si="164"/>
        <v>-16556879610890.313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-16556879610890.313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-68986998378.709641</v>
      </c>
      <c r="L4306" s="444">
        <f t="shared" ca="1" si="164"/>
        <v>-16625866609269.021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-16625866609269.021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-69274444205.287582</v>
      </c>
      <c r="L4307" s="444">
        <f t="shared" ca="1" si="164"/>
        <v>-16695141053474.309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-16695141053474.309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-69563087722.809631</v>
      </c>
      <c r="L4308" s="444">
        <f t="shared" ca="1" si="164"/>
        <v>-16764704141197.119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-16764704141197.119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-69852933921.654663</v>
      </c>
      <c r="L4309" s="444">
        <f t="shared" ca="1" si="164"/>
        <v>-16834557075118.773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-16834557075118.773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-70143987812.994888</v>
      </c>
      <c r="L4310" s="444">
        <f t="shared" ca="1" si="164"/>
        <v>-16904701062931.768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-16904701062931.768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-70436254428.88237</v>
      </c>
      <c r="L4311" s="444">
        <f t="shared" ca="1" si="164"/>
        <v>-16975137317360.65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-16975137317360.65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-70729738822.336044</v>
      </c>
      <c r="L4312" s="444">
        <f t="shared" ca="1" si="164"/>
        <v>-17045867056182.986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-17045867056182.986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-71024446067.429123</v>
      </c>
      <c r="L4313" s="444">
        <f t="shared" ca="1" si="164"/>
        <v>-17116891502250.416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-17116891502250.416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-71320381259.37674</v>
      </c>
      <c r="L4314" s="444">
        <f t="shared" ca="1" si="164"/>
        <v>-17188211883509.793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-17188211883509.793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-71617549514.62413</v>
      </c>
      <c r="L4315" s="444">
        <f t="shared" ca="1" si="164"/>
        <v>-17259829433024.418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-17259829433024.418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-71915955970.935074</v>
      </c>
      <c r="L4316" s="444">
        <f t="shared" ca="1" si="164"/>
        <v>-17331745388995.354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-17331745388995.354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-72215605787.480637</v>
      </c>
      <c r="L4317" s="444">
        <f t="shared" ca="1" si="164"/>
        <v>-17403960994782.834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-17403960994782.834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-72516504144.928467</v>
      </c>
      <c r="L4318" s="444">
        <f t="shared" ca="1" si="164"/>
        <v>-17476477498927.762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-17476477498927.762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-72818656245.532333</v>
      </c>
      <c r="L4319" s="444">
        <f t="shared" ca="1" si="164"/>
        <v>-17549296155173.295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-17549296155173.295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-73122067313.222061</v>
      </c>
      <c r="L4320" s="444">
        <f t="shared" ca="1" si="164"/>
        <v>-17622418222486.516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-17622418222486.516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-73426742593.693817</v>
      </c>
      <c r="L4321" s="444">
        <f t="shared" ca="1" si="164"/>
        <v>-17695844965080.211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-17695844965080.211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-73732687354.500885</v>
      </c>
      <c r="L4322" s="444">
        <f t="shared" ca="1" si="164"/>
        <v>-17769577652434.711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-17769577652434.711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-74039906885.144623</v>
      </c>
      <c r="L4323" s="444">
        <f t="shared" ca="1" si="164"/>
        <v>-17843617559319.855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-17843617559319.855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-74348406497.166061</v>
      </c>
      <c r="L4324" s="444">
        <f t="shared" ca="1" si="164"/>
        <v>-17917965965817.023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-17917965965817.023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-74658191524.237595</v>
      </c>
      <c r="L4325" s="444">
        <f t="shared" ca="1" si="164"/>
        <v>-17992624157341.262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-17992624157341.262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-74969267322.255249</v>
      </c>
      <c r="L4326" s="444">
        <f t="shared" ca="1" si="164"/>
        <v>-18067593424663.516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-18067593424663.516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-75281639269.43132</v>
      </c>
      <c r="L4327" s="444">
        <f t="shared" ca="1" si="164"/>
        <v>-18142875063932.945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-18142875063932.945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-75595312766.387268</v>
      </c>
      <c r="L4328" s="444">
        <f t="shared" ca="1" si="164"/>
        <v>-18218470376699.332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-18218470376699.332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-75910293236.247223</v>
      </c>
      <c r="L4329" s="444">
        <f t="shared" ca="1" si="164"/>
        <v>-18294380669935.578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-18294380669935.578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-76226586124.731567</v>
      </c>
      <c r="L4330" s="444">
        <f t="shared" ca="1" si="164"/>
        <v>-18370607256060.309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-18370607256060.309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-76544196900.251282</v>
      </c>
      <c r="L4331" s="444">
        <f t="shared" ca="1" si="164"/>
        <v>-18447151452960.559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-18447151452960.559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-76863131054.002319</v>
      </c>
      <c r="L4332" s="444">
        <f t="shared" ca="1" si="164"/>
        <v>-18524014584014.563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-18524014584014.563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-77183394100.060669</v>
      </c>
      <c r="L4333" s="444">
        <f t="shared" ca="1" si="164"/>
        <v>-18601197978114.625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-18601197978114.625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-77504991575.4776</v>
      </c>
      <c r="L4334" s="444">
        <f t="shared" ca="1" si="164"/>
        <v>-18678702969690.102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-18678702969690.102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-77827929040.375427</v>
      </c>
      <c r="L4335" s="444">
        <f t="shared" ca="1" si="164"/>
        <v>-18756530898730.477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-18756530898730.477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-78152212078.043655</v>
      </c>
      <c r="L4336" s="444">
        <f t="shared" ca="1" si="164"/>
        <v>-18834683110808.52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-18834683110808.52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-78477846295.035492</v>
      </c>
      <c r="L4337" s="444">
        <f t="shared" ca="1" si="164"/>
        <v>-18913160957103.555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-18913160957103.555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-78804837321.264816</v>
      </c>
      <c r="L4338" s="444">
        <f t="shared" ca="1" si="164"/>
        <v>-18991965794424.82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-18991965794424.82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-79133190810.103424</v>
      </c>
      <c r="L4339" s="444">
        <f t="shared" ca="1" si="164"/>
        <v>-19071098985234.922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-19071098985234.922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-79462912438.478836</v>
      </c>
      <c r="L4340" s="444">
        <f t="shared" ca="1" si="164"/>
        <v>-19150561897673.402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-19150561897673.402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-79794007906.972504</v>
      </c>
      <c r="L4341" s="444">
        <f t="shared" ca="1" si="164"/>
        <v>-19230355905580.375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-19230355905580.375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-80126482939.918228</v>
      </c>
      <c r="L4342" s="444">
        <f t="shared" ca="1" si="164"/>
        <v>-19310482388520.293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-19310482388520.293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-80460343285.501221</v>
      </c>
      <c r="L4343" s="444">
        <f t="shared" ref="L4343:L4597" ca="1" si="169">I4343-J4343+K4343</f>
        <v>-19390942731805.793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-19390942731805.793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-80795594715.857468</v>
      </c>
      <c r="L4344" s="444">
        <f t="shared" ca="1" si="169"/>
        <v>-19471738326521.652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-19471738326521.652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-81132243027.173553</v>
      </c>
      <c r="L4345" s="444">
        <f t="shared" ca="1" si="169"/>
        <v>-19552870569548.824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-19552870569548.824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-81470294039.786774</v>
      </c>
      <c r="L4346" s="444">
        <f t="shared" ca="1" si="169"/>
        <v>-19634340863588.609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-19634340863588.609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-81809753598.285873</v>
      </c>
      <c r="L4347" s="444">
        <f t="shared" ca="1" si="169"/>
        <v>-19716150617186.895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-19716150617186.895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-82150627571.612061</v>
      </c>
      <c r="L4348" s="444">
        <f t="shared" ca="1" si="169"/>
        <v>-19798301244758.508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-19798301244758.508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-82492921853.160446</v>
      </c>
      <c r="L4349" s="444">
        <f t="shared" ca="1" si="169"/>
        <v>-19880794166611.668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-19880794166611.668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-82836642360.881943</v>
      </c>
      <c r="L4350" s="444">
        <f t="shared" ca="1" si="169"/>
        <v>-19963630808972.551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-19963630808972.551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-83181795037.38562</v>
      </c>
      <c r="L4351" s="444">
        <f t="shared" ca="1" si="169"/>
        <v>-20046812604009.938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-20046812604009.938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-83528385850.041412</v>
      </c>
      <c r="L4352" s="444">
        <f t="shared" ca="1" si="169"/>
        <v>-20130340989859.98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-20130340989859.98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-83876420791.083252</v>
      </c>
      <c r="L4353" s="444">
        <f t="shared" ca="1" si="169"/>
        <v>-20214217410651.063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-20214217410651.063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-84225905877.712753</v>
      </c>
      <c r="L4354" s="444">
        <f t="shared" ca="1" si="169"/>
        <v>-20298443316528.773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-20298443316528.773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-84576847152.203217</v>
      </c>
      <c r="L4355" s="444">
        <f t="shared" ca="1" si="169"/>
        <v>-20383020163680.977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-20383020163680.977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-84929250682.004074</v>
      </c>
      <c r="L4356" s="444">
        <f t="shared" ca="1" si="169"/>
        <v>-20467949414362.98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-20467949414362.98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-85283122559.845749</v>
      </c>
      <c r="L4357" s="444">
        <f t="shared" ca="1" si="169"/>
        <v>-20553232536922.828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-20553232536922.828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-85638468903.845123</v>
      </c>
      <c r="L4358" s="444">
        <f t="shared" ca="1" si="169"/>
        <v>-20638871005826.672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-20638871005826.672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-85995295857.61113</v>
      </c>
      <c r="L4359" s="444">
        <f t="shared" ca="1" si="169"/>
        <v>-20724866301684.281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-20724866301684.281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-86353609590.351166</v>
      </c>
      <c r="L4360" s="444">
        <f t="shared" ca="1" si="169"/>
        <v>-20811219911274.633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-20811219911274.633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-86713416296.977631</v>
      </c>
      <c r="L4361" s="444">
        <f t="shared" ca="1" si="169"/>
        <v>-20897933327571.609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-20897933327571.609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-87074722198.215042</v>
      </c>
      <c r="L4362" s="444">
        <f t="shared" ca="1" si="169"/>
        <v>-20985008049769.824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-20985008049769.824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-87437533540.707596</v>
      </c>
      <c r="L4363" s="444">
        <f t="shared" ca="1" si="169"/>
        <v>-21072445583310.531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-21072445583310.531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-87801856597.127213</v>
      </c>
      <c r="L4364" s="444">
        <f t="shared" ca="1" si="169"/>
        <v>-21160247439907.66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-21160247439907.66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-88167697666.281921</v>
      </c>
      <c r="L4365" s="444">
        <f t="shared" ca="1" si="169"/>
        <v>-21248415137573.941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-21248415137573.941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-88535063073.224762</v>
      </c>
      <c r="L4366" s="444">
        <f t="shared" ca="1" si="169"/>
        <v>-21336950200647.168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-21336950200647.168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-88903959169.363205</v>
      </c>
      <c r="L4367" s="444">
        <f t="shared" ca="1" si="169"/>
        <v>-21425854159816.531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-21425854159816.531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-89274392332.568878</v>
      </c>
      <c r="L4368" s="444">
        <f t="shared" ca="1" si="169"/>
        <v>-21515128552149.102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-21515128552149.102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-89646368967.287918</v>
      </c>
      <c r="L4369" s="444">
        <f t="shared" ca="1" si="169"/>
        <v>-21604774921116.391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-21604774921116.391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-90019895504.651627</v>
      </c>
      <c r="L4370" s="444">
        <f t="shared" ca="1" si="169"/>
        <v>-21694794816621.043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-21694794816621.043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-90394978402.587677</v>
      </c>
      <c r="L4371" s="444">
        <f t="shared" ca="1" si="169"/>
        <v>-21785189795023.629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-21785189795023.629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-90771624145.931793</v>
      </c>
      <c r="L4372" s="444">
        <f t="shared" ca="1" si="169"/>
        <v>-21875961419169.563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-21875961419169.563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-91149839246.539841</v>
      </c>
      <c r="L4373" s="444">
        <f t="shared" ca="1" si="169"/>
        <v>-21967111258416.102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-21967111258416.102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-91529630243.400421</v>
      </c>
      <c r="L4374" s="444">
        <f t="shared" ca="1" si="169"/>
        <v>-22058640888659.504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-22058640888659.504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-91911003702.747925</v>
      </c>
      <c r="L4375" s="444">
        <f t="shared" ca="1" si="169"/>
        <v>-22150551892362.25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-22150551892362.25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-92293966218.176041</v>
      </c>
      <c r="L4376" s="444">
        <f t="shared" ca="1" si="169"/>
        <v>-22242845858580.426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-22242845858580.426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-92678524410.75177</v>
      </c>
      <c r="L4377" s="444">
        <f t="shared" ca="1" si="169"/>
        <v>-22335524382991.176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-22335524382991.176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-93064684929.129898</v>
      </c>
      <c r="L4378" s="444">
        <f t="shared" ca="1" si="169"/>
        <v>-22428589067920.305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-22428589067920.305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-93452454449.667938</v>
      </c>
      <c r="L4379" s="444">
        <f t="shared" ca="1" si="169"/>
        <v>-22522041522369.973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-22522041522369.973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-93841839676.54155</v>
      </c>
      <c r="L4380" s="444">
        <f t="shared" ca="1" si="169"/>
        <v>-22615883362046.516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-22615883362046.516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-94232847341.860474</v>
      </c>
      <c r="L4381" s="444">
        <f t="shared" ca="1" si="169"/>
        <v>-22710116209388.375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-22710116209388.375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-94625484205.784897</v>
      </c>
      <c r="L4382" s="444">
        <f t="shared" ca="1" si="169"/>
        <v>-22804741693594.16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-22804741693594.16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-95019757056.642334</v>
      </c>
      <c r="L4383" s="444">
        <f t="shared" ca="1" si="169"/>
        <v>-22899761450650.801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-22899761450650.801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-95415672711.044998</v>
      </c>
      <c r="L4384" s="444">
        <f t="shared" ca="1" si="169"/>
        <v>-22995177123361.848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-22995177123361.848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-95813238014.00769</v>
      </c>
      <c r="L4385" s="444">
        <f t="shared" ca="1" si="169"/>
        <v>-23090990361375.855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-23090990361375.855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-96212459839.066071</v>
      </c>
      <c r="L4386" s="444">
        <f t="shared" ca="1" si="169"/>
        <v>-23187202821214.922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-23187202821214.922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-96613345088.395508</v>
      </c>
      <c r="L4387" s="444">
        <f t="shared" ca="1" si="169"/>
        <v>-23283816166303.316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-23283816166303.316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-97015900692.930481</v>
      </c>
      <c r="L4388" s="444">
        <f t="shared" ca="1" si="169"/>
        <v>-23380832066996.246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-23380832066996.246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-97420133612.48436</v>
      </c>
      <c r="L4389" s="444">
        <f t="shared" ca="1" si="169"/>
        <v>-23478252200608.73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-23478252200608.73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-97826050835.869705</v>
      </c>
      <c r="L4390" s="444">
        <f t="shared" ca="1" si="169"/>
        <v>-23576078251444.602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-23576078251444.602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-98233659381.019165</v>
      </c>
      <c r="L4391" s="444">
        <f t="shared" ca="1" si="169"/>
        <v>-23674311910825.621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-23674311910825.621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-98642966295.10675</v>
      </c>
      <c r="L4392" s="444">
        <f t="shared" ca="1" si="169"/>
        <v>-23772954877120.727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-23772954877120.727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-99053978654.669693</v>
      </c>
      <c r="L4393" s="444">
        <f t="shared" ca="1" si="169"/>
        <v>-23872008855775.395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-23872008855775.395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-99466703565.730804</v>
      </c>
      <c r="L4394" s="444">
        <f t="shared" ca="1" si="169"/>
        <v>-23971475559341.125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-23971475559341.125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-99881148163.921356</v>
      </c>
      <c r="L4395" s="444">
        <f t="shared" ca="1" si="169"/>
        <v>-24071356707505.047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-24071356707505.047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-100297319614.60435</v>
      </c>
      <c r="L4396" s="444">
        <f t="shared" ca="1" si="169"/>
        <v>-24171654027119.652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-24171654027119.652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-100715225112.99855</v>
      </c>
      <c r="L4397" s="444">
        <f t="shared" ca="1" si="169"/>
        <v>-24272369252232.652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-24272369252232.652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-101134871884.30272</v>
      </c>
      <c r="L4398" s="444">
        <f t="shared" ca="1" si="169"/>
        <v>-24373504124116.953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-24373504124116.953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-101556267183.82063</v>
      </c>
      <c r="L4399" s="444">
        <f t="shared" ca="1" si="169"/>
        <v>-24475060391300.773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-24475060391300.773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-101979418297.08655</v>
      </c>
      <c r="L4400" s="444">
        <f t="shared" ca="1" si="169"/>
        <v>-24577039809597.859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-24577039809597.859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-102404332539.99107</v>
      </c>
      <c r="L4401" s="444">
        <f t="shared" ca="1" si="169"/>
        <v>-24679444142137.852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-24679444142137.852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-102831017258.90771</v>
      </c>
      <c r="L4402" s="444">
        <f t="shared" ca="1" si="169"/>
        <v>-24782275159396.758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-24782275159396.758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-103259479830.81982</v>
      </c>
      <c r="L4403" s="444">
        <f t="shared" ca="1" si="169"/>
        <v>-24885534639227.578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-24885534639227.578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-103689727663.44824</v>
      </c>
      <c r="L4404" s="444">
        <f t="shared" ca="1" si="169"/>
        <v>-24989224366891.027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-24989224366891.027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-104121768195.37927</v>
      </c>
      <c r="L4405" s="444">
        <f t="shared" ca="1" si="169"/>
        <v>-25093346135086.406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-25093346135086.406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-104555608896.19336</v>
      </c>
      <c r="L4406" s="444">
        <f t="shared" ca="1" si="169"/>
        <v>-25197901743982.602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-25197901743982.602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-104991257266.59418</v>
      </c>
      <c r="L4407" s="444">
        <f t="shared" ca="1" si="169"/>
        <v>-25302893001249.195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-25302893001249.195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-105428720838.53831</v>
      </c>
      <c r="L4408" s="444">
        <f t="shared" ca="1" si="169"/>
        <v>-25408321722087.734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-25408321722087.734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-105868007175.36555</v>
      </c>
      <c r="L4409" s="444">
        <f t="shared" ca="1" si="169"/>
        <v>-25514189729263.102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-25514189729263.102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-106309123871.9296</v>
      </c>
      <c r="L4410" s="444">
        <f t="shared" ca="1" si="169"/>
        <v>-25620498853135.031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-25620498853135.031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-106752078554.72929</v>
      </c>
      <c r="L4411" s="444">
        <f t="shared" ca="1" si="169"/>
        <v>-25727250931689.762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-25727250931689.762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-107196878882.04068</v>
      </c>
      <c r="L4412" s="444">
        <f t="shared" ca="1" si="169"/>
        <v>-25834447810571.801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-25834447810571.801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-107643532544.04916</v>
      </c>
      <c r="L4413" s="444">
        <f t="shared" ca="1" si="169"/>
        <v>-25942091343115.852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-25942091343115.852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-108092047262.98271</v>
      </c>
      <c r="L4414" s="444">
        <f t="shared" ca="1" si="169"/>
        <v>-26050183390378.836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-26050183390378.836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-108542430793.24515</v>
      </c>
      <c r="L4415" s="444">
        <f t="shared" ca="1" si="169"/>
        <v>-26158725821172.082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-26158725821172.082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-108994690921.55034</v>
      </c>
      <c r="L4416" s="444">
        <f t="shared" ca="1" si="169"/>
        <v>-26267720512093.633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-26267720512093.633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-109448835467.05681</v>
      </c>
      <c r="L4417" s="444">
        <f t="shared" ca="1" si="169"/>
        <v>-26377169347560.691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-26377169347560.691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-109904872281.50288</v>
      </c>
      <c r="L4418" s="444">
        <f t="shared" ca="1" si="169"/>
        <v>-26487074219842.195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-26487074219842.195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-110362809249.34248</v>
      </c>
      <c r="L4419" s="444">
        <f t="shared" ca="1" si="169"/>
        <v>-26597437029091.539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-26597437029091.539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-110822654287.88141</v>
      </c>
      <c r="L4420" s="444">
        <f t="shared" ca="1" si="169"/>
        <v>-26708259683379.422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-26708259683379.422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-111284415347.41426</v>
      </c>
      <c r="L4421" s="444">
        <f t="shared" ca="1" si="169"/>
        <v>-26819544098726.836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-26819544098726.836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-111748100411.36182</v>
      </c>
      <c r="L4422" s="444">
        <f t="shared" ca="1" si="169"/>
        <v>-26931292199138.199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-26931292199138.199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-112213717496.40916</v>
      </c>
      <c r="L4423" s="444">
        <f t="shared" ca="1" si="169"/>
        <v>-27043505916634.609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-27043505916634.609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-112681274652.64421</v>
      </c>
      <c r="L4424" s="444">
        <f t="shared" ca="1" si="169"/>
        <v>-27156187191287.254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-27156187191287.254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-113150779963.69688</v>
      </c>
      <c r="L4425" s="444">
        <f t="shared" ca="1" si="169"/>
        <v>-27269337971250.949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-27269337971250.949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-113622241546.87895</v>
      </c>
      <c r="L4426" s="444">
        <f t="shared" ca="1" si="169"/>
        <v>-27382960212797.828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-27382960212797.828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-114095667553.32428</v>
      </c>
      <c r="L4427" s="444">
        <f t="shared" ca="1" si="169"/>
        <v>-27497055880351.152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-27497055880351.152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-114571066168.12982</v>
      </c>
      <c r="L4428" s="444">
        <f t="shared" ca="1" si="169"/>
        <v>-27611626946519.281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-27611626946519.281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-115048445610.49699</v>
      </c>
      <c r="L4429" s="444">
        <f t="shared" ca="1" si="169"/>
        <v>-27726675392129.777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-27726675392129.777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-115527814133.87407</v>
      </c>
      <c r="L4430" s="444">
        <f t="shared" ca="1" si="169"/>
        <v>-27842203206263.652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-27842203206263.652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-116009180026.09856</v>
      </c>
      <c r="L4431" s="444">
        <f t="shared" ca="1" si="169"/>
        <v>-27958212386289.75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-27958212386289.75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-116492551609.54062</v>
      </c>
      <c r="L4432" s="444">
        <f t="shared" ca="1" si="169"/>
        <v>-28074704937899.289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-28074704937899.289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-116977937241.24704</v>
      </c>
      <c r="L4433" s="444">
        <f t="shared" ca="1" si="169"/>
        <v>-28191682875140.535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-28191682875140.535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-117465345313.08556</v>
      </c>
      <c r="L4434" s="444">
        <f t="shared" ca="1" si="169"/>
        <v>-28309148220453.621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-28309148220453.621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-117954784251.89009</v>
      </c>
      <c r="L4435" s="444">
        <f t="shared" ca="1" si="169"/>
        <v>-28427103004705.512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-28427103004705.512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-118446262519.60629</v>
      </c>
      <c r="L4436" s="444">
        <f t="shared" ca="1" si="169"/>
        <v>-28545549267225.117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-28545549267225.117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-118939788613.438</v>
      </c>
      <c r="L4437" s="444">
        <f t="shared" ca="1" si="169"/>
        <v>-28664489055838.555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-28664489055838.555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-119435371065.99399</v>
      </c>
      <c r="L4438" s="444">
        <f t="shared" ca="1" si="169"/>
        <v>-28783924426904.547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-28783924426904.547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-119933018445.43561</v>
      </c>
      <c r="L4439" s="444">
        <f t="shared" ca="1" si="169"/>
        <v>-28903857445349.984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-28903857445349.984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-120432739355.62494</v>
      </c>
      <c r="L4440" s="444">
        <f t="shared" ca="1" si="169"/>
        <v>-29024290184705.609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-29024290184705.609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-120934542436.27338</v>
      </c>
      <c r="L4441" s="444">
        <f t="shared" ca="1" si="169"/>
        <v>-29145224727141.883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-29145224727141.883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-121438436363.09117</v>
      </c>
      <c r="L4442" s="444">
        <f t="shared" ca="1" si="169"/>
        <v>-29266663163504.973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-29266663163504.973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-121944429847.93738</v>
      </c>
      <c r="L4443" s="444">
        <f t="shared" ca="1" si="169"/>
        <v>-29388607593352.91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-29388607593352.91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-122452531638.97046</v>
      </c>
      <c r="L4444" s="444">
        <f t="shared" ca="1" si="169"/>
        <v>-29511060124991.879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-29511060124991.879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-122962750520.79948</v>
      </c>
      <c r="L4445" s="444">
        <f t="shared" ca="1" si="169"/>
        <v>-29634022875512.68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-29634022875512.68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-123475095314.63615</v>
      </c>
      <c r="L4446" s="444">
        <f t="shared" ca="1" si="169"/>
        <v>-29757497970827.316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-29757497970827.316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-123989574878.44713</v>
      </c>
      <c r="L4447" s="444">
        <f t="shared" ca="1" si="169"/>
        <v>-29881487545705.762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-29881487545705.762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-124506198107.10736</v>
      </c>
      <c r="L4448" s="444">
        <f t="shared" ca="1" si="169"/>
        <v>-30005993743812.867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-30005993743812.867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-125024973932.5536</v>
      </c>
      <c r="L4449" s="444">
        <f t="shared" ca="1" si="169"/>
        <v>-30131018717745.422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-30131018717745.422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-125545911323.93927</v>
      </c>
      <c r="L4450" s="444">
        <f t="shared" ca="1" si="169"/>
        <v>-30256564629069.359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-30256564629069.359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-126069019287.789</v>
      </c>
      <c r="L4451" s="444">
        <f t="shared" ca="1" si="169"/>
        <v>-30382633648357.148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-30382633648357.148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-126594306868.15479</v>
      </c>
      <c r="L4452" s="444">
        <f t="shared" ca="1" si="169"/>
        <v>-30509227955225.305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-30509227955225.305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-127121783146.77211</v>
      </c>
      <c r="L4453" s="444">
        <f t="shared" ca="1" si="169"/>
        <v>-30636349738372.078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-30636349738372.078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-127651457243.217</v>
      </c>
      <c r="L4454" s="444">
        <f t="shared" ca="1" si="169"/>
        <v>-30764001195615.297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-30764001195615.297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-128183338315.06375</v>
      </c>
      <c r="L4455" s="444">
        <f t="shared" ca="1" si="169"/>
        <v>-30892184533930.359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-30892184533930.359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-128717435558.04318</v>
      </c>
      <c r="L4456" s="444">
        <f t="shared" ca="1" si="169"/>
        <v>-31020901969488.402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-31020901969488.402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-129253758206.20168</v>
      </c>
      <c r="L4457" s="444">
        <f t="shared" ca="1" si="169"/>
        <v>-31150155727694.605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-31150155727694.605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-129792315532.06084</v>
      </c>
      <c r="L4458" s="444">
        <f t="shared" ca="1" si="169"/>
        <v>-31279948043226.668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-31279948043226.668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-130333116846.77779</v>
      </c>
      <c r="L4459" s="444">
        <f t="shared" ca="1" si="169"/>
        <v>-31410281160073.445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-31410281160073.445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-130876171500.30602</v>
      </c>
      <c r="L4460" s="444">
        <f t="shared" ca="1" si="169"/>
        <v>-31541157331573.75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-31541157331573.75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-131421488881.55727</v>
      </c>
      <c r="L4461" s="444">
        <f t="shared" ca="1" si="169"/>
        <v>-31672578820455.309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-31672578820455.309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-131969078418.56378</v>
      </c>
      <c r="L4462" s="444">
        <f t="shared" ca="1" si="169"/>
        <v>-31804547898873.871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-31804547898873.871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-132518949578.64113</v>
      </c>
      <c r="L4463" s="444">
        <f t="shared" ca="1" si="169"/>
        <v>-31937066848452.512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-31937066848452.512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-133071111868.55212</v>
      </c>
      <c r="L4464" s="444">
        <f t="shared" ca="1" si="169"/>
        <v>-32070137960321.063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-32070137960321.063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-133625574834.67108</v>
      </c>
      <c r="L4465" s="444">
        <f t="shared" ca="1" si="169"/>
        <v>-32203763535155.734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-32203763535155.734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-134182348063.1489</v>
      </c>
      <c r="L4466" s="444">
        <f t="shared" ca="1" si="169"/>
        <v>-32337945883218.883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-32337945883218.883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-134741441180.07866</v>
      </c>
      <c r="L4467" s="444">
        <f t="shared" ca="1" si="169"/>
        <v>-32472687324398.961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-32472687324398.961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-135302863851.66234</v>
      </c>
      <c r="L4468" s="444">
        <f t="shared" ca="1" si="169"/>
        <v>-32607990188250.625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-32607990188250.625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-135866625784.37761</v>
      </c>
      <c r="L4469" s="444">
        <f t="shared" ca="1" si="169"/>
        <v>-32743856814035.004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-32743856814035.004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-136432736725.14584</v>
      </c>
      <c r="L4470" s="444">
        <f t="shared" ca="1" si="169"/>
        <v>-32880289550760.148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-32880289550760.148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-137001206461.50061</v>
      </c>
      <c r="L4471" s="444">
        <f t="shared" ca="1" si="169"/>
        <v>-33017290757221.648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-33017290757221.648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-137572044821.7569</v>
      </c>
      <c r="L4472" s="444">
        <f t="shared" ca="1" si="169"/>
        <v>-33154862802043.406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-33154862802043.406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-138145261675.18085</v>
      </c>
      <c r="L4473" s="444">
        <f t="shared" ca="1" si="169"/>
        <v>-33293008063718.586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-33293008063718.586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-138720866932.16077</v>
      </c>
      <c r="L4474" s="444">
        <f t="shared" ca="1" si="169"/>
        <v>-33431728930650.746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-33431728930650.746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-139298870544.37811</v>
      </c>
      <c r="L4475" s="444">
        <f t="shared" ca="1" si="169"/>
        <v>-33571027801195.125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-33571027801195.125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-139879282504.97968</v>
      </c>
      <c r="L4476" s="444">
        <f t="shared" ca="1" si="169"/>
        <v>-33710907083700.105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-33710907083700.105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-140462112848.75046</v>
      </c>
      <c r="L4477" s="444">
        <f t="shared" ca="1" si="169"/>
        <v>-33851369196548.855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-33851369196548.855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-141047371652.2869</v>
      </c>
      <c r="L4478" s="444">
        <f t="shared" ca="1" si="169"/>
        <v>-33992416568201.141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-33992416568201.141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-141635069034.17145</v>
      </c>
      <c r="L4479" s="444">
        <f t="shared" ca="1" si="169"/>
        <v>-34134051637235.313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-34134051637235.313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-142225215155.14713</v>
      </c>
      <c r="L4480" s="444">
        <f t="shared" ca="1" si="169"/>
        <v>-34276276852390.461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-34276276852390.461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-142817820218.29358</v>
      </c>
      <c r="L4481" s="444">
        <f t="shared" ca="1" si="169"/>
        <v>-34419094672608.754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-34419094672608.754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-143412894469.20313</v>
      </c>
      <c r="L4482" s="444">
        <f t="shared" ca="1" si="169"/>
        <v>-34562507567077.957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-34562507567077.957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-144010448196.15814</v>
      </c>
      <c r="L4483" s="444">
        <f t="shared" ca="1" si="169"/>
        <v>-34706518015274.113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-34706518015274.113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-144610491730.30881</v>
      </c>
      <c r="L4484" s="444">
        <f t="shared" ca="1" si="169"/>
        <v>-34851128507004.422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-34851128507004.422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-145213035445.85178</v>
      </c>
      <c r="L4485" s="444">
        <f t="shared" ca="1" si="169"/>
        <v>-34996341542450.273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-34996341542450.273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-145818089760.20947</v>
      </c>
      <c r="L4486" s="444">
        <f t="shared" ca="1" si="169"/>
        <v>-35142159632210.484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-35142159632210.484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-146425665134.21033</v>
      </c>
      <c r="L4487" s="444">
        <f t="shared" ca="1" si="169"/>
        <v>-35288585297344.695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-35288585297344.695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-147035772072.26956</v>
      </c>
      <c r="L4488" s="444">
        <f t="shared" ca="1" si="169"/>
        <v>-35435621069416.969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-35435621069416.969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-147648421122.57071</v>
      </c>
      <c r="L4489" s="444">
        <f t="shared" ca="1" si="169"/>
        <v>-35583269490539.539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-35583269490539.539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-148263622877.24808</v>
      </c>
      <c r="L4490" s="444">
        <f t="shared" ca="1" si="169"/>
        <v>-35731533113416.789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-35731533113416.789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-148881387972.56995</v>
      </c>
      <c r="L4491" s="444">
        <f t="shared" ca="1" si="169"/>
        <v>-35880414501389.359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-35880414501389.359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-149501727089.12231</v>
      </c>
      <c r="L4492" s="444">
        <f t="shared" ca="1" si="169"/>
        <v>-36029916228478.484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-36029916228478.484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-150124650951.99368</v>
      </c>
      <c r="L4493" s="444">
        <f t="shared" ca="1" si="169"/>
        <v>-36180040879430.477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-36180040879430.477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-150750170330.96033</v>
      </c>
      <c r="L4494" s="444">
        <f t="shared" ca="1" si="169"/>
        <v>-36330791049761.438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-36330791049761.438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-151378296040.67267</v>
      </c>
      <c r="L4495" s="444">
        <f t="shared" ca="1" si="169"/>
        <v>-36482169345802.109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-36482169345802.109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-152009038940.84213</v>
      </c>
      <c r="L4496" s="444">
        <f t="shared" ca="1" si="169"/>
        <v>-36634178384742.953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-36634178384742.953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-152642409936.42896</v>
      </c>
      <c r="L4497" s="444">
        <f t="shared" ca="1" si="169"/>
        <v>-36786820794679.383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-36786820794679.383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-153278419977.83075</v>
      </c>
      <c r="L4498" s="444">
        <f t="shared" ca="1" si="169"/>
        <v>-36940099214657.211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-36940099214657.211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-153917080061.07172</v>
      </c>
      <c r="L4499" s="444">
        <f t="shared" ca="1" si="169"/>
        <v>-37094016294718.281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-37094016294718.281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-154558401227.99283</v>
      </c>
      <c r="L4500" s="444">
        <f t="shared" ca="1" si="169"/>
        <v>-37248574695946.273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-37248574695946.273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-155202394566.44281</v>
      </c>
      <c r="L4501" s="444">
        <f t="shared" ca="1" si="169"/>
        <v>-37403777090512.719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-37403777090512.719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-155849071210.46967</v>
      </c>
      <c r="L4502" s="444">
        <f t="shared" ca="1" si="169"/>
        <v>-37559626161723.188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-37559626161723.188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-156498442340.51328</v>
      </c>
      <c r="L4503" s="444">
        <f t="shared" ca="1" si="169"/>
        <v>-37716124604063.703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-37716124604063.703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-157150519183.59875</v>
      </c>
      <c r="L4504" s="444">
        <f t="shared" ca="1" si="169"/>
        <v>-37873275123247.305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-37873275123247.305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-157805313013.53043</v>
      </c>
      <c r="L4505" s="444">
        <f t="shared" ca="1" si="169"/>
        <v>-38031080436260.836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-38031080436260.836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-158462835151.08682</v>
      </c>
      <c r="L4506" s="444">
        <f t="shared" ca="1" si="169"/>
        <v>-38189543271411.922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-38189543271411.922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-159123096964.21634</v>
      </c>
      <c r="L4507" s="444">
        <f t="shared" ca="1" si="169"/>
        <v>-38348666368376.141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-38348666368376.141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-159786109868.23392</v>
      </c>
      <c r="L4508" s="444">
        <f t="shared" ca="1" si="169"/>
        <v>-38508452478244.375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-38508452478244.375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-160451885326.01822</v>
      </c>
      <c r="L4509" s="444">
        <f t="shared" ca="1" si="169"/>
        <v>-38668904363570.391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-38668904363570.391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-161120434848.20996</v>
      </c>
      <c r="L4510" s="444">
        <f t="shared" ca="1" si="169"/>
        <v>-38830024798418.602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-38830024798418.602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-161791769993.41083</v>
      </c>
      <c r="L4511" s="444">
        <f t="shared" ca="1" si="169"/>
        <v>-38991816568412.016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-38991816568412.016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-162465902368.38339</v>
      </c>
      <c r="L4512" s="444">
        <f t="shared" ca="1" si="169"/>
        <v>-39154282470780.398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-39154282470780.398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-163142843628.25165</v>
      </c>
      <c r="L4513" s="444">
        <f t="shared" ca="1" si="169"/>
        <v>-39317425314408.648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-39317425314408.648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-163822605476.7027</v>
      </c>
      <c r="L4514" s="444">
        <f t="shared" ca="1" si="169"/>
        <v>-39481247919885.352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-39481247919885.352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-164505199666.18896</v>
      </c>
      <c r="L4515" s="444">
        <f t="shared" ca="1" si="169"/>
        <v>-39645753119551.539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-39645753119551.539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-165190637998.13141</v>
      </c>
      <c r="L4516" s="444">
        <f t="shared" ca="1" si="169"/>
        <v>-39810943757549.672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-39810943757549.672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-165878932323.12363</v>
      </c>
      <c r="L4517" s="444">
        <f t="shared" ca="1" si="169"/>
        <v>-39976822689872.797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-39976822689872.797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-166570094541.13666</v>
      </c>
      <c r="L4518" s="444">
        <f t="shared" ca="1" si="169"/>
        <v>-40143392784413.93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-40143392784413.93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-167264136601.7247</v>
      </c>
      <c r="L4519" s="444">
        <f t="shared" ca="1" si="169"/>
        <v>-40310656921015.656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-40310656921015.656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-167961070504.2319</v>
      </c>
      <c r="L4520" s="444">
        <f t="shared" ca="1" si="169"/>
        <v>-40478617991519.891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-40478617991519.891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-168660908297.99954</v>
      </c>
      <c r="L4521" s="444">
        <f t="shared" ca="1" si="169"/>
        <v>-40647278899817.891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-40647278899817.891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-169363662082.57455</v>
      </c>
      <c r="L4522" s="444">
        <f t="shared" ca="1" si="169"/>
        <v>-40816642561900.469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-40816642561900.469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-170069344007.91861</v>
      </c>
      <c r="L4523" s="444">
        <f t="shared" ca="1" si="169"/>
        <v>-40986711905908.391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-40986711905908.391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-170777966274.61829</v>
      </c>
      <c r="L4524" s="444">
        <f t="shared" ca="1" si="169"/>
        <v>-41157489872183.008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-41157489872183.008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-171489541134.09586</v>
      </c>
      <c r="L4525" s="444">
        <f t="shared" ca="1" si="169"/>
        <v>-41328979413317.102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-41328979413317.102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-172204080888.82126</v>
      </c>
      <c r="L4526" s="444">
        <f t="shared" ca="1" si="169"/>
        <v>-41501183494205.922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-41501183494205.922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-172921597892.52466</v>
      </c>
      <c r="L4527" s="444">
        <f t="shared" ca="1" si="169"/>
        <v>-41674105092098.445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-41674105092098.445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-173642104550.41019</v>
      </c>
      <c r="L4528" s="444">
        <f t="shared" ca="1" si="169"/>
        <v>-41847747196648.859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-41847747196648.859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-174365613319.37024</v>
      </c>
      <c r="L4529" s="444">
        <f t="shared" ca="1" si="169"/>
        <v>-42022112809968.227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-42022112809968.227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-175092136708.20093</v>
      </c>
      <c r="L4530" s="444">
        <f t="shared" ca="1" si="169"/>
        <v>-42197204946676.43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-42197204946676.43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-175821687277.81845</v>
      </c>
      <c r="L4531" s="444">
        <f t="shared" ca="1" si="169"/>
        <v>-42373026633954.25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-42373026633954.25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-176554277641.47604</v>
      </c>
      <c r="L4532" s="444">
        <f t="shared" ca="1" si="169"/>
        <v>-42549580911595.727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-42549580911595.727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-177289920464.98218</v>
      </c>
      <c r="L4533" s="444">
        <f t="shared" ca="1" si="169"/>
        <v>-42726870832060.711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-42726870832060.711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-178028628466.91962</v>
      </c>
      <c r="L4534" s="444">
        <f t="shared" ca="1" si="169"/>
        <v>-42904899460527.633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-42904899460527.633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-178770414418.86514</v>
      </c>
      <c r="L4535" s="444">
        <f t="shared" ca="1" si="169"/>
        <v>-43083669874946.5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-43083669874946.5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-179515291145.61041</v>
      </c>
      <c r="L4536" s="444">
        <f t="shared" ca="1" si="169"/>
        <v>-43263185166092.109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-43263185166092.109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-180263271525.38379</v>
      </c>
      <c r="L4537" s="444">
        <f t="shared" ca="1" si="169"/>
        <v>-43443448437617.492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-43443448437617.492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-181014368490.07288</v>
      </c>
      <c r="L4538" s="444">
        <f t="shared" ca="1" si="169"/>
        <v>-43624462806107.563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-43624462806107.563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-181768595025.44818</v>
      </c>
      <c r="L4539" s="444">
        <f t="shared" ca="1" si="169"/>
        <v>-43806231401133.008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-43806231401133.008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-182525964171.38754</v>
      </c>
      <c r="L4540" s="444">
        <f t="shared" ca="1" si="169"/>
        <v>-43988757365304.398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-43988757365304.398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-183286489022.10165</v>
      </c>
      <c r="L4541" s="444">
        <f t="shared" ca="1" si="169"/>
        <v>-44172043854326.5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-44172043854326.5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-184050182726.36041</v>
      </c>
      <c r="L4542" s="444">
        <f t="shared" ca="1" si="169"/>
        <v>-44356094037052.859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-44356094037052.859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-184817058487.72025</v>
      </c>
      <c r="L4543" s="444">
        <f t="shared" ca="1" si="169"/>
        <v>-44540911095540.578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-44540911095540.578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-185587129564.75241</v>
      </c>
      <c r="L4544" s="444">
        <f t="shared" ca="1" si="169"/>
        <v>-44726498225105.328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-44726498225105.328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-186360409271.27219</v>
      </c>
      <c r="L4545" s="444">
        <f t="shared" ca="1" si="169"/>
        <v>-44912858634376.602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-44912858634376.602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-187136910976.56918</v>
      </c>
      <c r="L4546" s="444">
        <f t="shared" ca="1" si="169"/>
        <v>-45099995545353.172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-45099995545353.172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-187916648105.63821</v>
      </c>
      <c r="L4547" s="444">
        <f t="shared" ca="1" si="169"/>
        <v>-45287912193458.813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-45287912193458.813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-188699634139.41171</v>
      </c>
      <c r="L4548" s="444">
        <f t="shared" ca="1" si="169"/>
        <v>-45476611827598.227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-45476611827598.227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-189485882614.99261</v>
      </c>
      <c r="L4549" s="444">
        <f t="shared" ca="1" si="169"/>
        <v>-45666097710213.219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-45666097710213.219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-190275407125.8884</v>
      </c>
      <c r="L4550" s="444">
        <f t="shared" ca="1" si="169"/>
        <v>-45856373117339.109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-45856373117339.109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-191068221322.24628</v>
      </c>
      <c r="L4551" s="444">
        <f t="shared" ca="1" si="169"/>
        <v>-46047441338661.359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-46047441338661.359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-191864338911.08899</v>
      </c>
      <c r="L4552" s="444">
        <f t="shared" ca="1" si="169"/>
        <v>-46239305677572.445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-46239305677572.445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-192663773656.55185</v>
      </c>
      <c r="L4553" s="444">
        <f t="shared" ca="1" si="169"/>
        <v>-46431969451229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-46431969451229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-193466539380.12082</v>
      </c>
      <c r="L4554" s="444">
        <f t="shared" ca="1" si="169"/>
        <v>-46625435990609.117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-46625435990609.117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-194272649960.87131</v>
      </c>
      <c r="L4555" s="444">
        <f t="shared" ca="1" si="169"/>
        <v>-46819708640569.992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-46819708640569.992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-195082119335.70831</v>
      </c>
      <c r="L4556" s="444">
        <f t="shared" ca="1" si="169"/>
        <v>-47014790759905.703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-47014790759905.703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-195894961499.60709</v>
      </c>
      <c r="L4557" s="444">
        <f t="shared" ca="1" si="169"/>
        <v>-47210685721405.313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-47210685721405.313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-196711190505.85547</v>
      </c>
      <c r="L4558" s="444">
        <f t="shared" ca="1" si="169"/>
        <v>-47407396911911.172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-47407396911911.172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-197530820466.29654</v>
      </c>
      <c r="L4559" s="444">
        <f t="shared" ca="1" si="169"/>
        <v>-47604927732377.469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-47604927732377.469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-198353865551.57278</v>
      </c>
      <c r="L4560" s="444">
        <f t="shared" ca="1" si="169"/>
        <v>-47803281597929.039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-47803281597929.039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-199180339991.371</v>
      </c>
      <c r="L4561" s="444">
        <f t="shared" ca="1" si="169"/>
        <v>-48002461937920.406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-48002461937920.406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-200010258074.66837</v>
      </c>
      <c r="L4562" s="444">
        <f t="shared" ca="1" si="169"/>
        <v>-48202472195995.078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-48202472195995.078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-200843634149.97949</v>
      </c>
      <c r="L4563" s="444">
        <f t="shared" ca="1" si="169"/>
        <v>-48403315830145.055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-48403315830145.055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-201680482625.6044</v>
      </c>
      <c r="L4564" s="444">
        <f t="shared" ca="1" si="169"/>
        <v>-48604996312770.656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-48604996312770.656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-202520817969.87775</v>
      </c>
      <c r="L4565" s="444">
        <f t="shared" ca="1" si="169"/>
        <v>-48807517130740.531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-48807517130740.531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-203364654711.41888</v>
      </c>
      <c r="L4566" s="444">
        <f t="shared" ca="1" si="169"/>
        <v>-49010881785451.953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-49010881785451.953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-204212007439.38315</v>
      </c>
      <c r="L4567" s="444">
        <f t="shared" ca="1" si="169"/>
        <v>-49215093792891.336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-49215093792891.336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-205062890803.7139</v>
      </c>
      <c r="L4568" s="444">
        <f t="shared" ca="1" si="169"/>
        <v>-49420156683695.047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-49420156683695.047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-205917319515.39603</v>
      </c>
      <c r="L4569" s="444">
        <f t="shared" ca="1" si="169"/>
        <v>-49626074003210.445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-49626074003210.445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-206775308346.71017</v>
      </c>
      <c r="L4570" s="444">
        <f t="shared" ca="1" si="169"/>
        <v>-49832849311557.156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-49832849311557.156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-207636872131.48816</v>
      </c>
      <c r="L4571" s="444">
        <f t="shared" ca="1" si="169"/>
        <v>-50040486183688.641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-50040486183688.641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-208502025765.36932</v>
      </c>
      <c r="L4572" s="444">
        <f t="shared" ca="1" si="169"/>
        <v>-50248988209454.008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-50248988209454.008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-209370784206.05835</v>
      </c>
      <c r="L4573" s="444">
        <f t="shared" ca="1" si="169"/>
        <v>-50458358993660.063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-50458358993660.063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-210243162473.58359</v>
      </c>
      <c r="L4574" s="444">
        <f t="shared" ca="1" si="169"/>
        <v>-50668602156133.648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-50668602156133.648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-211119175650.55685</v>
      </c>
      <c r="L4575" s="444">
        <f t="shared" ca="1" si="169"/>
        <v>-50879721331784.203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-50879721331784.203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-211998838882.43417</v>
      </c>
      <c r="L4576" s="444">
        <f t="shared" ca="1" si="169"/>
        <v>-51091720170666.641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-51091720170666.641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-212882167377.77768</v>
      </c>
      <c r="L4577" s="444">
        <f t="shared" ca="1" si="169"/>
        <v>-51304602338044.422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-51304602338044.422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-213769176408.51843</v>
      </c>
      <c r="L4578" s="444">
        <f t="shared" ca="1" si="169"/>
        <v>-51518371514452.938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-51518371514452.938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-214659881310.22058</v>
      </c>
      <c r="L4579" s="444">
        <f t="shared" ca="1" si="169"/>
        <v>-51733031395763.156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-51733031395763.156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-215554297482.3465</v>
      </c>
      <c r="L4580" s="444">
        <f t="shared" ca="1" si="169"/>
        <v>-51948585693245.5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-51948585693245.5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-216452440388.52292</v>
      </c>
      <c r="L4581" s="444">
        <f t="shared" ca="1" si="169"/>
        <v>-52165038133634.023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-52165038133634.023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-217354325556.80844</v>
      </c>
      <c r="L4582" s="444">
        <f t="shared" ca="1" si="169"/>
        <v>-52382392459190.828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-52382392459190.828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-218259968579.96179</v>
      </c>
      <c r="L4583" s="444">
        <f t="shared" ca="1" si="169"/>
        <v>-52600652427770.789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-52600652427770.789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-219169385115.71161</v>
      </c>
      <c r="L4584" s="444">
        <f t="shared" ca="1" si="169"/>
        <v>-52819821812886.5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-52819821812886.5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-220082590887.02707</v>
      </c>
      <c r="L4585" s="444">
        <f t="shared" ca="1" si="169"/>
        <v>-53039904403773.523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-53039904403773.523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-220999601682.38968</v>
      </c>
      <c r="L4586" s="444">
        <f t="shared" ca="1" si="169"/>
        <v>-53260904005455.914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-53260904005455.914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-221920433356.06631</v>
      </c>
      <c r="L4587" s="444">
        <f t="shared" ca="1" si="169"/>
        <v>-53482824438811.977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-53482824438811.977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-222845101828.38324</v>
      </c>
      <c r="L4588" s="444">
        <f t="shared" ca="1" si="169"/>
        <v>-53705669540640.359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-53705669540640.359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-223773623086.0015</v>
      </c>
      <c r="L4589" s="444">
        <f t="shared" ca="1" si="169"/>
        <v>-53929443163726.359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-53929443163726.359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-224706013182.19315</v>
      </c>
      <c r="L4590" s="444">
        <f t="shared" ca="1" si="169"/>
        <v>-54154149176908.555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-54154149176908.555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-225642288237.11899</v>
      </c>
      <c r="L4591" s="444">
        <f t="shared" ca="1" si="169"/>
        <v>-54379791465145.672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-54379791465145.672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-226582464438.10696</v>
      </c>
      <c r="L4592" s="444">
        <f t="shared" ca="1" si="169"/>
        <v>-54606373929583.781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-54606373929583.781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-227526558039.9324</v>
      </c>
      <c r="L4593" s="444">
        <f t="shared" ca="1" si="169"/>
        <v>-54833900487623.711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-54833900487623.711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-228474585365.09879</v>
      </c>
      <c r="L4594" s="444">
        <f t="shared" ca="1" si="169"/>
        <v>-55062375072988.813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-55062375072988.813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-229426562804.12006</v>
      </c>
      <c r="L4595" s="444">
        <f t="shared" ca="1" si="169"/>
        <v>-55291801635792.93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-55291801635792.93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-230382506815.80386</v>
      </c>
      <c r="L4596" s="444">
        <f t="shared" ca="1" si="169"/>
        <v>-55522184142608.734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-55522184142608.734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-231342433927.53638</v>
      </c>
      <c r="L4597" s="444">
        <f t="shared" ca="1" si="169"/>
        <v>-55753526576536.273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-55753526576536.273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-232306360735.56781</v>
      </c>
      <c r="L4598" s="444">
        <f t="shared" ref="L4598:L4852" ca="1" si="174">I4598-J4598+K4598</f>
        <v>-55985832937271.844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-55985832937271.844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-233274303905.29935</v>
      </c>
      <c r="L4599" s="444">
        <f t="shared" ca="1" si="174"/>
        <v>-56219107241177.141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-56219107241177.141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-234246280171.57138</v>
      </c>
      <c r="L4600" s="444">
        <f t="shared" ca="1" si="174"/>
        <v>-56453353521348.711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-56453353521348.711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-235222306338.95297</v>
      </c>
      <c r="L4601" s="444">
        <f t="shared" ca="1" si="174"/>
        <v>-56688575827687.664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-56688575827687.664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-236202399282.03192</v>
      </c>
      <c r="L4602" s="444">
        <f t="shared" ca="1" si="174"/>
        <v>-56924778226969.695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-56924778226969.695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-237186575945.70706</v>
      </c>
      <c r="L4603" s="444">
        <f t="shared" ca="1" si="174"/>
        <v>-57161964802915.406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-57161964802915.406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-238174853345.48083</v>
      </c>
      <c r="L4604" s="444">
        <f t="shared" ca="1" si="174"/>
        <v>-57400139656260.891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-57400139656260.891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-239167248567.75369</v>
      </c>
      <c r="L4605" s="444">
        <f t="shared" ca="1" si="174"/>
        <v>-57639306904828.641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-57639306904828.641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-240163778770.11932</v>
      </c>
      <c r="L4606" s="444">
        <f t="shared" ca="1" si="174"/>
        <v>-57879470683598.758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-57879470683598.758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-241164461181.6615</v>
      </c>
      <c r="L4607" s="444">
        <f t="shared" ca="1" si="174"/>
        <v>-58120635144780.422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-58120635144780.422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-242169313103.25174</v>
      </c>
      <c r="L4608" s="444">
        <f t="shared" ca="1" si="174"/>
        <v>-58362804457883.672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-58362804457883.672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-243178351907.84863</v>
      </c>
      <c r="L4609" s="444">
        <f t="shared" ca="1" si="174"/>
        <v>-58605982809791.523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-58605982809791.523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-244191595040.79803</v>
      </c>
      <c r="L4610" s="444">
        <f t="shared" ca="1" si="174"/>
        <v>-58850174404832.32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-58850174404832.32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-245209060020.13464</v>
      </c>
      <c r="L4611" s="444">
        <f t="shared" ca="1" si="174"/>
        <v>-59095383464852.453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-59095383464852.453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-246230764436.88519</v>
      </c>
      <c r="L4612" s="444">
        <f t="shared" ca="1" si="174"/>
        <v>-59341614229289.336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-59341614229289.336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-247256725955.37225</v>
      </c>
      <c r="L4613" s="444">
        <f t="shared" ca="1" si="174"/>
        <v>-59588870955244.711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-59588870955244.711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-248286962313.51962</v>
      </c>
      <c r="L4614" s="444">
        <f t="shared" ca="1" si="174"/>
        <v>-59837157917558.234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-59837157917558.234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-249321491323.15927</v>
      </c>
      <c r="L4615" s="444">
        <f t="shared" ca="1" si="174"/>
        <v>-60086479408881.391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-60086479408881.391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-250360330870.33911</v>
      </c>
      <c r="L4616" s="444">
        <f t="shared" ca="1" si="174"/>
        <v>-60336839739751.727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-60336839739751.727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-251403498915.63217</v>
      </c>
      <c r="L4617" s="444">
        <f t="shared" ca="1" si="174"/>
        <v>-60588243238667.359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-60588243238667.359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-252451013494.4473</v>
      </c>
      <c r="L4618" s="444">
        <f t="shared" ca="1" si="174"/>
        <v>-60840694252161.805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-60840694252161.805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-253502892717.34085</v>
      </c>
      <c r="L4619" s="444">
        <f t="shared" ca="1" si="174"/>
        <v>-61094197144879.148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-61094197144879.148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-254559154770.32977</v>
      </c>
      <c r="L4620" s="444">
        <f t="shared" ca="1" si="174"/>
        <v>-61348756299649.477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-61348756299649.477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-255619817915.20618</v>
      </c>
      <c r="L4621" s="444">
        <f t="shared" ca="1" si="174"/>
        <v>-61604376117564.68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-61604376117564.68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-256684900489.85281</v>
      </c>
      <c r="L4622" s="444">
        <f t="shared" ca="1" si="174"/>
        <v>-61861061018054.531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-61861061018054.531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-257754420908.56055</v>
      </c>
      <c r="L4623" s="444">
        <f t="shared" ca="1" si="174"/>
        <v>-62118815438963.094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-62118815438963.094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-258828397662.34619</v>
      </c>
      <c r="L4624" s="444">
        <f t="shared" ca="1" si="174"/>
        <v>-62377643836625.438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-62377643836625.438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-259906849319.27264</v>
      </c>
      <c r="L4625" s="444">
        <f t="shared" ca="1" si="174"/>
        <v>-62637550685944.711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-62637550685944.711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-260989794524.76965</v>
      </c>
      <c r="L4626" s="444">
        <f t="shared" ca="1" si="174"/>
        <v>-62898540480469.484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-62898540480469.484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-262077252001.95618</v>
      </c>
      <c r="L4627" s="444">
        <f t="shared" ca="1" si="174"/>
        <v>-63160617732471.438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-63160617732471.438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-263169240551.96432</v>
      </c>
      <c r="L4628" s="444">
        <f t="shared" ca="1" si="174"/>
        <v>-63423786973023.398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-63423786973023.398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-264265779054.26419</v>
      </c>
      <c r="L4629" s="444">
        <f t="shared" ca="1" si="174"/>
        <v>-63688052752077.664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-63688052752077.664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-265366886466.9903</v>
      </c>
      <c r="L4630" s="444">
        <f t="shared" ca="1" si="174"/>
        <v>-63953419638544.656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-63953419638544.656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-266472581827.26938</v>
      </c>
      <c r="L4631" s="444">
        <f t="shared" ca="1" si="174"/>
        <v>-64219892220371.922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-64219892220371.922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-267582884251.54968</v>
      </c>
      <c r="L4632" s="444">
        <f t="shared" ca="1" si="174"/>
        <v>-64487475104623.469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-64487475104623.469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-268697812935.93112</v>
      </c>
      <c r="L4633" s="444">
        <f t="shared" ca="1" si="174"/>
        <v>-64756172917559.398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-64756172917559.398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-269817387156.4975</v>
      </c>
      <c r="L4634" s="444">
        <f t="shared" ca="1" si="174"/>
        <v>-65025990304715.898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-65025990304715.898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-270941626269.64957</v>
      </c>
      <c r="L4635" s="444">
        <f t="shared" ca="1" si="174"/>
        <v>-65296931930985.547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-65296931930985.547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-272070549712.43979</v>
      </c>
      <c r="L4636" s="444">
        <f t="shared" ca="1" si="174"/>
        <v>-65569002480697.984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-65569002480697.984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-273204177002.90823</v>
      </c>
      <c r="L4637" s="444">
        <f t="shared" ca="1" si="174"/>
        <v>-65842206657700.891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-65842206657700.891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-274342527740.42035</v>
      </c>
      <c r="L4638" s="444">
        <f t="shared" ca="1" si="174"/>
        <v>-66116549185441.313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-66116549185441.313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-275485621606.00549</v>
      </c>
      <c r="L4639" s="444">
        <f t="shared" ca="1" si="174"/>
        <v>-66392034807047.32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-66392034807047.32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-276633478362.69714</v>
      </c>
      <c r="L4640" s="444">
        <f t="shared" ca="1" si="174"/>
        <v>-66668668285410.016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-66668668285410.016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-277786117855.87506</v>
      </c>
      <c r="L4641" s="444">
        <f t="shared" ca="1" si="174"/>
        <v>-66946454403265.891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-66946454403265.891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-278943560013.60791</v>
      </c>
      <c r="L4642" s="444">
        <f t="shared" ca="1" si="174"/>
        <v>-67225397963279.5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-67225397963279.5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-280105824846.99792</v>
      </c>
      <c r="L4643" s="444">
        <f t="shared" ca="1" si="174"/>
        <v>-67505503788126.5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-67505503788126.5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-281272932450.5271</v>
      </c>
      <c r="L4644" s="444">
        <f t="shared" ca="1" si="174"/>
        <v>-67786776720577.023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-67786776720577.023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-282444903002.40424</v>
      </c>
      <c r="L4645" s="444">
        <f t="shared" ca="1" si="174"/>
        <v>-68069221623579.43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-68069221623579.43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-283621756764.91431</v>
      </c>
      <c r="L4646" s="444">
        <f t="shared" ca="1" si="174"/>
        <v>-68352843380344.344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-68352843380344.344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-284803514084.76807</v>
      </c>
      <c r="L4647" s="444">
        <f t="shared" ca="1" si="174"/>
        <v>-68637646894429.109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-68637646894429.109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-285990195393.45459</v>
      </c>
      <c r="L4648" s="444">
        <f t="shared" ca="1" si="174"/>
        <v>-68923637089822.563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-68923637089822.563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-287181821207.59399</v>
      </c>
      <c r="L4649" s="444">
        <f t="shared" ca="1" si="174"/>
        <v>-69210818911030.156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-69210818911030.156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-288378412129.2923</v>
      </c>
      <c r="L4650" s="444">
        <f t="shared" ca="1" si="174"/>
        <v>-69499197323159.445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-69499197323159.445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-289579988846.49768</v>
      </c>
      <c r="L4651" s="444">
        <f t="shared" ca="1" si="174"/>
        <v>-69788777312005.945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-69788777312005.945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-290786572133.35809</v>
      </c>
      <c r="L4652" s="444">
        <f t="shared" ca="1" si="174"/>
        <v>-70079563884139.305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-70079563884139.305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-291998182850.58038</v>
      </c>
      <c r="L4653" s="444">
        <f t="shared" ca="1" si="174"/>
        <v>-70371562066989.891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-70371562066989.891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-293214841945.7912</v>
      </c>
      <c r="L4654" s="444">
        <f t="shared" ca="1" si="174"/>
        <v>-70664776908935.688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-70664776908935.688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-294436570453.89868</v>
      </c>
      <c r="L4655" s="444">
        <f t="shared" ca="1" si="174"/>
        <v>-70959213479389.594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-70959213479389.594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-295663389497.45667</v>
      </c>
      <c r="L4656" s="444">
        <f t="shared" ca="1" si="174"/>
        <v>-71254876868887.047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-71254876868887.047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-296895320287.02936</v>
      </c>
      <c r="L4657" s="444">
        <f t="shared" ca="1" si="174"/>
        <v>-71551772189174.078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-71551772189174.078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-298132384121.55865</v>
      </c>
      <c r="L4658" s="444">
        <f t="shared" ca="1" si="174"/>
        <v>-71849904573295.641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-71849904573295.641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-299374602388.73181</v>
      </c>
      <c r="L4659" s="444">
        <f t="shared" ca="1" si="174"/>
        <v>-72149279175684.375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-72149279175684.375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-300621996565.35156</v>
      </c>
      <c r="L4660" s="444">
        <f t="shared" ca="1" si="174"/>
        <v>-72449901172249.719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-72449901172249.719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-301874588217.70715</v>
      </c>
      <c r="L4661" s="444">
        <f t="shared" ca="1" si="174"/>
        <v>-72751775760467.422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-72751775760467.422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-303132399001.94757</v>
      </c>
      <c r="L4662" s="444">
        <f t="shared" ca="1" si="174"/>
        <v>-73054908159469.375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-73054908159469.375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-304395450664.45575</v>
      </c>
      <c r="L4663" s="444">
        <f t="shared" ca="1" si="174"/>
        <v>-73359303610133.828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-73359303610133.828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-305663765042.2243</v>
      </c>
      <c r="L4664" s="444">
        <f t="shared" ca="1" si="174"/>
        <v>-73664967375176.047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-73664967375176.047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-306937364063.23352</v>
      </c>
      <c r="L4665" s="444">
        <f t="shared" ca="1" si="174"/>
        <v>-73971904739239.281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-73971904739239.281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-308216269746.83032</v>
      </c>
      <c r="L4666" s="444">
        <f t="shared" ca="1" si="174"/>
        <v>-74280121008986.109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-74280121008986.109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-309500504204.10876</v>
      </c>
      <c r="L4667" s="444">
        <f t="shared" ca="1" si="174"/>
        <v>-74589621513190.219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-74589621513190.219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-310790089638.2926</v>
      </c>
      <c r="L4668" s="444">
        <f t="shared" ca="1" si="174"/>
        <v>-74900411602828.516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-74900411602828.516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-312085048345.11884</v>
      </c>
      <c r="L4669" s="444">
        <f t="shared" ca="1" si="174"/>
        <v>-75212496651173.641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-75212496651173.641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-313385402713.22351</v>
      </c>
      <c r="L4670" s="444">
        <f t="shared" ca="1" si="174"/>
        <v>-75525882053886.859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-75525882053886.859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-314691175224.52856</v>
      </c>
      <c r="L4671" s="444">
        <f t="shared" ca="1" si="174"/>
        <v>-75840573229111.391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-75840573229111.391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-316002388454.6308</v>
      </c>
      <c r="L4672" s="444">
        <f t="shared" ca="1" si="174"/>
        <v>-76156575617566.016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-76156575617566.016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-317319065073.19171</v>
      </c>
      <c r="L4673" s="444">
        <f t="shared" ca="1" si="174"/>
        <v>-76473894682639.203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-76473894682639.203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-318641227844.33002</v>
      </c>
      <c r="L4674" s="444">
        <f t="shared" ca="1" si="174"/>
        <v>-76792535910483.531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-76792535910483.531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-319968899627.01471</v>
      </c>
      <c r="L4675" s="444">
        <f t="shared" ca="1" si="174"/>
        <v>-77112504810110.547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-77112504810110.547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-321302103375.46063</v>
      </c>
      <c r="L4676" s="444">
        <f t="shared" ca="1" si="174"/>
        <v>-77433806913486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-77433806913486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-322640862139.52502</v>
      </c>
      <c r="L4677" s="444">
        <f t="shared" ca="1" si="174"/>
        <v>-77756447775625.531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-77756447775625.531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-323985199065.10638</v>
      </c>
      <c r="L4678" s="444">
        <f t="shared" ca="1" si="174"/>
        <v>-78080432974690.641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-78080432974690.641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-325335137394.54431</v>
      </c>
      <c r="L4679" s="444">
        <f t="shared" ca="1" si="174"/>
        <v>-78405768112085.188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-78405768112085.188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-326690700467.02161</v>
      </c>
      <c r="L4680" s="444">
        <f t="shared" ca="1" si="174"/>
        <v>-78732458812552.203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-78732458812552.203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-328051911718.96753</v>
      </c>
      <c r="L4681" s="444">
        <f t="shared" ca="1" si="174"/>
        <v>-79060510724271.172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-79060510724271.172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-329418794684.4632</v>
      </c>
      <c r="L4682" s="444">
        <f t="shared" ca="1" si="174"/>
        <v>-79389929518955.641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-79389929518955.641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-330791372995.6485</v>
      </c>
      <c r="L4683" s="444">
        <f t="shared" ca="1" si="174"/>
        <v>-79720720891951.297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-79720720891951.297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-332169670383.13037</v>
      </c>
      <c r="L4684" s="444">
        <f t="shared" ca="1" si="174"/>
        <v>-80052890562334.422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-80052890562334.422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-333553710676.39343</v>
      </c>
      <c r="L4685" s="444">
        <f t="shared" ca="1" si="174"/>
        <v>-80386444273010.813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-80386444273010.813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-334943517804.21173</v>
      </c>
      <c r="L4686" s="444">
        <f t="shared" ca="1" si="174"/>
        <v>-80721387790815.031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-80721387790815.031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-336339115795.06262</v>
      </c>
      <c r="L4687" s="444">
        <f t="shared" ca="1" si="174"/>
        <v>-81057726906610.094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-81057726906610.094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-337740528777.54205</v>
      </c>
      <c r="L4688" s="444">
        <f t="shared" ca="1" si="174"/>
        <v>-81395467435387.641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-81395467435387.641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-339147780980.78186</v>
      </c>
      <c r="L4689" s="444">
        <f t="shared" ca="1" si="174"/>
        <v>-81734615216368.422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-81734615216368.422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-340560896734.86841</v>
      </c>
      <c r="L4690" s="444">
        <f t="shared" ca="1" si="174"/>
        <v>-82075176113103.297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-82075176113103.297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-341979900471.26373</v>
      </c>
      <c r="L4691" s="444">
        <f t="shared" ca="1" si="174"/>
        <v>-82417156013574.563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-82417156013574.563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-343404816723.22736</v>
      </c>
      <c r="L4692" s="444">
        <f t="shared" ca="1" si="174"/>
        <v>-82760560830297.797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-82760560830297.797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-344835670126.24084</v>
      </c>
      <c r="L4693" s="444">
        <f t="shared" ca="1" si="174"/>
        <v>-83105396500424.031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-83105396500424.031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-346272485418.43347</v>
      </c>
      <c r="L4694" s="444">
        <f t="shared" ca="1" si="174"/>
        <v>-83451668985842.469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-83451668985842.469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-347715287441.01025</v>
      </c>
      <c r="L4695" s="444">
        <f t="shared" ca="1" si="174"/>
        <v>-83799384273283.484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-83799384273283.484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-349164101138.68115</v>
      </c>
      <c r="L4696" s="444">
        <f t="shared" ca="1" si="174"/>
        <v>-84148548374422.172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-84148548374422.172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-350618951560.09241</v>
      </c>
      <c r="L4697" s="444">
        <f t="shared" ca="1" si="174"/>
        <v>-84499167325982.266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-84499167325982.266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-352079863858.25946</v>
      </c>
      <c r="L4698" s="444">
        <f t="shared" ca="1" si="174"/>
        <v>-84851247189840.531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-84851247189840.531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-353546863291.0022</v>
      </c>
      <c r="L4699" s="444">
        <f t="shared" ca="1" si="174"/>
        <v>-85204794053131.531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-85204794053131.531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-355019975221.38135</v>
      </c>
      <c r="L4700" s="444">
        <f t="shared" ca="1" si="174"/>
        <v>-85559814028352.906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-85559814028352.906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-356499225118.13708</v>
      </c>
      <c r="L4701" s="444">
        <f t="shared" ca="1" si="174"/>
        <v>-85916313253471.047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-85916313253471.047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-357984638556.12933</v>
      </c>
      <c r="L4702" s="444">
        <f t="shared" ca="1" si="174"/>
        <v>-86274297892027.172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-86274297892027.172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-359476241216.77991</v>
      </c>
      <c r="L4703" s="444">
        <f t="shared" ca="1" si="174"/>
        <v>-86633774133243.953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-86633774133243.953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-360974058888.51648</v>
      </c>
      <c r="L4704" s="444">
        <f t="shared" ca="1" si="174"/>
        <v>-86994748192132.469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-86994748192132.469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-362478117467.21863</v>
      </c>
      <c r="L4705" s="444">
        <f t="shared" ca="1" si="174"/>
        <v>-87357226309599.688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-87357226309599.688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-363988442956.66534</v>
      </c>
      <c r="L4706" s="444">
        <f t="shared" ca="1" si="174"/>
        <v>-87721214752556.359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-87721214752556.359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-365505061468.9848</v>
      </c>
      <c r="L4707" s="444">
        <f t="shared" ca="1" si="174"/>
        <v>-88086719814025.344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-88086719814025.344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-367027999225.10559</v>
      </c>
      <c r="L4708" s="444">
        <f t="shared" ca="1" si="174"/>
        <v>-88453747813250.453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-88453747813250.453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-368557282555.21021</v>
      </c>
      <c r="L4709" s="444">
        <f t="shared" ca="1" si="174"/>
        <v>-88822305095805.656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-88822305095805.656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-370092937899.19025</v>
      </c>
      <c r="L4710" s="444">
        <f t="shared" ca="1" si="174"/>
        <v>-89192398033704.844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-89192398033704.844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-371634991807.10352</v>
      </c>
      <c r="L4711" s="444">
        <f t="shared" ca="1" si="174"/>
        <v>-89564033025511.953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-89564033025511.953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-373183470939.63312</v>
      </c>
      <c r="L4712" s="444">
        <f t="shared" ca="1" si="174"/>
        <v>-89937216496451.594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-89937216496451.594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-374738402068.54828</v>
      </c>
      <c r="L4713" s="444">
        <f t="shared" ca="1" si="174"/>
        <v>-90311954898520.141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-90311954898520.141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-376299812077.16724</v>
      </c>
      <c r="L4714" s="444">
        <f t="shared" ca="1" si="174"/>
        <v>-90688254710597.313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-90688254710597.313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-377867727960.82214</v>
      </c>
      <c r="L4715" s="444">
        <f t="shared" ca="1" si="174"/>
        <v>-91066122438558.141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-91066122438558.141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-379442176827.32556</v>
      </c>
      <c r="L4716" s="444">
        <f t="shared" ca="1" si="174"/>
        <v>-91445564615385.469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-91445564615385.469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-381023185897.43945</v>
      </c>
      <c r="L4717" s="444">
        <f t="shared" ca="1" si="174"/>
        <v>-91826587801282.906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-91826587801282.906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-382610782505.34546</v>
      </c>
      <c r="L4718" s="444">
        <f t="shared" ca="1" si="174"/>
        <v>-92209198583788.25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-92209198583788.25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-384204994099.11768</v>
      </c>
      <c r="L4719" s="444">
        <f t="shared" ca="1" si="174"/>
        <v>-92593403577887.375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-92593403577887.375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-385805848241.19739</v>
      </c>
      <c r="L4720" s="444">
        <f t="shared" ca="1" si="174"/>
        <v>-92979209426128.578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-92979209426128.578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-387413372608.86908</v>
      </c>
      <c r="L4721" s="444">
        <f t="shared" ca="1" si="174"/>
        <v>-93366622798737.453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-93366622798737.453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-389027594994.73938</v>
      </c>
      <c r="L4722" s="444">
        <f t="shared" ca="1" si="174"/>
        <v>-93755650393732.188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-93755650393732.188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-390648543307.21747</v>
      </c>
      <c r="L4723" s="444">
        <f t="shared" ca="1" si="174"/>
        <v>-94146298937039.406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-94146298937039.406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-392276245570.9975</v>
      </c>
      <c r="L4724" s="444">
        <f t="shared" ca="1" si="174"/>
        <v>-94538575182610.406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-94538575182610.406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-393910729927.54333</v>
      </c>
      <c r="L4725" s="444">
        <f t="shared" ca="1" si="174"/>
        <v>-94932485912537.953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-94932485912537.953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-395552024635.57483</v>
      </c>
      <c r="L4726" s="444">
        <f t="shared" ca="1" si="174"/>
        <v>-95328037937173.531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-95328037937173.531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-397200158071.5564</v>
      </c>
      <c r="L4727" s="444">
        <f t="shared" ca="1" si="174"/>
        <v>-95725238095245.094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-95725238095245.094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-398855158730.18787</v>
      </c>
      <c r="L4728" s="444">
        <f t="shared" ca="1" si="174"/>
        <v>-96124093253975.281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-96124093253975.281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-400517055224.89697</v>
      </c>
      <c r="L4729" s="444">
        <f t="shared" ca="1" si="174"/>
        <v>-96524610309200.172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-96524610309200.172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-402185876288.33405</v>
      </c>
      <c r="L4730" s="444">
        <f t="shared" ca="1" si="174"/>
        <v>-96926796185488.5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-96926796185488.5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-403861650772.86877</v>
      </c>
      <c r="L4731" s="444">
        <f t="shared" ca="1" si="174"/>
        <v>-97330657836261.375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-97330657836261.375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-405544407651.08905</v>
      </c>
      <c r="L4732" s="444">
        <f t="shared" ca="1" si="174"/>
        <v>-97736202243912.469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-97736202243912.469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-407234176016.30194</v>
      </c>
      <c r="L4733" s="444">
        <f t="shared" ca="1" si="174"/>
        <v>-98143436419928.766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-98143436419928.766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-408930985083.0365</v>
      </c>
      <c r="L4734" s="444">
        <f t="shared" ca="1" si="174"/>
        <v>-98552367405011.797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-98552367405011.797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-410634864187.54913</v>
      </c>
      <c r="L4735" s="444">
        <f t="shared" ca="1" si="174"/>
        <v>-98963002269199.344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-98963002269199.344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-412345842788.33057</v>
      </c>
      <c r="L4736" s="444">
        <f t="shared" ca="1" si="174"/>
        <v>-99375348111987.672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-99375348111987.672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-414063950466.6153</v>
      </c>
      <c r="L4737" s="444">
        <f t="shared" ca="1" si="174"/>
        <v>-99789412062454.281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-99789412062454.281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-415789216926.89282</v>
      </c>
      <c r="L4738" s="444">
        <f t="shared" ca="1" si="174"/>
        <v>-100205201279381.17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-100205201279381.17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-417521671997.42157</v>
      </c>
      <c r="L4739" s="444">
        <f t="shared" ca="1" si="174"/>
        <v>-100622722951378.59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-100622722951378.59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-419261345630.74414</v>
      </c>
      <c r="L4740" s="444">
        <f t="shared" ca="1" si="174"/>
        <v>-101041984297009.34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-101041984297009.34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-421008267904.20557</v>
      </c>
      <c r="L4741" s="444">
        <f t="shared" ca="1" si="174"/>
        <v>-101462992564913.55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-101462992564913.55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-422762469020.47308</v>
      </c>
      <c r="L4742" s="444">
        <f t="shared" ca="1" si="174"/>
        <v>-101885755033934.02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-101885755033934.02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-424523979308.05841</v>
      </c>
      <c r="L4743" s="444">
        <f t="shared" ca="1" si="174"/>
        <v>-102310279013242.08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-102310279013242.08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-426292829221.84198</v>
      </c>
      <c r="L4744" s="444">
        <f t="shared" ca="1" si="174"/>
        <v>-102736571842463.92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-102736571842463.92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-428069049343.59967</v>
      </c>
      <c r="L4745" s="444">
        <f t="shared" ca="1" si="174"/>
        <v>-103164640891807.52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-103164640891807.52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-429852670382.53131</v>
      </c>
      <c r="L4746" s="444">
        <f t="shared" ca="1" si="174"/>
        <v>-103594493562190.05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-103594493562190.05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-431643723175.79187</v>
      </c>
      <c r="L4747" s="444">
        <f t="shared" ca="1" si="174"/>
        <v>-104026137285365.84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-104026137285365.84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-433442238689.02435</v>
      </c>
      <c r="L4748" s="444">
        <f t="shared" ca="1" si="174"/>
        <v>-104459579524054.88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-104459579524054.88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-435248248016.89532</v>
      </c>
      <c r="L4749" s="444">
        <f t="shared" ca="1" si="174"/>
        <v>-104894827772071.77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-104894827772071.77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-437061782383.63232</v>
      </c>
      <c r="L4750" s="444">
        <f t="shared" ca="1" si="174"/>
        <v>-105331889554455.39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-105331889554455.39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-438882873143.56415</v>
      </c>
      <c r="L4751" s="444">
        <f t="shared" ca="1" si="174"/>
        <v>-105770772427598.95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-105770772427598.95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-440711551781.66229</v>
      </c>
      <c r="L4752" s="444">
        <f t="shared" ca="1" si="174"/>
        <v>-106211483979380.61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-106211483979380.61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-442547849914.08588</v>
      </c>
      <c r="L4753" s="444">
        <f t="shared" ca="1" si="174"/>
        <v>-106654031829294.69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-106654031829294.69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-444391799288.72784</v>
      </c>
      <c r="L4754" s="444">
        <f t="shared" ca="1" si="174"/>
        <v>-107098423628583.42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-107098423628583.42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-446243431785.76422</v>
      </c>
      <c r="L4755" s="444">
        <f t="shared" ca="1" si="174"/>
        <v>-107544667060369.19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-107544667060369.19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-448102779418.20496</v>
      </c>
      <c r="L4756" s="444">
        <f t="shared" ca="1" si="174"/>
        <v>-107992769839787.39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-107992769839787.39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-449969874332.44745</v>
      </c>
      <c r="L4757" s="444">
        <f t="shared" ca="1" si="174"/>
        <v>-108442739714119.84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-108442739714119.84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-451844748808.8327</v>
      </c>
      <c r="L4758" s="444">
        <f t="shared" ca="1" si="174"/>
        <v>-108894584462928.67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-108894584462928.67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-453727435262.20282</v>
      </c>
      <c r="L4759" s="444">
        <f t="shared" ca="1" si="174"/>
        <v>-109348311898190.88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-109348311898190.88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-455617966242.46198</v>
      </c>
      <c r="L4760" s="444">
        <f t="shared" ca="1" si="174"/>
        <v>-109803929864433.34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-109803929864433.34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-457516374435.13892</v>
      </c>
      <c r="L4761" s="444">
        <f t="shared" ca="1" si="174"/>
        <v>-110261446238868.48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-110261446238868.48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-459422692661.95203</v>
      </c>
      <c r="L4762" s="444">
        <f t="shared" ca="1" si="174"/>
        <v>-110720868931530.44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-110720868931530.44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-461336953881.37683</v>
      </c>
      <c r="L4763" s="444">
        <f t="shared" ca="1" si="174"/>
        <v>-111182205885411.81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-111182205885411.81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-463259191189.21582</v>
      </c>
      <c r="L4764" s="444">
        <f t="shared" ca="1" si="174"/>
        <v>-111645465076601.03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-111645465076601.03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-465189437819.17102</v>
      </c>
      <c r="L4765" s="444">
        <f t="shared" ca="1" si="174"/>
        <v>-112110654514420.2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-112110654514420.2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-467127727143.41748</v>
      </c>
      <c r="L4766" s="444">
        <f t="shared" ca="1" si="174"/>
        <v>-112577782241563.63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-112577782241563.63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-469074092673.18182</v>
      </c>
      <c r="L4767" s="444">
        <f t="shared" ca="1" si="174"/>
        <v>-113046856334236.81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-113046856334236.81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-471028568059.32007</v>
      </c>
      <c r="L4768" s="444">
        <f t="shared" ca="1" si="174"/>
        <v>-113517884902296.13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-113517884902296.13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-472991187092.90051</v>
      </c>
      <c r="L4769" s="444">
        <f t="shared" ca="1" si="174"/>
        <v>-113990876089389.03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-113990876089389.03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-474961983705.78766</v>
      </c>
      <c r="L4770" s="444">
        <f t="shared" ca="1" si="174"/>
        <v>-114465838073094.81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-114465838073094.81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-476940991971.22839</v>
      </c>
      <c r="L4771" s="444">
        <f t="shared" ca="1" si="174"/>
        <v>-114942779065066.05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-114942779065066.05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-478928246104.44177</v>
      </c>
      <c r="L4772" s="444">
        <f t="shared" ca="1" si="174"/>
        <v>-115421707311170.48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-115421707311170.48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-480923780463.21033</v>
      </c>
      <c r="L4773" s="444">
        <f t="shared" ca="1" si="174"/>
        <v>-115902631091633.69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-115902631091633.69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-482927629548.47363</v>
      </c>
      <c r="L4774" s="444">
        <f t="shared" ca="1" si="174"/>
        <v>-116385558721182.16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-116385558721182.16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-484939828004.92566</v>
      </c>
      <c r="L4775" s="444">
        <f t="shared" ca="1" si="174"/>
        <v>-116870498549187.08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-116870498549187.08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-486960410621.61279</v>
      </c>
      <c r="L4776" s="444">
        <f t="shared" ca="1" si="174"/>
        <v>-117357458959808.69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-117357458959808.69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-488989412332.53613</v>
      </c>
      <c r="L4777" s="444">
        <f t="shared" ca="1" si="174"/>
        <v>-117846448372141.22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-117846448372141.22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-491026868217.255</v>
      </c>
      <c r="L4778" s="444">
        <f t="shared" ca="1" si="174"/>
        <v>-118337475240358.47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-118337475240358.47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-493072813501.49353</v>
      </c>
      <c r="L4779" s="444">
        <f t="shared" ca="1" si="174"/>
        <v>-118830548053859.97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-118830548053859.97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-495127283557.74988</v>
      </c>
      <c r="L4780" s="444">
        <f t="shared" ca="1" si="174"/>
        <v>-119325675337417.72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-119325675337417.72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-497190313905.90717</v>
      </c>
      <c r="L4781" s="444">
        <f t="shared" ca="1" si="174"/>
        <v>-119822865651323.63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-119822865651323.63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-499261940213.84845</v>
      </c>
      <c r="L4782" s="444">
        <f t="shared" ca="1" si="174"/>
        <v>-120322127591537.47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-120322127591537.47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-501342198298.07275</v>
      </c>
      <c r="L4783" s="444">
        <f t="shared" ca="1" si="174"/>
        <v>-120823469789835.55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-120823469789835.55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-503431124124.3147</v>
      </c>
      <c r="L4784" s="444">
        <f t="shared" ca="1" si="174"/>
        <v>-121326900913959.86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-121326900913959.86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-505528753808.16608</v>
      </c>
      <c r="L4785" s="444">
        <f t="shared" ca="1" si="174"/>
        <v>-121832429667768.03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-121832429667768.03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-507635123615.70013</v>
      </c>
      <c r="L4786" s="444">
        <f t="shared" ca="1" si="174"/>
        <v>-122340064791383.73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-122340064791383.73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-509750269964.09882</v>
      </c>
      <c r="L4787" s="444">
        <f t="shared" ca="1" si="174"/>
        <v>-122849815061347.83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-122849815061347.83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-511874229422.28259</v>
      </c>
      <c r="L4788" s="444">
        <f t="shared" ca="1" si="174"/>
        <v>-123361689290770.11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-123361689290770.11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-514007038711.54205</v>
      </c>
      <c r="L4789" s="444">
        <f t="shared" ca="1" si="174"/>
        <v>-123875696329481.66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-123875696329481.66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-516148734706.17358</v>
      </c>
      <c r="L4790" s="444">
        <f t="shared" ca="1" si="174"/>
        <v>-124391845064187.83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-124391845064187.83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-518299354434.11591</v>
      </c>
      <c r="L4791" s="444">
        <f t="shared" ca="1" si="174"/>
        <v>-124910144418621.94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-124910144418621.94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-520458935077.59137</v>
      </c>
      <c r="L4792" s="444">
        <f t="shared" ca="1" si="174"/>
        <v>-125430603353699.53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-125430603353699.53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-522627513973.74805</v>
      </c>
      <c r="L4793" s="444">
        <f t="shared" ca="1" si="174"/>
        <v>-125953230867673.28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-125953230867673.28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-524805128615.30524</v>
      </c>
      <c r="L4794" s="444">
        <f t="shared" ca="1" si="174"/>
        <v>-126478035996288.59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-126478035996288.59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-526991816651.20251</v>
      </c>
      <c r="L4795" s="444">
        <f t="shared" ca="1" si="174"/>
        <v>-127005027812939.8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-127005027812939.8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-529187615887.24908</v>
      </c>
      <c r="L4796" s="444">
        <f t="shared" ca="1" si="174"/>
        <v>-127534215428827.05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-127534215428827.05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-531392564286.7793</v>
      </c>
      <c r="L4797" s="444">
        <f t="shared" ca="1" si="174"/>
        <v>-128065607993113.83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-128065607993113.83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-533606699971.30762</v>
      </c>
      <c r="L4798" s="444">
        <f t="shared" ca="1" si="174"/>
        <v>-128599214693085.14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-128599214693085.14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-535830061221.18805</v>
      </c>
      <c r="L4799" s="444">
        <f t="shared" ca="1" si="174"/>
        <v>-129135044754306.33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-129135044754306.33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-538062686476.27637</v>
      </c>
      <c r="L4800" s="444">
        <f t="shared" ca="1" si="174"/>
        <v>-129673107440782.61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-129673107440782.61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-540304614336.59424</v>
      </c>
      <c r="L4801" s="444">
        <f t="shared" ca="1" si="174"/>
        <v>-130213412055119.2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-130213412055119.2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-542555883562.99664</v>
      </c>
      <c r="L4802" s="444">
        <f t="shared" ca="1" si="174"/>
        <v>-130755967938682.2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-130755967938682.2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-544816533077.84253</v>
      </c>
      <c r="L4803" s="444">
        <f t="shared" ca="1" si="174"/>
        <v>-131300784471760.05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-131300784471760.05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-547086601965.66687</v>
      </c>
      <c r="L4804" s="444">
        <f t="shared" ca="1" si="174"/>
        <v>-131847871073725.72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-131847871073725.72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-549366129473.85724</v>
      </c>
      <c r="L4805" s="444">
        <f t="shared" ca="1" si="174"/>
        <v>-132397237203199.58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-132397237203199.58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-551655155013.33154</v>
      </c>
      <c r="L4806" s="444">
        <f t="shared" ca="1" si="174"/>
        <v>-132948892358212.91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-132948892358212.91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-553953718159.22046</v>
      </c>
      <c r="L4807" s="444">
        <f t="shared" ca="1" si="174"/>
        <v>-133502846076372.13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-133502846076372.13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-556261858651.55042</v>
      </c>
      <c r="L4808" s="444">
        <f t="shared" ca="1" si="174"/>
        <v>-134059107935023.67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-134059107935023.67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-558579616395.93188</v>
      </c>
      <c r="L4809" s="444">
        <f t="shared" ca="1" si="174"/>
        <v>-134617687551419.61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-134617687551419.61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-560907031464.24841</v>
      </c>
      <c r="L4810" s="444">
        <f t="shared" ca="1" si="174"/>
        <v>-135178594582883.86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-135178594582883.86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-563244144095.34937</v>
      </c>
      <c r="L4811" s="444">
        <f t="shared" ca="1" si="174"/>
        <v>-135741838726979.2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-135741838726979.2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-565590994695.7467</v>
      </c>
      <c r="L4812" s="444">
        <f t="shared" ca="1" si="174"/>
        <v>-136307429721674.95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-136307429721674.95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-567947623840.31226</v>
      </c>
      <c r="L4813" s="444">
        <f t="shared" ca="1" si="174"/>
        <v>-136875377345515.27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-136875377345515.27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-570314072272.98022</v>
      </c>
      <c r="L4814" s="444">
        <f t="shared" ca="1" si="174"/>
        <v>-137445691417788.25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-137445691417788.25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-572690380907.45105</v>
      </c>
      <c r="L4815" s="444">
        <f t="shared" ca="1" si="174"/>
        <v>-138018381798695.7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-138018381798695.7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-575076590827.8988</v>
      </c>
      <c r="L4816" s="444">
        <f t="shared" ca="1" si="174"/>
        <v>-138593458389523.61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-138593458389523.61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-577472743289.68164</v>
      </c>
      <c r="L4817" s="444">
        <f t="shared" ca="1" si="174"/>
        <v>-139170931132813.3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-139170931132813.3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-579878879720.05542</v>
      </c>
      <c r="L4818" s="444">
        <f t="shared" ca="1" si="174"/>
        <v>-139750810012533.36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-139750810012533.36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-582295041718.88904</v>
      </c>
      <c r="L4819" s="444">
        <f t="shared" ca="1" si="174"/>
        <v>-140333105054252.25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-140333105054252.25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-584721271059.3844</v>
      </c>
      <c r="L4820" s="444">
        <f t="shared" ca="1" si="174"/>
        <v>-140917826325311.63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-140917826325311.63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-587157609688.79846</v>
      </c>
      <c r="L4821" s="444">
        <f t="shared" ca="1" si="174"/>
        <v>-141504983935000.44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-141504983935000.44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-589604099729.16846</v>
      </c>
      <c r="L4822" s="444">
        <f t="shared" ca="1" si="174"/>
        <v>-142094588034729.59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-142094588034729.59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-592060783478.03992</v>
      </c>
      <c r="L4823" s="444">
        <f t="shared" ca="1" si="174"/>
        <v>-142686648818207.63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-142686648818207.63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-594527703409.19849</v>
      </c>
      <c r="L4824" s="444">
        <f t="shared" ca="1" si="174"/>
        <v>-143281176521616.81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-143281176521616.81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-597004902173.40332</v>
      </c>
      <c r="L4825" s="444">
        <f t="shared" ca="1" si="174"/>
        <v>-143878181423790.22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-143878181423790.22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-599492422599.12585</v>
      </c>
      <c r="L4826" s="444">
        <f t="shared" ca="1" si="174"/>
        <v>-144477673846389.34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-144477673846389.34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-601990307693.28894</v>
      </c>
      <c r="L4827" s="444">
        <f t="shared" ca="1" si="174"/>
        <v>-145079664154082.63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-145079664154082.63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-604498600642.01099</v>
      </c>
      <c r="L4828" s="444">
        <f t="shared" ca="1" si="174"/>
        <v>-145684162754724.63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-145684162754724.63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-607017344811.35254</v>
      </c>
      <c r="L4829" s="444">
        <f t="shared" ca="1" si="174"/>
        <v>-146291180099535.97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-146291180099535.97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-609546583748.06653</v>
      </c>
      <c r="L4830" s="444">
        <f t="shared" ca="1" si="174"/>
        <v>-146900726683284.03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-146900726683284.03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-612086361180.3501</v>
      </c>
      <c r="L4831" s="444">
        <f t="shared" ca="1" si="174"/>
        <v>-147512813044464.38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-147512813044464.38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-614636721018.60156</v>
      </c>
      <c r="L4832" s="444">
        <f t="shared" ca="1" si="174"/>
        <v>-148127449765482.97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-148127449765482.97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-617197707356.17908</v>
      </c>
      <c r="L4833" s="444">
        <f t="shared" ca="1" si="174"/>
        <v>-148744647472839.16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-148744647472839.16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-619769364470.16309</v>
      </c>
      <c r="L4834" s="444">
        <f t="shared" ca="1" si="174"/>
        <v>-149364416837309.31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-149364416837309.31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-622351736822.12207</v>
      </c>
      <c r="L4835" s="444">
        <f t="shared" ca="1" si="174"/>
        <v>-149986768574131.44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-149986768574131.44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-624944869058.88098</v>
      </c>
      <c r="L4836" s="444">
        <f t="shared" ca="1" si="174"/>
        <v>-150611713443190.31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-150611713443190.31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-627548806013.29297</v>
      </c>
      <c r="L4837" s="444">
        <f t="shared" ca="1" si="174"/>
        <v>-151239262249203.59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-151239262249203.59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-630163592705.01501</v>
      </c>
      <c r="L4838" s="444">
        <f t="shared" ca="1" si="174"/>
        <v>-151869425841908.59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-151869425841908.59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-632789274341.28577</v>
      </c>
      <c r="L4839" s="444">
        <f t="shared" ca="1" si="174"/>
        <v>-152502215116249.88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-152502215116249.88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-635425896317.70776</v>
      </c>
      <c r="L4840" s="444">
        <f t="shared" ca="1" si="174"/>
        <v>-153137641012567.59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-153137641012567.59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-638073504219.03162</v>
      </c>
      <c r="L4841" s="444">
        <f t="shared" ca="1" si="174"/>
        <v>-153775714516786.63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-153775714516786.63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-640732143819.94421</v>
      </c>
      <c r="L4842" s="444">
        <f t="shared" ca="1" si="174"/>
        <v>-154416446660606.56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-154416446660606.56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-643401861085.86072</v>
      </c>
      <c r="L4843" s="444">
        <f t="shared" ca="1" si="174"/>
        <v>-155059848521692.44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-155059848521692.44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-646082702173.71851</v>
      </c>
      <c r="L4844" s="444">
        <f t="shared" ca="1" si="174"/>
        <v>-155705931223866.16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-155705931223866.16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-648774713432.77563</v>
      </c>
      <c r="L4845" s="444">
        <f t="shared" ca="1" si="174"/>
        <v>-156354705937298.94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-156354705937298.94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-651477941405.41223</v>
      </c>
      <c r="L4846" s="444">
        <f t="shared" ca="1" si="174"/>
        <v>-157006183878704.34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-157006183878704.34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-654192432827.93481</v>
      </c>
      <c r="L4847" s="444">
        <f t="shared" ca="1" si="174"/>
        <v>-157660376311532.28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-157660376311532.28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-656918234631.38452</v>
      </c>
      <c r="L4848" s="444">
        <f t="shared" ca="1" si="174"/>
        <v>-158317294546163.66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-158317294546163.66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-659655393942.34851</v>
      </c>
      <c r="L4849" s="444">
        <f t="shared" ca="1" si="174"/>
        <v>-158976949940106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-158976949940106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-662403958083.77502</v>
      </c>
      <c r="L4850" s="444">
        <f t="shared" ca="1" si="174"/>
        <v>-159639353898189.78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-159639353898189.78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-665163974575.79077</v>
      </c>
      <c r="L4851" s="444">
        <f t="shared" ca="1" si="174"/>
        <v>-160304517872765.56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-160304517872765.56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-667935491136.52319</v>
      </c>
      <c r="L4852" s="444">
        <f t="shared" ca="1" si="174"/>
        <v>-160972453363902.09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-160972453363902.09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-670718555682.92542</v>
      </c>
      <c r="L4853" s="444">
        <f t="shared" ref="L4853:L5107" ca="1" si="179">I4853-J4853+K4853</f>
        <v>-161643171919585.03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-161643171919585.03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-673513216331.60425</v>
      </c>
      <c r="L4854" s="444">
        <f t="shared" ca="1" si="179"/>
        <v>-162316685135916.63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-162316685135916.63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-676319521399.65259</v>
      </c>
      <c r="L4855" s="444">
        <f t="shared" ca="1" si="179"/>
        <v>-162993004657316.28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-162993004657316.28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-679137519405.4845</v>
      </c>
      <c r="L4856" s="444">
        <f t="shared" ca="1" si="179"/>
        <v>-163672142176721.78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-163672142176721.78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-681967259069.67407</v>
      </c>
      <c r="L4857" s="444">
        <f t="shared" ca="1" si="179"/>
        <v>-164354109435791.47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-164354109435791.47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-684808789315.79773</v>
      </c>
      <c r="L4858" s="444">
        <f t="shared" ca="1" si="179"/>
        <v>-165038918225107.28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-165038918225107.28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-687662159271.28027</v>
      </c>
      <c r="L4859" s="444">
        <f t="shared" ca="1" si="179"/>
        <v>-165726580384378.56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-165726580384378.56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-690527418268.24402</v>
      </c>
      <c r="L4860" s="444">
        <f t="shared" ca="1" si="179"/>
        <v>-166417107802646.81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-166417107802646.81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-693404615844.36169</v>
      </c>
      <c r="L4861" s="444">
        <f t="shared" ca="1" si="179"/>
        <v>-167110512418491.19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-167110512418491.19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-696293801743.71326</v>
      </c>
      <c r="L4862" s="444">
        <f t="shared" ca="1" si="179"/>
        <v>-167806806220234.91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-167806806220234.91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-699195025917.64539</v>
      </c>
      <c r="L4863" s="444">
        <f t="shared" ca="1" si="179"/>
        <v>-168506001246152.56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-168506001246152.56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-702108338525.63562</v>
      </c>
      <c r="L4864" s="444">
        <f t="shared" ca="1" si="179"/>
        <v>-169208109584678.19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-169208109584678.19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-705033789936.15906</v>
      </c>
      <c r="L4865" s="444">
        <f t="shared" ca="1" si="179"/>
        <v>-169913143374614.34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-169913143374614.34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-707971430727.55981</v>
      </c>
      <c r="L4866" s="444">
        <f t="shared" ca="1" si="179"/>
        <v>-170621114805341.91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-170621114805341.91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-710921311688.92456</v>
      </c>
      <c r="L4867" s="444">
        <f t="shared" ca="1" si="179"/>
        <v>-171332036117030.84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-171332036117030.84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-713883483820.96179</v>
      </c>
      <c r="L4868" s="444">
        <f t="shared" ca="1" si="179"/>
        <v>-172045919600851.81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-172045919600851.81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-716857998336.88257</v>
      </c>
      <c r="L4869" s="444">
        <f t="shared" ca="1" si="179"/>
        <v>-172762777599188.69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-172762777599188.69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-719844906663.28613</v>
      </c>
      <c r="L4870" s="444">
        <f t="shared" ca="1" si="179"/>
        <v>-173482622505851.97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-173482622505851.97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-722844260441.0498</v>
      </c>
      <c r="L4871" s="444">
        <f t="shared" ca="1" si="179"/>
        <v>-174205466766293.03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-174205466766293.03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-725856111526.22095</v>
      </c>
      <c r="L4872" s="444">
        <f t="shared" ca="1" si="179"/>
        <v>-174931322877819.25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-174931322877819.25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-728880511990.91357</v>
      </c>
      <c r="L4873" s="444">
        <f t="shared" ca="1" si="179"/>
        <v>-175660203389810.16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-175660203389810.16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-731917514124.20898</v>
      </c>
      <c r="L4874" s="444">
        <f t="shared" ca="1" si="179"/>
        <v>-176392120903934.38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-176392120903934.38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-734967170433.05994</v>
      </c>
      <c r="L4875" s="444">
        <f t="shared" ca="1" si="179"/>
        <v>-177127088074367.44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-177127088074367.44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-738029533643.19763</v>
      </c>
      <c r="L4876" s="444">
        <f t="shared" ca="1" si="179"/>
        <v>-177865117608010.63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-177865117608010.63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-741104656700.04431</v>
      </c>
      <c r="L4877" s="444">
        <f t="shared" ca="1" si="179"/>
        <v>-178606222264710.66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-178606222264710.66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-744192592769.62769</v>
      </c>
      <c r="L4878" s="444">
        <f t="shared" ca="1" si="179"/>
        <v>-179350414857480.28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-179350414857480.28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-747293395239.50122</v>
      </c>
      <c r="L4879" s="444">
        <f t="shared" ca="1" si="179"/>
        <v>-180097708252719.78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-180097708252719.78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-750407117719.66577</v>
      </c>
      <c r="L4880" s="444">
        <f t="shared" ca="1" si="179"/>
        <v>-180848115370439.44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-180848115370439.44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-753533814043.49768</v>
      </c>
      <c r="L4881" s="444">
        <f t="shared" ca="1" si="179"/>
        <v>-181601649184482.94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-181601649184482.94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-756673538268.67896</v>
      </c>
      <c r="L4882" s="444">
        <f t="shared" ca="1" si="179"/>
        <v>-182358322722751.63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-182358322722751.63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-759826344678.13171</v>
      </c>
      <c r="L4883" s="444">
        <f t="shared" ca="1" si="179"/>
        <v>-183118149067429.75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-183118149067429.75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-762992287780.95728</v>
      </c>
      <c r="L4884" s="444">
        <f t="shared" ca="1" si="179"/>
        <v>-183881141355210.72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-183881141355210.72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-766171422313.37793</v>
      </c>
      <c r="L4885" s="444">
        <f t="shared" ca="1" si="179"/>
        <v>-184647312777524.09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-184647312777524.09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-769363803239.68372</v>
      </c>
      <c r="L4886" s="444">
        <f t="shared" ca="1" si="179"/>
        <v>-185416676580763.78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-185416676580763.78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-772569485753.18237</v>
      </c>
      <c r="L4887" s="444">
        <f t="shared" ca="1" si="179"/>
        <v>-186189246066516.97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-186189246066516.97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-775788525277.15405</v>
      </c>
      <c r="L4888" s="444">
        <f t="shared" ca="1" si="179"/>
        <v>-186965034591794.13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-186965034591794.13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-779020977465.80884</v>
      </c>
      <c r="L4889" s="444">
        <f t="shared" ca="1" si="179"/>
        <v>-187744055569259.94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-187744055569259.94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-782266898205.24976</v>
      </c>
      <c r="L4890" s="444">
        <f t="shared" ca="1" si="179"/>
        <v>-188526322467465.19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-188526322467465.19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-785526343614.43823</v>
      </c>
      <c r="L4891" s="444">
        <f t="shared" ca="1" si="179"/>
        <v>-189311848811079.63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-189311848811079.63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-788799370046.16504</v>
      </c>
      <c r="L4892" s="444">
        <f t="shared" ca="1" si="179"/>
        <v>-190100648181125.78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-190100648181125.78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-792086034088.02405</v>
      </c>
      <c r="L4893" s="444">
        <f t="shared" ca="1" si="179"/>
        <v>-190892734215213.81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-190892734215213.81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-795386392563.39087</v>
      </c>
      <c r="L4894" s="444">
        <f t="shared" ca="1" si="179"/>
        <v>-191688120607777.22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-191688120607777.22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-798700502532.40503</v>
      </c>
      <c r="L4895" s="444">
        <f t="shared" ca="1" si="179"/>
        <v>-192486821110309.63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-192486821110309.63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-802028421292.95679</v>
      </c>
      <c r="L4896" s="444">
        <f t="shared" ca="1" si="179"/>
        <v>-193288849531602.59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-193288849531602.59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-805370206381.67749</v>
      </c>
      <c r="L4897" s="444">
        <f t="shared" ca="1" si="179"/>
        <v>-194094219737984.28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-194094219737984.28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-808725915574.93445</v>
      </c>
      <c r="L4898" s="444">
        <f t="shared" ca="1" si="179"/>
        <v>-194902945653559.22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-194902945653559.22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-812095606889.83008</v>
      </c>
      <c r="L4899" s="444">
        <f t="shared" ca="1" si="179"/>
        <v>-195715041260449.06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-195715041260449.06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-815479338585.20447</v>
      </c>
      <c r="L4900" s="444">
        <f t="shared" ca="1" si="179"/>
        <v>-196530520599034.28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-196530520599034.28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-818877169162.64282</v>
      </c>
      <c r="L4901" s="444">
        <f t="shared" ca="1" si="179"/>
        <v>-197349397768196.94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-197349397768196.94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-822289157367.48718</v>
      </c>
      <c r="L4902" s="444">
        <f t="shared" ca="1" si="179"/>
        <v>-198171686925564.44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-198171686925564.44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-825715362189.85181</v>
      </c>
      <c r="L4903" s="444">
        <f t="shared" ca="1" si="179"/>
        <v>-198997402287754.28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-198997402287754.28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-829155842865.64282</v>
      </c>
      <c r="L4904" s="444">
        <f t="shared" ca="1" si="179"/>
        <v>-199826558130619.94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-199826558130619.94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-832610658877.58301</v>
      </c>
      <c r="L4905" s="444">
        <f t="shared" ca="1" si="179"/>
        <v>-200659168789497.53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-200659168789497.53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-836079869956.23975</v>
      </c>
      <c r="L4906" s="444">
        <f t="shared" ca="1" si="179"/>
        <v>-201495248659453.78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-201495248659453.78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-839563536081.05737</v>
      </c>
      <c r="L4907" s="444">
        <f t="shared" ca="1" si="179"/>
        <v>-202334812195534.84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-202334812195534.84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-843061717481.39514</v>
      </c>
      <c r="L4908" s="444">
        <f t="shared" ca="1" si="179"/>
        <v>-203177873913016.25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-203177873913016.25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-846574474637.56775</v>
      </c>
      <c r="L4909" s="444">
        <f t="shared" ca="1" si="179"/>
        <v>-204024448387653.81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-204024448387653.81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-850101868281.89087</v>
      </c>
      <c r="L4910" s="444">
        <f t="shared" ca="1" si="179"/>
        <v>-204874550255935.72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-204874550255935.72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-853643959399.73218</v>
      </c>
      <c r="L4911" s="444">
        <f t="shared" ca="1" si="179"/>
        <v>-205728194215335.44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-205728194215335.44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-857200809230.56433</v>
      </c>
      <c r="L4912" s="444">
        <f t="shared" ca="1" si="179"/>
        <v>-206585395024566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-206585395024566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-860772479269.02502</v>
      </c>
      <c r="L4913" s="444">
        <f t="shared" ca="1" si="179"/>
        <v>-207446167503835.03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-207446167503835.03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-864359031265.97925</v>
      </c>
      <c r="L4914" s="444">
        <f t="shared" ca="1" si="179"/>
        <v>-208310526535101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-208310526535101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-867960527229.58752</v>
      </c>
      <c r="L4915" s="444">
        <f t="shared" ca="1" si="179"/>
        <v>-209178487062330.59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-209178487062330.59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-871577029426.37744</v>
      </c>
      <c r="L4916" s="444">
        <f t="shared" ca="1" si="179"/>
        <v>-210050064091756.97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-210050064091756.97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-875208600382.32068</v>
      </c>
      <c r="L4917" s="444">
        <f t="shared" ca="1" si="179"/>
        <v>-210925272692139.28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-210925272692139.28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-878855302883.9137</v>
      </c>
      <c r="L4918" s="444">
        <f t="shared" ca="1" si="179"/>
        <v>-211804127995023.19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-211804127995023.19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-882517199979.26331</v>
      </c>
      <c r="L4919" s="444">
        <f t="shared" ca="1" si="179"/>
        <v>-212686645195002.44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-212686645195002.44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-886194354979.17676</v>
      </c>
      <c r="L4920" s="444">
        <f t="shared" ca="1" si="179"/>
        <v>-213572839549981.63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-213572839549981.63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-889886831458.25671</v>
      </c>
      <c r="L4921" s="444">
        <f t="shared" ca="1" si="179"/>
        <v>-214462726381439.88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-214462726381439.88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-893594693255.99951</v>
      </c>
      <c r="L4922" s="444">
        <f t="shared" ca="1" si="179"/>
        <v>-215356321074695.88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-215356321074695.88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-897318004477.89941</v>
      </c>
      <c r="L4923" s="444">
        <f t="shared" ca="1" si="179"/>
        <v>-216253639079173.78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-216253639079173.78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-901056829496.55737</v>
      </c>
      <c r="L4924" s="444">
        <f t="shared" ca="1" si="179"/>
        <v>-217154695908670.34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-217154695908670.34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-904811232952.79309</v>
      </c>
      <c r="L4925" s="444">
        <f t="shared" ca="1" si="179"/>
        <v>-218059507141623.13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-218059507141623.13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-908581279756.76306</v>
      </c>
      <c r="L4926" s="444">
        <f t="shared" ca="1" si="179"/>
        <v>-218968088421379.88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-218968088421379.88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-912367035089.08276</v>
      </c>
      <c r="L4927" s="444">
        <f t="shared" ca="1" si="179"/>
        <v>-219880455456468.97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-219880455456468.97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-916168564401.95398</v>
      </c>
      <c r="L4928" s="444">
        <f t="shared" ca="1" si="179"/>
        <v>-220796624020870.94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-220796624020870.94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-919985933420.29553</v>
      </c>
      <c r="L4929" s="444">
        <f t="shared" ca="1" si="179"/>
        <v>-221716609954291.22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-221716609954291.22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-923819208142.88</v>
      </c>
      <c r="L4930" s="444">
        <f t="shared" ca="1" si="179"/>
        <v>-222640429162434.09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-222640429162434.09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-927668454843.47534</v>
      </c>
      <c r="L4931" s="444">
        <f t="shared" ca="1" si="179"/>
        <v>-223568097617277.56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-223568097617277.56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-931533740071.98987</v>
      </c>
      <c r="L4932" s="444">
        <f t="shared" ca="1" si="179"/>
        <v>-224499631357349.56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-224499631357349.56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-935415130655.62317</v>
      </c>
      <c r="L4933" s="444">
        <f t="shared" ca="1" si="179"/>
        <v>-225435046488005.19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-225435046488005.19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-939312693700.02161</v>
      </c>
      <c r="L4934" s="444">
        <f t="shared" ca="1" si="179"/>
        <v>-226374359181705.22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-226374359181705.22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-943226496590.43835</v>
      </c>
      <c r="L4935" s="444">
        <f t="shared" ca="1" si="179"/>
        <v>-227317585678295.66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-227317585678295.66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-947156606992.89856</v>
      </c>
      <c r="L4936" s="444">
        <f t="shared" ca="1" si="179"/>
        <v>-228264742285288.56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-228264742285288.56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-951103092855.36902</v>
      </c>
      <c r="L4937" s="444">
        <f t="shared" ca="1" si="179"/>
        <v>-229215845378143.94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-229215845378143.94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-955066022408.93311</v>
      </c>
      <c r="L4938" s="444">
        <f t="shared" ca="1" si="179"/>
        <v>-230170911400552.88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-230170911400552.88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-959045464168.97034</v>
      </c>
      <c r="L4939" s="444">
        <f t="shared" ca="1" si="179"/>
        <v>-231129956864721.84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-231129956864721.84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-963041486936.34082</v>
      </c>
      <c r="L4940" s="444">
        <f t="shared" ca="1" si="179"/>
        <v>-232092998351658.19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-232092998351658.19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-967054159798.57568</v>
      </c>
      <c r="L4941" s="444">
        <f t="shared" ca="1" si="179"/>
        <v>-233060052511456.75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-233060052511456.75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-971083552131.0697</v>
      </c>
      <c r="L4942" s="444">
        <f t="shared" ca="1" si="179"/>
        <v>-234031136063587.81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-234031136063587.81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-975129733598.28259</v>
      </c>
      <c r="L4943" s="444">
        <f t="shared" ca="1" si="179"/>
        <v>-235006265797186.09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-235006265797186.09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-979192774154.94202</v>
      </c>
      <c r="L4944" s="444">
        <f t="shared" ca="1" si="179"/>
        <v>-235985458571341.03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-235985458571341.03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-983272744047.25427</v>
      </c>
      <c r="L4945" s="444">
        <f t="shared" ca="1" si="179"/>
        <v>-236968731315388.28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-236968731315388.28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-987369713814.1178</v>
      </c>
      <c r="L4946" s="444">
        <f t="shared" ca="1" si="179"/>
        <v>-237956101029202.41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-237956101029202.41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-991483754288.34326</v>
      </c>
      <c r="L4947" s="444">
        <f t="shared" ca="1" si="179"/>
        <v>-238947584783490.75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-238947584783490.75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-995614936597.8783</v>
      </c>
      <c r="L4948" s="444">
        <f t="shared" ca="1" si="179"/>
        <v>-239943199720088.63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-239943199720088.63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-999763332167.03577</v>
      </c>
      <c r="L4949" s="444">
        <f t="shared" ca="1" si="179"/>
        <v>-240942963052255.66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-240942963052255.66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-1003929012717.7319</v>
      </c>
      <c r="L4950" s="444">
        <f t="shared" ca="1" si="179"/>
        <v>-241946892064973.38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-241946892064973.38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-1008112050270.7224</v>
      </c>
      <c r="L4951" s="444">
        <f t="shared" ca="1" si="179"/>
        <v>-242955004115244.09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-242955004115244.09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-1012312517146.8505</v>
      </c>
      <c r="L4952" s="444">
        <f t="shared" ca="1" si="179"/>
        <v>-243967316632390.94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-243967316632390.94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-1016530485968.2955</v>
      </c>
      <c r="L4953" s="444">
        <f t="shared" ca="1" si="179"/>
        <v>-244983847118359.22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-244983847118359.22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-1020766029659.8302</v>
      </c>
      <c r="L4954" s="444">
        <f t="shared" ca="1" si="179"/>
        <v>-246004613148019.06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-246004613148019.06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-1025019221450.0792</v>
      </c>
      <c r="L4955" s="444">
        <f t="shared" ca="1" si="179"/>
        <v>-247029632369469.16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-247029632369469.16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-1029290134872.7882</v>
      </c>
      <c r="L4956" s="444">
        <f t="shared" ca="1" si="179"/>
        <v>-248058922504341.94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-248058922504341.94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-1033578843768.0916</v>
      </c>
      <c r="L4957" s="444">
        <f t="shared" ca="1" si="179"/>
        <v>-249092501348110.03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-249092501348110.03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-1037885422283.7917</v>
      </c>
      <c r="L4958" s="444">
        <f t="shared" ca="1" si="179"/>
        <v>-250130386770393.81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-250130386770393.81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-1042209944876.641</v>
      </c>
      <c r="L4959" s="444">
        <f t="shared" ca="1" si="179"/>
        <v>-251172596715270.47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-251172596715270.47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-1046552486313.627</v>
      </c>
      <c r="L4960" s="444">
        <f t="shared" ca="1" si="179"/>
        <v>-252219149201584.09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-252219149201584.09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-1050913121673.2671</v>
      </c>
      <c r="L4961" s="444">
        <f t="shared" ca="1" si="179"/>
        <v>-253270062323257.38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-253270062323257.38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-1055291926346.9058</v>
      </c>
      <c r="L4962" s="444">
        <f t="shared" ca="1" si="179"/>
        <v>-254325354249604.28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-254325354249604.28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-1059688976040.0178</v>
      </c>
      <c r="L4963" s="444">
        <f t="shared" ca="1" si="179"/>
        <v>-255385043225644.31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-255385043225644.31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-1064104346773.5181</v>
      </c>
      <c r="L4964" s="444">
        <f t="shared" ca="1" si="179"/>
        <v>-256449147572417.84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-256449147572417.84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-1068538114885.0743</v>
      </c>
      <c r="L4965" s="444">
        <f t="shared" ca="1" si="179"/>
        <v>-257517685687302.91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-257517685687302.91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-1072990357030.4288</v>
      </c>
      <c r="L4966" s="444">
        <f t="shared" ca="1" si="179"/>
        <v>-258590676044333.34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-258590676044333.34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-1077461150184.7223</v>
      </c>
      <c r="L4967" s="444">
        <f t="shared" ca="1" si="179"/>
        <v>-259668137194518.06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-259668137194518.06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-1081950571643.8251</v>
      </c>
      <c r="L4968" s="444">
        <f t="shared" ca="1" si="179"/>
        <v>-260750087766161.88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-260750087766161.88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-1086458699025.6744</v>
      </c>
      <c r="L4969" s="444">
        <f t="shared" ca="1" si="179"/>
        <v>-261836546465187.56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-261836546465187.56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-1090985610271.6149</v>
      </c>
      <c r="L4970" s="444">
        <f t="shared" ca="1" si="179"/>
        <v>-262927532075459.19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-262927532075459.19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-1095531383647.7466</v>
      </c>
      <c r="L4971" s="444">
        <f t="shared" ca="1" si="179"/>
        <v>-264023063459106.94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-264023063459106.94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-1100096097746.2791</v>
      </c>
      <c r="L4972" s="444">
        <f t="shared" ca="1" si="179"/>
        <v>-265123159556853.22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-265123159556853.22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-1104679831486.8882</v>
      </c>
      <c r="L4973" s="444">
        <f t="shared" ca="1" si="179"/>
        <v>-266227839388340.09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-266227839388340.09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-1109282664118.0835</v>
      </c>
      <c r="L4974" s="444">
        <f t="shared" ca="1" si="179"/>
        <v>-267337122052458.19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-267337122052458.19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-1113904675218.5757</v>
      </c>
      <c r="L4975" s="444">
        <f t="shared" ca="1" si="179"/>
        <v>-268451026727676.75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-268451026727676.75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-1118545944698.6533</v>
      </c>
      <c r="L4976" s="444">
        <f t="shared" ca="1" si="179"/>
        <v>-269569572672375.41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-269569572672375.41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-1123206552801.5642</v>
      </c>
      <c r="L4977" s="444">
        <f t="shared" ca="1" si="179"/>
        <v>-270692779225176.97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-270692779225176.97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-1127886580104.9041</v>
      </c>
      <c r="L4978" s="444">
        <f t="shared" ca="1" si="179"/>
        <v>-271820665805281.88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-271820665805281.88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-1132586107522.0078</v>
      </c>
      <c r="L4979" s="444">
        <f t="shared" ca="1" si="179"/>
        <v>-272953251912803.88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-272953251912803.88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-1137305216303.3494</v>
      </c>
      <c r="L4980" s="444">
        <f t="shared" ca="1" si="179"/>
        <v>-274090557129107.22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-274090557129107.22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-1142043988037.9465</v>
      </c>
      <c r="L4981" s="444">
        <f t="shared" ca="1" si="179"/>
        <v>-275232601117145.16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-275232601117145.16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-1146802504654.7715</v>
      </c>
      <c r="L4982" s="444">
        <f t="shared" ca="1" si="179"/>
        <v>-276379403621799.94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-276379403621799.94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-1151580848424.1665</v>
      </c>
      <c r="L4983" s="444">
        <f t="shared" ca="1" si="179"/>
        <v>-277530984470224.09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-277530984470224.09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-1156379101959.2671</v>
      </c>
      <c r="L4984" s="444">
        <f t="shared" ca="1" si="179"/>
        <v>-278687363572183.38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-278687363572183.38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-1161197348217.4307</v>
      </c>
      <c r="L4985" s="444">
        <f t="shared" ca="1" si="179"/>
        <v>-279848560920400.81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-279848560920400.81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-1166035670501.6699</v>
      </c>
      <c r="L4986" s="444">
        <f t="shared" ca="1" si="179"/>
        <v>-281014596590902.47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-281014596590902.47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-1170894152462.0935</v>
      </c>
      <c r="L4987" s="444">
        <f t="shared" ca="1" si="179"/>
        <v>-282185490743364.56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-282185490743364.56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-1175772878097.3523</v>
      </c>
      <c r="L4988" s="444">
        <f t="shared" ca="1" si="179"/>
        <v>-283361263621461.94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-283361263621461.94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-1180671931756.0913</v>
      </c>
      <c r="L4989" s="444">
        <f t="shared" ca="1" si="179"/>
        <v>-284541935553218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-284541935553218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-1185591398138.4082</v>
      </c>
      <c r="L4990" s="444">
        <f t="shared" ca="1" si="179"/>
        <v>-285727526951356.44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-285727526951356.44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-1190531362297.3184</v>
      </c>
      <c r="L4991" s="444">
        <f t="shared" ca="1" si="179"/>
        <v>-286918058313653.75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-286918058313653.75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-1195491909640.2239</v>
      </c>
      <c r="L4992" s="444">
        <f t="shared" ca="1" si="179"/>
        <v>-288113550223294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-288113550223294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-1200473125930.3916</v>
      </c>
      <c r="L4993" s="444">
        <f t="shared" ca="1" si="179"/>
        <v>-289314023349224.38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-289314023349224.38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-1205475097288.4348</v>
      </c>
      <c r="L4994" s="444">
        <f t="shared" ca="1" si="179"/>
        <v>-290519498446512.81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-290519498446512.81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-1210497910193.8035</v>
      </c>
      <c r="L4995" s="444">
        <f t="shared" ca="1" si="179"/>
        <v>-291729996356706.63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-291729996356706.63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-1215541651486.2776</v>
      </c>
      <c r="L4996" s="444">
        <f t="shared" ca="1" si="179"/>
        <v>-292945538008192.88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-292945538008192.88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-1220606408367.4702</v>
      </c>
      <c r="L4997" s="444">
        <f t="shared" ca="1" si="179"/>
        <v>-294166144416560.38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-294166144416560.38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-1225692268402.335</v>
      </c>
      <c r="L4998" s="444">
        <f t="shared" ca="1" si="179"/>
        <v>-295391836684962.69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-295391836684962.69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-1230799319520.6777</v>
      </c>
      <c r="L4999" s="444">
        <f t="shared" ca="1" si="179"/>
        <v>-296622636004483.38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-296622636004483.38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-1235927650018.6807</v>
      </c>
      <c r="L5000" s="444">
        <f t="shared" ca="1" si="179"/>
        <v>-297858563654502.06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-297858563654502.06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-1241077348560.4253</v>
      </c>
      <c r="L5001" s="444">
        <f t="shared" ca="1" si="179"/>
        <v>-299099641003062.5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-299099641003062.5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-1246248504179.427</v>
      </c>
      <c r="L5002" s="444">
        <f t="shared" ca="1" si="179"/>
        <v>-300345889507241.94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-300345889507241.94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-1251441206280.1748</v>
      </c>
      <c r="L5003" s="444">
        <f t="shared" ca="1" si="179"/>
        <v>-301597330713522.13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-301597330713522.13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-1256655544639.6755</v>
      </c>
      <c r="L5004" s="444">
        <f t="shared" ca="1" si="179"/>
        <v>-302853986258161.81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-302853986258161.81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-1261891609409.0076</v>
      </c>
      <c r="L5005" s="444">
        <f t="shared" ca="1" si="179"/>
        <v>-304115877867570.81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-304115877867570.81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-1267149491114.8784</v>
      </c>
      <c r="L5006" s="444">
        <f t="shared" ca="1" si="179"/>
        <v>-305383027358685.69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-305383027358685.69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-1272429280661.1904</v>
      </c>
      <c r="L5007" s="444">
        <f t="shared" ca="1" si="179"/>
        <v>-306655456639346.88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-306655456639346.88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-1277731069330.6121</v>
      </c>
      <c r="L5008" s="444">
        <f t="shared" ca="1" si="179"/>
        <v>-307933187708677.5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-307933187708677.5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-1283054948786.1563</v>
      </c>
      <c r="L5009" s="444">
        <f t="shared" ca="1" si="179"/>
        <v>-309216242657463.63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-309216242657463.63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-1288401011072.7651</v>
      </c>
      <c r="L5010" s="444">
        <f t="shared" ca="1" si="179"/>
        <v>-310504643668536.38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-310504643668536.38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-1293769348618.9016</v>
      </c>
      <c r="L5011" s="444">
        <f t="shared" ca="1" si="179"/>
        <v>-311798413017155.25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-311798413017155.25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-1299160054238.147</v>
      </c>
      <c r="L5012" s="444">
        <f t="shared" ca="1" si="179"/>
        <v>-313097573071393.38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-313097573071393.38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-1304573221130.8057</v>
      </c>
      <c r="L5013" s="444">
        <f t="shared" ca="1" si="179"/>
        <v>-314402146292524.19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-314402146292524.19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-1310008942885.5173</v>
      </c>
      <c r="L5014" s="444">
        <f t="shared" ca="1" si="179"/>
        <v>-315712155235409.69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-315712155235409.69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-1315467313480.8738</v>
      </c>
      <c r="L5015" s="444">
        <f t="shared" ca="1" si="179"/>
        <v>-317027622548890.56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-317027622548890.56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-1320948427287.0439</v>
      </c>
      <c r="L5016" s="444">
        <f t="shared" ca="1" si="179"/>
        <v>-318348570976177.63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-318348570976177.63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-1326452379067.4067</v>
      </c>
      <c r="L5017" s="444">
        <f t="shared" ca="1" si="179"/>
        <v>-319675023355245.06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-319675023355245.06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-1331979263980.1877</v>
      </c>
      <c r="L5018" s="444">
        <f t="shared" ca="1" si="179"/>
        <v>-321007002619225.25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-321007002619225.25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-1337529177580.1052</v>
      </c>
      <c r="L5019" s="444">
        <f t="shared" ca="1" si="179"/>
        <v>-322344531796805.38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-322344531796805.38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-1343102215820.0225</v>
      </c>
      <c r="L5020" s="444">
        <f t="shared" ca="1" si="179"/>
        <v>-323687634012625.38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-323687634012625.38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-1348698475052.6057</v>
      </c>
      <c r="L5021" s="444">
        <f t="shared" ca="1" si="179"/>
        <v>-325036332487678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-325036332487678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-1354318052031.9917</v>
      </c>
      <c r="L5022" s="444">
        <f t="shared" ca="1" si="179"/>
        <v>-326390650539710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-326390650539710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-1359961043915.4583</v>
      </c>
      <c r="L5023" s="444">
        <f t="shared" ca="1" si="179"/>
        <v>-327750611583625.44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-327750611583625.44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-1365627548265.106</v>
      </c>
      <c r="L5024" s="444">
        <f t="shared" ca="1" si="179"/>
        <v>-329116239131890.56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-329116239131890.56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-1371317663049.5439</v>
      </c>
      <c r="L5025" s="444">
        <f t="shared" ca="1" si="179"/>
        <v>-330487556794940.13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-330487556794940.13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-1377031486645.5837</v>
      </c>
      <c r="L5026" s="444">
        <f t="shared" ca="1" si="179"/>
        <v>-331864588281585.69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-331864588281585.69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-1382769117839.9404</v>
      </c>
      <c r="L5027" s="444">
        <f t="shared" ca="1" si="179"/>
        <v>-333247357399425.63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-333247357399425.63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-1388530655830.9402</v>
      </c>
      <c r="L5028" s="444">
        <f t="shared" ca="1" si="179"/>
        <v>-334635888055256.56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-334635888055256.56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-1394316200230.2356</v>
      </c>
      <c r="L5029" s="444">
        <f t="shared" ca="1" si="179"/>
        <v>-336030204255486.81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-336030204255486.81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-1400125851064.5283</v>
      </c>
      <c r="L5030" s="444">
        <f t="shared" ca="1" si="179"/>
        <v>-337430330106551.31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-337430330106551.31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-1405959708777.2971</v>
      </c>
      <c r="L5031" s="444">
        <f t="shared" ca="1" si="179"/>
        <v>-338836289815328.63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-338836289815328.63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-1411817874230.5359</v>
      </c>
      <c r="L5032" s="444">
        <f t="shared" ca="1" si="179"/>
        <v>-340248107689559.19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-340248107689559.19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-1417700448706.4966</v>
      </c>
      <c r="L5033" s="444">
        <f t="shared" ca="1" si="179"/>
        <v>-341665808138265.69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-341665808138265.69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-1423607533909.4404</v>
      </c>
      <c r="L5034" s="444">
        <f t="shared" ca="1" si="179"/>
        <v>-343089415672175.13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-343089415672175.13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-1429539231967.3962</v>
      </c>
      <c r="L5035" s="444">
        <f t="shared" ca="1" si="179"/>
        <v>-344518954904142.5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-344518954904142.5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-1435495645433.927</v>
      </c>
      <c r="L5036" s="444">
        <f t="shared" ca="1" si="179"/>
        <v>-345954450549576.44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-345954450549576.44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-1441476877289.9019</v>
      </c>
      <c r="L5037" s="444">
        <f t="shared" ca="1" si="179"/>
        <v>-347395927426866.31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-347395927426866.31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-1447483030945.2764</v>
      </c>
      <c r="L5038" s="444">
        <f t="shared" ca="1" si="179"/>
        <v>-348843410457811.56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-348843410457811.56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-1453514210240.8816</v>
      </c>
      <c r="L5039" s="444">
        <f t="shared" ca="1" si="179"/>
        <v>-350296924668052.44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-350296924668052.44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-1459570519450.2185</v>
      </c>
      <c r="L5040" s="444">
        <f t="shared" ca="1" si="179"/>
        <v>-351756495187502.63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-351756495187502.63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-1465652063281.261</v>
      </c>
      <c r="L5041" s="444">
        <f t="shared" ca="1" si="179"/>
        <v>-353222147250783.88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-353222147250783.88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-1471758946878.2661</v>
      </c>
      <c r="L5042" s="444">
        <f t="shared" ca="1" si="179"/>
        <v>-354693906197662.13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-354693906197662.13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-1477891275823.5923</v>
      </c>
      <c r="L5043" s="444">
        <f t="shared" ca="1" si="179"/>
        <v>-356171797473485.69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-356171797473485.69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-1484049156139.5237</v>
      </c>
      <c r="L5044" s="444">
        <f t="shared" ca="1" si="179"/>
        <v>-357655846629625.19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-357655846629625.19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-1490232694290.105</v>
      </c>
      <c r="L5045" s="444">
        <f t="shared" ca="1" si="179"/>
        <v>-359146079323915.31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-359146079323915.31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-1496441997182.9805</v>
      </c>
      <c r="L5046" s="444">
        <f t="shared" ca="1" si="179"/>
        <v>-360642521321098.31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-360642521321098.31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-1502677172171.2429</v>
      </c>
      <c r="L5047" s="444">
        <f t="shared" ca="1" si="179"/>
        <v>-362145198493269.56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-362145198493269.56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-1508938327055.2898</v>
      </c>
      <c r="L5048" s="444">
        <f t="shared" ca="1" si="179"/>
        <v>-363654136820324.88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-363654136820324.88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-1515225570084.687</v>
      </c>
      <c r="L5049" s="444">
        <f t="shared" ca="1" si="179"/>
        <v>-365169362390409.56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-365169362390409.56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-1521539009960.0398</v>
      </c>
      <c r="L5050" s="444">
        <f t="shared" ca="1" si="179"/>
        <v>-366690901400369.63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-366690901400369.63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-1527878755834.8735</v>
      </c>
      <c r="L5051" s="444">
        <f t="shared" ca="1" si="179"/>
        <v>-368218780156204.5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-368218780156204.5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-1534244917317.5188</v>
      </c>
      <c r="L5052" s="444">
        <f t="shared" ca="1" si="179"/>
        <v>-369753025073522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-369753025073522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-1540637604473.0083</v>
      </c>
      <c r="L5053" s="444">
        <f t="shared" ca="1" si="179"/>
        <v>-371293662677995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-371293662677995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-1547056927824.9792</v>
      </c>
      <c r="L5054" s="444">
        <f t="shared" ca="1" si="179"/>
        <v>-372840719605820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-372840719605820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-1553502998357.5833</v>
      </c>
      <c r="L5055" s="444">
        <f t="shared" ca="1" si="179"/>
        <v>-374394222604177.56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-374394222604177.56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-1559975927517.4065</v>
      </c>
      <c r="L5056" s="444">
        <f t="shared" ca="1" si="179"/>
        <v>-375954198531695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-375954198531695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-1566475827215.3958</v>
      </c>
      <c r="L5057" s="444">
        <f t="shared" ca="1" si="179"/>
        <v>-377520674358910.38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-377520674358910.38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-1573002809828.7932</v>
      </c>
      <c r="L5058" s="444">
        <f t="shared" ca="1" si="179"/>
        <v>-379093677168739.19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-379093677168739.19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-1579556988203.0798</v>
      </c>
      <c r="L5059" s="444">
        <f t="shared" ca="1" si="179"/>
        <v>-380673234156942.25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-380673234156942.25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-1586138475653.926</v>
      </c>
      <c r="L5060" s="444">
        <f t="shared" ca="1" si="179"/>
        <v>-382259372632596.19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-382259372632596.19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-1592747385969.1509</v>
      </c>
      <c r="L5061" s="444">
        <f t="shared" ca="1" si="179"/>
        <v>-383852120018565.31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-383852120018565.31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-1599383833410.6887</v>
      </c>
      <c r="L5062" s="444">
        <f t="shared" ca="1" si="179"/>
        <v>-385451503851976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-385451503851976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-1606047932716.5667</v>
      </c>
      <c r="L5063" s="444">
        <f t="shared" ca="1" si="179"/>
        <v>-387057551784692.56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-387057551784692.56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-1612739799102.8857</v>
      </c>
      <c r="L5064" s="444">
        <f t="shared" ca="1" si="179"/>
        <v>-388670291583795.44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-388670291583795.44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-1619459548265.8142</v>
      </c>
      <c r="L5065" s="444">
        <f t="shared" ca="1" si="179"/>
        <v>-390289751132061.25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-390289751132061.25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-1626207296383.5886</v>
      </c>
      <c r="L5066" s="444">
        <f t="shared" ca="1" si="179"/>
        <v>-391915958428444.81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-391915958428444.81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-1632983160118.52</v>
      </c>
      <c r="L5067" s="444">
        <f t="shared" ca="1" si="179"/>
        <v>-393548941588563.31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-393548941588563.31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-1639787256619.0137</v>
      </c>
      <c r="L5068" s="444">
        <f t="shared" ca="1" si="179"/>
        <v>-395188728845182.31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-395188728845182.31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-1646619703521.593</v>
      </c>
      <c r="L5069" s="444">
        <f t="shared" ca="1" si="179"/>
        <v>-396835348548703.88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-396835348548703.88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-1653480618952.9329</v>
      </c>
      <c r="L5070" s="444">
        <f t="shared" ca="1" si="179"/>
        <v>-398488829167656.81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-398488829167656.81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-1660370121531.9033</v>
      </c>
      <c r="L5071" s="444">
        <f t="shared" ca="1" si="179"/>
        <v>-400149199289188.69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-400149199289188.69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-1667288330371.6196</v>
      </c>
      <c r="L5072" s="444">
        <f t="shared" ca="1" si="179"/>
        <v>-401816487619560.31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-401816487619560.31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-1674235365081.5012</v>
      </c>
      <c r="L5073" s="444">
        <f t="shared" ca="1" si="179"/>
        <v>-403490722984641.81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-403490722984641.81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-1681211345769.3408</v>
      </c>
      <c r="L5074" s="444">
        <f t="shared" ca="1" si="179"/>
        <v>-405171934330411.13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-405171934330411.13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-1688216393043.3796</v>
      </c>
      <c r="L5075" s="444">
        <f t="shared" ca="1" si="179"/>
        <v>-406860150723454.5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-406860150723454.5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-1695250628014.3938</v>
      </c>
      <c r="L5076" s="444">
        <f t="shared" ca="1" si="179"/>
        <v>-408555401351468.88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-408555401351468.88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-1702314172297.7869</v>
      </c>
      <c r="L5077" s="444">
        <f t="shared" ca="1" si="179"/>
        <v>-410257715523766.69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-410257715523766.69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-1709407148015.6946</v>
      </c>
      <c r="L5078" s="444">
        <f t="shared" ca="1" si="179"/>
        <v>-411967122671782.38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-411967122671782.38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-1716529677799.0933</v>
      </c>
      <c r="L5079" s="444">
        <f t="shared" ca="1" si="179"/>
        <v>-413683652349581.44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-413683652349581.44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-1723681884789.9226</v>
      </c>
      <c r="L5080" s="444">
        <f t="shared" ca="1" si="179"/>
        <v>-415407334234371.38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-415407334234371.38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-1730863892643.2141</v>
      </c>
      <c r="L5081" s="444">
        <f t="shared" ca="1" si="179"/>
        <v>-417138198127014.56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-417138198127014.56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-1738075825529.2273</v>
      </c>
      <c r="L5082" s="444">
        <f t="shared" ca="1" si="179"/>
        <v>-418876273952543.81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-418876273952543.81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-1745317808135.5991</v>
      </c>
      <c r="L5083" s="444">
        <f t="shared" ca="1" si="179"/>
        <v>-420621591760679.44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-420621591760679.44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-1752589965669.4976</v>
      </c>
      <c r="L5084" s="444">
        <f t="shared" ca="1" si="179"/>
        <v>-422374181726348.94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-422374181726348.94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-1759892423859.7871</v>
      </c>
      <c r="L5085" s="444">
        <f t="shared" ca="1" si="179"/>
        <v>-424134074150208.75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-424134074150208.75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-1767225308959.2031</v>
      </c>
      <c r="L5086" s="444">
        <f t="shared" ca="1" si="179"/>
        <v>-425901299459167.94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-425901299459167.94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-1774588747746.533</v>
      </c>
      <c r="L5087" s="444">
        <f t="shared" ca="1" si="179"/>
        <v>-427675888206914.5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-427675888206914.5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-1781982867528.8103</v>
      </c>
      <c r="L5088" s="444">
        <f t="shared" ca="1" si="179"/>
        <v>-429457871074443.31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-429457871074443.31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-1789407796143.5137</v>
      </c>
      <c r="L5089" s="444">
        <f t="shared" ca="1" si="179"/>
        <v>-431247278870586.81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-431247278870586.81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-1796863661960.7783</v>
      </c>
      <c r="L5090" s="444">
        <f t="shared" ca="1" si="179"/>
        <v>-433044142532547.56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-433044142532547.56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-1804350593885.6147</v>
      </c>
      <c r="L5091" s="444">
        <f t="shared" ca="1" si="179"/>
        <v>-434848493126433.19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-434848493126433.19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-1811868721360.1382</v>
      </c>
      <c r="L5092" s="444">
        <f t="shared" ca="1" si="179"/>
        <v>-436660361847793.31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-436660361847793.31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-1819418174365.8054</v>
      </c>
      <c r="L5093" s="444">
        <f t="shared" ca="1" si="179"/>
        <v>-438479780022159.13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-438479780022159.13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-1826999083425.6631</v>
      </c>
      <c r="L5094" s="444">
        <f t="shared" ca="1" si="179"/>
        <v>-440306779105584.81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-440306779105584.81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-1834611579606.6035</v>
      </c>
      <c r="L5095" s="444">
        <f t="shared" ca="1" si="179"/>
        <v>-442141390685191.44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-442141390685191.44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-1842255794521.6309</v>
      </c>
      <c r="L5096" s="444">
        <f t="shared" ca="1" si="179"/>
        <v>-443983646479713.06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-443983646479713.06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-1849931860332.1377</v>
      </c>
      <c r="L5097" s="444">
        <f t="shared" ca="1" si="179"/>
        <v>-445833578340045.19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-445833578340045.19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-1857639909750.1882</v>
      </c>
      <c r="L5098" s="444">
        <f t="shared" ca="1" si="179"/>
        <v>-447691218249795.38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-447691218249795.38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-1865380076040.8137</v>
      </c>
      <c r="L5099" s="444">
        <f t="shared" ca="1" si="179"/>
        <v>-449556598325836.19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-449556598325836.19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-1873152493024.3171</v>
      </c>
      <c r="L5100" s="444">
        <f t="shared" ca="1" si="179"/>
        <v>-451429750818860.5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-451429750818860.5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-1880957295078.5857</v>
      </c>
      <c r="L5101" s="444">
        <f t="shared" ca="1" si="179"/>
        <v>-453310708113939.06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-453310708113939.06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-1888794617141.4128</v>
      </c>
      <c r="L5102" s="444">
        <f t="shared" ca="1" si="179"/>
        <v>-455199502731080.5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-455199502731080.5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-1896664594712.8354</v>
      </c>
      <c r="L5103" s="444">
        <f t="shared" ca="1" si="179"/>
        <v>-457096167325793.31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-457096167325793.31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-1904567363857.4722</v>
      </c>
      <c r="L5104" s="444">
        <f t="shared" ca="1" si="179"/>
        <v>-459000734689650.81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-459000734689650.81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-1912503061206.8784</v>
      </c>
      <c r="L5105" s="444">
        <f t="shared" ca="1" si="179"/>
        <v>-460913237750857.69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-460913237750857.69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-1920471823961.9067</v>
      </c>
      <c r="L5106" s="444">
        <f t="shared" ca="1" si="179"/>
        <v>-462833709574819.63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-462833709574819.63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-1928473789895.082</v>
      </c>
      <c r="L5107" s="444">
        <f t="shared" ca="1" si="179"/>
        <v>-464762183364714.69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-464762183364714.69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-1936509097352.9778</v>
      </c>
      <c r="L5108" s="444">
        <f t="shared" ref="L5108:L5362" ca="1" si="184">I5108-J5108+K5108</f>
        <v>-466698692462067.69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-466698692462067.69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-1944577885258.6152</v>
      </c>
      <c r="L5109" s="444">
        <f t="shared" ca="1" si="184"/>
        <v>-468643270347326.31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-468643270347326.31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-1952680293113.8596</v>
      </c>
      <c r="L5110" s="444">
        <f t="shared" ca="1" si="184"/>
        <v>-470595950640440.19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-470595950640440.19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-1960816461001.834</v>
      </c>
      <c r="L5111" s="444">
        <f t="shared" ca="1" si="184"/>
        <v>-472556767101442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-472556767101442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-1968986529589.3416</v>
      </c>
      <c r="L5112" s="444">
        <f t="shared" ca="1" si="184"/>
        <v>-474525753631031.31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-474525753631031.31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-1977190640129.2969</v>
      </c>
      <c r="L5113" s="444">
        <f t="shared" ca="1" si="184"/>
        <v>-476502944271160.63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-476502944271160.63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-1985428934463.1692</v>
      </c>
      <c r="L5114" s="444">
        <f t="shared" ca="1" si="184"/>
        <v>-478488373205623.81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-478488373205623.81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-1993701555023.4324</v>
      </c>
      <c r="L5115" s="444">
        <f t="shared" ca="1" si="184"/>
        <v>-480482074760647.25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-480482074760647.25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-2002008644836.03</v>
      </c>
      <c r="L5116" s="444">
        <f t="shared" ca="1" si="184"/>
        <v>-482484083405483.25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-482484083405483.25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-2010350347522.8472</v>
      </c>
      <c r="L5117" s="444">
        <f t="shared" ca="1" si="184"/>
        <v>-484494433753006.13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-484494433753006.13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-2018726807304.1921</v>
      </c>
      <c r="L5118" s="444">
        <f t="shared" ca="1" si="184"/>
        <v>-486513160560310.31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-486513160560310.31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-2027138169001.293</v>
      </c>
      <c r="L5119" s="444">
        <f t="shared" ca="1" si="184"/>
        <v>-488540298729311.63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-488540298729311.63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-2035584578038.7981</v>
      </c>
      <c r="L5120" s="444">
        <f t="shared" ca="1" si="184"/>
        <v>-490575883307350.44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-490575883307350.44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-2044066180447.2932</v>
      </c>
      <c r="L5121" s="444">
        <f t="shared" ca="1" si="184"/>
        <v>-492619949487797.75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-492619949487797.75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-2052583122865.824</v>
      </c>
      <c r="L5122" s="444">
        <f t="shared" ca="1" si="184"/>
        <v>-494672532610663.56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-494672532610663.56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-2061135552544.4314</v>
      </c>
      <c r="L5123" s="444">
        <f t="shared" ca="1" si="184"/>
        <v>-496733668163208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-496733668163208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-2069723617346.6997</v>
      </c>
      <c r="L5124" s="444">
        <f t="shared" ca="1" si="184"/>
        <v>-498803391780554.69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-498803391780554.69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-2078347465752.3108</v>
      </c>
      <c r="L5125" s="444">
        <f t="shared" ca="1" si="184"/>
        <v>-500881739246307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-500881739246307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-2087007246859.6125</v>
      </c>
      <c r="L5126" s="444">
        <f t="shared" ca="1" si="184"/>
        <v>-502968746493166.63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-502968746493166.63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-2095703110388.1943</v>
      </c>
      <c r="L5127" s="444">
        <f t="shared" ca="1" si="184"/>
        <v>-505064449603554.81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-505064449603554.81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-2104435206681.4783</v>
      </c>
      <c r="L5128" s="444">
        <f t="shared" ca="1" si="184"/>
        <v>-507168884810236.31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-507168884810236.31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-2113203686709.3181</v>
      </c>
      <c r="L5129" s="444">
        <f t="shared" ca="1" si="184"/>
        <v>-509282088496945.63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-509282088496945.63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-2122008702070.6067</v>
      </c>
      <c r="L5130" s="444">
        <f t="shared" ca="1" si="184"/>
        <v>-511404097199016.25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-511404097199016.25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-2130850404995.9011</v>
      </c>
      <c r="L5131" s="444">
        <f t="shared" ca="1" si="184"/>
        <v>-513534947604012.13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-513534947604012.13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-2139728948350.0505</v>
      </c>
      <c r="L5132" s="444">
        <f t="shared" ca="1" si="184"/>
        <v>-515674676552362.19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-515674676552362.19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-2148644485634.8425</v>
      </c>
      <c r="L5133" s="444">
        <f t="shared" ca="1" si="184"/>
        <v>-517823321037997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-517823321037997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-2157597170991.6543</v>
      </c>
      <c r="L5134" s="444">
        <f t="shared" ca="1" si="184"/>
        <v>-519980918208988.63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-519980918208988.63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-2166587159204.1191</v>
      </c>
      <c r="L5135" s="444">
        <f t="shared" ca="1" si="184"/>
        <v>-522147505368192.75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-522147505368192.75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-2175614605700.8027</v>
      </c>
      <c r="L5136" s="444">
        <f t="shared" ca="1" si="184"/>
        <v>-524323119973893.56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-524323119973893.56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-2184679666557.8899</v>
      </c>
      <c r="L5137" s="444">
        <f t="shared" ca="1" si="184"/>
        <v>-526507799640451.44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-526507799640451.44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-2193782498501.8811</v>
      </c>
      <c r="L5138" s="444">
        <f t="shared" ca="1" si="184"/>
        <v>-528701582138953.31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-528701582138953.31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-2202923258912.3052</v>
      </c>
      <c r="L5139" s="444">
        <f t="shared" ca="1" si="184"/>
        <v>-530904505397865.63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-530904505397865.63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-2212102105824.4404</v>
      </c>
      <c r="L5140" s="444">
        <f t="shared" ca="1" si="184"/>
        <v>-533116607503690.06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-533116607503690.06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-2221319197932.042</v>
      </c>
      <c r="L5141" s="444">
        <f t="shared" ca="1" si="184"/>
        <v>-535337926701622.13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-535337926701622.13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-2230574694590.0923</v>
      </c>
      <c r="L5142" s="444">
        <f t="shared" ca="1" si="184"/>
        <v>-537568501396212.19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-537568501396212.19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-2239868755817.5508</v>
      </c>
      <c r="L5143" s="444">
        <f t="shared" ca="1" si="184"/>
        <v>-539808370152029.75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-539808370152029.75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-2249201542300.124</v>
      </c>
      <c r="L5144" s="444">
        <f t="shared" ca="1" si="184"/>
        <v>-542057571694329.88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-542057571694329.88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-2258573215393.041</v>
      </c>
      <c r="L5145" s="444">
        <f t="shared" ca="1" si="184"/>
        <v>-544316144909722.94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-544316144909722.94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-2267983937123.8457</v>
      </c>
      <c r="L5146" s="444">
        <f t="shared" ca="1" si="184"/>
        <v>-546584128846846.81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-546584128846846.81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-2277433870195.1948</v>
      </c>
      <c r="L5147" s="444">
        <f t="shared" ca="1" si="184"/>
        <v>-548861562717042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-548861562717042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-2286923177987.6748</v>
      </c>
      <c r="L5148" s="444">
        <f t="shared" ca="1" si="184"/>
        <v>-551148485895029.69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-551148485895029.69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-2296452024562.6235</v>
      </c>
      <c r="L5149" s="444">
        <f t="shared" ca="1" si="184"/>
        <v>-553444937919592.31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-553444937919592.31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-2306020574664.9678</v>
      </c>
      <c r="L5150" s="444">
        <f t="shared" ca="1" si="184"/>
        <v>-555750958494257.25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-555750958494257.25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-2315628993726.0718</v>
      </c>
      <c r="L5151" s="444">
        <f t="shared" ca="1" si="184"/>
        <v>-558066587487983.31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-558066587487983.31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-2325277447866.5972</v>
      </c>
      <c r="L5152" s="444">
        <f t="shared" ca="1" si="184"/>
        <v>-560391864935849.94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-560391864935849.94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-2334966103899.375</v>
      </c>
      <c r="L5153" s="444">
        <f t="shared" ca="1" si="184"/>
        <v>-562726831039749.31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-562726831039749.31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-2344695129332.2886</v>
      </c>
      <c r="L5154" s="444">
        <f t="shared" ca="1" si="184"/>
        <v>-565071526169081.63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-565071526169081.63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-2354464692371.1733</v>
      </c>
      <c r="L5155" s="444">
        <f t="shared" ca="1" si="184"/>
        <v>-567425990861452.75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-567425990861452.75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-2364274961922.7197</v>
      </c>
      <c r="L5156" s="444">
        <f t="shared" ca="1" si="184"/>
        <v>-569790265823375.5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-569790265823375.5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-2374126107597.3979</v>
      </c>
      <c r="L5157" s="444">
        <f t="shared" ca="1" si="184"/>
        <v>-572164391930972.88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-572164391930972.88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-2384018299712.3867</v>
      </c>
      <c r="L5158" s="444">
        <f t="shared" ca="1" si="184"/>
        <v>-574548410230685.25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-574548410230685.25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-2393951709294.522</v>
      </c>
      <c r="L5159" s="444">
        <f t="shared" ca="1" si="184"/>
        <v>-576942361939979.75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-576942361939979.75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-2403926508083.249</v>
      </c>
      <c r="L5160" s="444">
        <f t="shared" ca="1" si="184"/>
        <v>-579346288448063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-579346288448063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-2413942868533.5957</v>
      </c>
      <c r="L5161" s="444">
        <f t="shared" ca="1" si="184"/>
        <v>-581760231316596.63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-581760231316596.63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-2424000963819.1523</v>
      </c>
      <c r="L5162" s="444">
        <f t="shared" ca="1" si="184"/>
        <v>-584184232280415.75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-584184232280415.75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-2434100967835.0654</v>
      </c>
      <c r="L5163" s="444">
        <f t="shared" ca="1" si="184"/>
        <v>-586618333248250.88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-586618333248250.88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-2444243055201.0454</v>
      </c>
      <c r="L5164" s="444">
        <f t="shared" ca="1" si="184"/>
        <v>-589062576303451.88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-589062576303451.88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-2454427401264.3828</v>
      </c>
      <c r="L5165" s="444">
        <f t="shared" ca="1" si="184"/>
        <v>-591517003704716.25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-591517003704716.25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-2464654182102.9844</v>
      </c>
      <c r="L5166" s="444">
        <f t="shared" ca="1" si="184"/>
        <v>-593981657886819.25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-593981657886819.25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-2474923574528.4136</v>
      </c>
      <c r="L5167" s="444">
        <f t="shared" ca="1" si="184"/>
        <v>-596456581461347.63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-596456581461347.63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-2485235756088.9482</v>
      </c>
      <c r="L5168" s="444">
        <f t="shared" ca="1" si="184"/>
        <v>-598941817217436.63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-598941817217436.63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-2495590905072.6523</v>
      </c>
      <c r="L5169" s="444">
        <f t="shared" ca="1" si="184"/>
        <v>-601437408122509.25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-601437408122509.25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-2505989200510.4551</v>
      </c>
      <c r="L5170" s="444">
        <f t="shared" ca="1" si="184"/>
        <v>-603943397323019.75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-603943397323019.75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-2516430822179.249</v>
      </c>
      <c r="L5171" s="444">
        <f t="shared" ca="1" si="184"/>
        <v>-606459828145199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-606459828145199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-2526915950604.9956</v>
      </c>
      <c r="L5172" s="444">
        <f t="shared" ca="1" si="184"/>
        <v>-608986744095804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-608986744095804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-2537444767065.8501</v>
      </c>
      <c r="L5173" s="444">
        <f t="shared" ca="1" si="184"/>
        <v>-611524188862869.88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-611524188862869.88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-2548017453595.291</v>
      </c>
      <c r="L5174" s="444">
        <f t="shared" ca="1" si="184"/>
        <v>-614072206316465.13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-614072206316465.13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-2558634192985.2715</v>
      </c>
      <c r="L5175" s="444">
        <f t="shared" ca="1" si="184"/>
        <v>-616630840509450.38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-616630840509450.38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-2569295168789.3765</v>
      </c>
      <c r="L5176" s="444">
        <f t="shared" ca="1" si="184"/>
        <v>-619200135678239.75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-619200135678239.75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-2580000565325.999</v>
      </c>
      <c r="L5177" s="444">
        <f t="shared" ca="1" si="184"/>
        <v>-621780136243565.75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-621780136243565.75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-2590750567681.5239</v>
      </c>
      <c r="L5178" s="444">
        <f t="shared" ca="1" si="184"/>
        <v>-624370886811247.25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-624370886811247.25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-2601545361713.5303</v>
      </c>
      <c r="L5179" s="444">
        <f t="shared" ca="1" si="184"/>
        <v>-626972432172960.75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-626972432172960.75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-2612385134054.0029</v>
      </c>
      <c r="L5180" s="444">
        <f t="shared" ca="1" si="184"/>
        <v>-629584817307014.75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-629584817307014.75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-2623270072112.5615</v>
      </c>
      <c r="L5181" s="444">
        <f t="shared" ca="1" si="184"/>
        <v>-632208087379127.25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-632208087379127.25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-2634200364079.6968</v>
      </c>
      <c r="L5182" s="444">
        <f t="shared" ca="1" si="184"/>
        <v>-634842287743207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-634842287743207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-2645176198930.0293</v>
      </c>
      <c r="L5183" s="444">
        <f t="shared" ca="1" si="184"/>
        <v>-637487463942137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-637487463942137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-2656197766425.5708</v>
      </c>
      <c r="L5184" s="444">
        <f t="shared" ca="1" si="184"/>
        <v>-640143661708562.63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-640143661708562.63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-2667265257119.0107</v>
      </c>
      <c r="L5185" s="444">
        <f t="shared" ca="1" si="184"/>
        <v>-642810926965681.63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-642810926965681.63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-2678378862357.0068</v>
      </c>
      <c r="L5186" s="444">
        <f t="shared" ca="1" si="184"/>
        <v>-645489305828038.63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-645489305828038.63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-2689538774283.4941</v>
      </c>
      <c r="L5187" s="444">
        <f t="shared" ca="1" si="184"/>
        <v>-648178844602322.13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-648178844602322.13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-2700745185843.0088</v>
      </c>
      <c r="L5188" s="444">
        <f t="shared" ca="1" si="184"/>
        <v>-650879589788165.13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-650879589788165.13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-2711998290784.0215</v>
      </c>
      <c r="L5189" s="444">
        <f t="shared" ca="1" si="184"/>
        <v>-653591588078949.13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-653591588078949.13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-2723298283662.2881</v>
      </c>
      <c r="L5190" s="444">
        <f t="shared" ca="1" si="184"/>
        <v>-656314886362611.38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-656314886362611.38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-2734645359844.2139</v>
      </c>
      <c r="L5191" s="444">
        <f t="shared" ca="1" si="184"/>
        <v>-659049531722455.63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-659049531722455.63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-2746039715510.2319</v>
      </c>
      <c r="L5192" s="444">
        <f t="shared" ca="1" si="184"/>
        <v>-661795571437965.88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-661795571437965.88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-2757481547658.1909</v>
      </c>
      <c r="L5193" s="444">
        <f t="shared" ca="1" si="184"/>
        <v>-664553052985624.13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-664553052985624.13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-2768971054106.7671</v>
      </c>
      <c r="L5194" s="444">
        <f t="shared" ca="1" si="184"/>
        <v>-667322024039730.88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-667322024039730.88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-2780508433498.8784</v>
      </c>
      <c r="L5195" s="444">
        <f t="shared" ca="1" si="184"/>
        <v>-670102532473229.75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-670102532473229.75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-2792093885305.124</v>
      </c>
      <c r="L5196" s="444">
        <f t="shared" ca="1" si="184"/>
        <v>-672894626358534.88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-672894626358534.88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-2803727609827.2285</v>
      </c>
      <c r="L5197" s="444">
        <f t="shared" ca="1" si="184"/>
        <v>-675698353968362.13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-675698353968362.13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-2815409808201.5088</v>
      </c>
      <c r="L5198" s="444">
        <f t="shared" ca="1" si="184"/>
        <v>-678513763776563.63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-678513763776563.63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-2827140682402.3486</v>
      </c>
      <c r="L5199" s="444">
        <f t="shared" ca="1" si="184"/>
        <v>-681340904458966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-681340904458966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-2838920435245.6914</v>
      </c>
      <c r="L5200" s="444">
        <f t="shared" ca="1" si="184"/>
        <v>-684179824894211.75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-684179824894211.75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-2850749270392.5488</v>
      </c>
      <c r="L5201" s="444">
        <f t="shared" ca="1" si="184"/>
        <v>-687030574164604.25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-687030574164604.25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-2862627392352.5176</v>
      </c>
      <c r="L5202" s="444">
        <f t="shared" ca="1" si="184"/>
        <v>-689893201556956.75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-689893201556956.75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-2874555006487.3198</v>
      </c>
      <c r="L5203" s="444">
        <f t="shared" ca="1" si="184"/>
        <v>-692767756563444.13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-692767756563444.13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-2886532319014.3506</v>
      </c>
      <c r="L5204" s="444">
        <f t="shared" ca="1" si="184"/>
        <v>-695654288882458.5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-695654288882458.5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-2898559537010.2437</v>
      </c>
      <c r="L5205" s="444">
        <f t="shared" ca="1" si="184"/>
        <v>-698552848419468.75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-698552848419468.75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-2910636868414.4531</v>
      </c>
      <c r="L5206" s="444">
        <f t="shared" ca="1" si="184"/>
        <v>-701463485287883.25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-701463485287883.25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-2922764522032.8467</v>
      </c>
      <c r="L5207" s="444">
        <f t="shared" ca="1" si="184"/>
        <v>-704386249809916.13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-704386249809916.13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-2934942707541.3174</v>
      </c>
      <c r="L5208" s="444">
        <f t="shared" ca="1" si="184"/>
        <v>-707321192517457.5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-707321192517457.5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-2947171635489.4063</v>
      </c>
      <c r="L5209" s="444">
        <f t="shared" ca="1" si="184"/>
        <v>-710268364152946.88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-710268364152946.88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-2959451517303.9453</v>
      </c>
      <c r="L5210" s="444">
        <f t="shared" ca="1" si="184"/>
        <v>-713227815670250.88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-713227815670250.88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-2971782565292.7119</v>
      </c>
      <c r="L5211" s="444">
        <f t="shared" ca="1" si="184"/>
        <v>-716199598235543.63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-716199598235543.63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-2984164992648.0986</v>
      </c>
      <c r="L5212" s="444">
        <f t="shared" ca="1" si="184"/>
        <v>-719183763228191.75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-719183763228191.75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-2996599013450.7988</v>
      </c>
      <c r="L5213" s="444">
        <f t="shared" ca="1" si="184"/>
        <v>-722180362241642.5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-722180362241642.5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-3009084842673.5103</v>
      </c>
      <c r="L5214" s="444">
        <f t="shared" ca="1" si="184"/>
        <v>-725189447084316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-725189447084316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-3021622696184.6499</v>
      </c>
      <c r="L5215" s="444">
        <f t="shared" ca="1" si="184"/>
        <v>-728211069780500.63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-728211069780500.63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-3034212790752.0859</v>
      </c>
      <c r="L5216" s="444">
        <f t="shared" ca="1" si="184"/>
        <v>-731245282571252.75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-731245282571252.75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-3046855344046.8862</v>
      </c>
      <c r="L5217" s="444">
        <f t="shared" ca="1" si="184"/>
        <v>-734292137915299.63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-734292137915299.63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-3059550574647.0815</v>
      </c>
      <c r="L5218" s="444">
        <f t="shared" ca="1" si="184"/>
        <v>-737351688489946.75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-737351688489946.75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-3072298702041.4448</v>
      </c>
      <c r="L5219" s="444">
        <f t="shared" ca="1" si="184"/>
        <v>-740423987191988.25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-740423987191988.25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-3085099946633.2842</v>
      </c>
      <c r="L5220" s="444">
        <f t="shared" ca="1" si="184"/>
        <v>-743509087138621.5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-743509087138621.5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-3097954529744.2563</v>
      </c>
      <c r="L5221" s="444">
        <f t="shared" ca="1" si="184"/>
        <v>-746607041668365.75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-746607041668365.75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-3110862673618.1904</v>
      </c>
      <c r="L5222" s="444">
        <f t="shared" ca="1" si="184"/>
        <v>-749717904341984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-749717904341984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-3123824601424.9331</v>
      </c>
      <c r="L5223" s="444">
        <f t="shared" ca="1" si="184"/>
        <v>-752841728943408.88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-752841728943408.88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-3136840537264.2036</v>
      </c>
      <c r="L5224" s="444">
        <f t="shared" ca="1" si="184"/>
        <v>-755978569480673.13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-755978569480673.13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-3149910706169.4712</v>
      </c>
      <c r="L5225" s="444">
        <f t="shared" ca="1" si="184"/>
        <v>-759128480186842.63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-759128480186842.63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-3163035334111.8442</v>
      </c>
      <c r="L5226" s="444">
        <f t="shared" ca="1" si="184"/>
        <v>-762291515520954.5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-762291515520954.5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-3176214648003.9771</v>
      </c>
      <c r="L5227" s="444">
        <f t="shared" ca="1" si="184"/>
        <v>-765467730168958.5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-765467730168958.5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-3189448875703.9937</v>
      </c>
      <c r="L5228" s="444">
        <f t="shared" ca="1" si="184"/>
        <v>-768657179044662.5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-768657179044662.5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-3202738246019.4272</v>
      </c>
      <c r="L5229" s="444">
        <f t="shared" ca="1" si="184"/>
        <v>-771859917290681.88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-771859917290681.88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-3216082988711.1743</v>
      </c>
      <c r="L5230" s="444">
        <f t="shared" ca="1" si="184"/>
        <v>-775076000279393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-775076000279393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-3229483334497.4707</v>
      </c>
      <c r="L5231" s="444">
        <f t="shared" ca="1" si="184"/>
        <v>-778305483613890.5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-778305483613890.5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-3242939515057.877</v>
      </c>
      <c r="L5232" s="444">
        <f t="shared" ca="1" si="184"/>
        <v>-781548423128948.38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-781548423128948.38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-3256451763037.2847</v>
      </c>
      <c r="L5233" s="444">
        <f t="shared" ca="1" si="184"/>
        <v>-784804874891985.63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-784804874891985.63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-3270020312049.9399</v>
      </c>
      <c r="L5234" s="444">
        <f t="shared" ca="1" si="184"/>
        <v>-788074895204035.63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-788074895204035.63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-3283645396683.4819</v>
      </c>
      <c r="L5235" s="444">
        <f t="shared" ca="1" si="184"/>
        <v>-791358540600719.13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-791358540600719.13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-3297327252502.9961</v>
      </c>
      <c r="L5236" s="444">
        <f t="shared" ca="1" si="184"/>
        <v>-794655867853222.13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-794655867853222.13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-3311066116055.0923</v>
      </c>
      <c r="L5237" s="444">
        <f t="shared" ca="1" si="184"/>
        <v>-797966933969277.25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-797966933969277.25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-3324862224871.9883</v>
      </c>
      <c r="L5238" s="444">
        <f t="shared" ca="1" si="184"/>
        <v>-801291796194149.25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-801291796194149.25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-3338715817475.6221</v>
      </c>
      <c r="L5239" s="444">
        <f t="shared" ca="1" si="184"/>
        <v>-804630512011624.88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-804630512011624.88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-3352627133381.7705</v>
      </c>
      <c r="L5240" s="444">
        <f t="shared" ca="1" si="184"/>
        <v>-807983139145006.63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-807983139145006.63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-3366596413104.1943</v>
      </c>
      <c r="L5241" s="444">
        <f t="shared" ca="1" si="184"/>
        <v>-811349735558110.88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-811349735558110.88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-3380623898158.7954</v>
      </c>
      <c r="L5242" s="444">
        <f t="shared" ca="1" si="184"/>
        <v>-814730359456269.63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-814730359456269.63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-3394709831067.79</v>
      </c>
      <c r="L5243" s="444">
        <f t="shared" ca="1" si="184"/>
        <v>-818125069287337.38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-818125069287337.38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-3408854455363.9058</v>
      </c>
      <c r="L5244" s="444">
        <f t="shared" ca="1" si="184"/>
        <v>-821533923742701.25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-821533923742701.25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-3423058015594.5884</v>
      </c>
      <c r="L5245" s="444">
        <f t="shared" ca="1" si="184"/>
        <v>-824956981758295.88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-824956981758295.88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-3437320757326.2329</v>
      </c>
      <c r="L5246" s="444">
        <f t="shared" ca="1" si="184"/>
        <v>-828394302515622.13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-828394302515622.13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-3451642927148.4253</v>
      </c>
      <c r="L5247" s="444">
        <f t="shared" ca="1" si="184"/>
        <v>-831845945442770.5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-831845945442770.5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-3466024772678.2104</v>
      </c>
      <c r="L5248" s="444">
        <f t="shared" ca="1" si="184"/>
        <v>-835311970215448.75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-835311970215448.75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-3480466542564.3696</v>
      </c>
      <c r="L5249" s="444">
        <f t="shared" ca="1" si="184"/>
        <v>-838792436758013.13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-838792436758013.13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-3494968486491.7212</v>
      </c>
      <c r="L5250" s="444">
        <f t="shared" ca="1" si="184"/>
        <v>-842287405244504.88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-842287405244504.88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-3509530855185.437</v>
      </c>
      <c r="L5251" s="444">
        <f t="shared" ca="1" si="184"/>
        <v>-845796936099690.25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-845796936099690.25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-3524153900415.376</v>
      </c>
      <c r="L5252" s="444">
        <f t="shared" ca="1" si="184"/>
        <v>-849321090000105.63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-849321090000105.63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-3538837875000.4399</v>
      </c>
      <c r="L5253" s="444">
        <f t="shared" ca="1" si="184"/>
        <v>-852859927875106.13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-852859927875106.13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-3553583032812.9419</v>
      </c>
      <c r="L5254" s="444">
        <f t="shared" ca="1" si="184"/>
        <v>-856413510907919.13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-856413510907919.13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-3568389628782.9961</v>
      </c>
      <c r="L5255" s="444">
        <f t="shared" ca="1" si="184"/>
        <v>-859981900536702.13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-859981900536702.13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-3583257918902.9253</v>
      </c>
      <c r="L5256" s="444">
        <f t="shared" ca="1" si="184"/>
        <v>-863565158455605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-863565158455605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-3598188160231.6875</v>
      </c>
      <c r="L5257" s="444">
        <f t="shared" ca="1" si="184"/>
        <v>-867163346615836.75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-867163346615836.75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-3613180610899.3198</v>
      </c>
      <c r="L5258" s="444">
        <f t="shared" ca="1" si="184"/>
        <v>-870776527226736.13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-870776527226736.13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-3628235530111.4004</v>
      </c>
      <c r="L5259" s="444">
        <f t="shared" ca="1" si="184"/>
        <v>-874404762756847.5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-874404762756847.5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-3643353178153.5313</v>
      </c>
      <c r="L5260" s="444">
        <f t="shared" ca="1" si="184"/>
        <v>-878048115935001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-878048115935001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-3658533816395.8369</v>
      </c>
      <c r="L5261" s="444">
        <f t="shared" ca="1" si="184"/>
        <v>-881706649751396.88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-881706649751396.88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-3673777707297.4863</v>
      </c>
      <c r="L5262" s="444">
        <f t="shared" ca="1" si="184"/>
        <v>-885380427458694.38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-885380427458694.38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-3689085114411.2266</v>
      </c>
      <c r="L5263" s="444">
        <f t="shared" ca="1" si="184"/>
        <v>-889069512573105.63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-889069512573105.63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-3704456302387.9399</v>
      </c>
      <c r="L5264" s="444">
        <f t="shared" ca="1" si="184"/>
        <v>-892773968875493.63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-892773968875493.63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-3719891536981.2227</v>
      </c>
      <c r="L5265" s="444">
        <f t="shared" ca="1" si="184"/>
        <v>-896493860412474.88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-896493860412474.88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-3735391085051.9785</v>
      </c>
      <c r="L5266" s="444">
        <f t="shared" ca="1" si="184"/>
        <v>-900229251497526.88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-900229251497526.88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-3750955214573.0293</v>
      </c>
      <c r="L5267" s="444">
        <f t="shared" ca="1" si="184"/>
        <v>-903980206712099.88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-903980206712099.88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-3766584194633.749</v>
      </c>
      <c r="L5268" s="444">
        <f t="shared" ca="1" si="184"/>
        <v>-907746790906733.63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-907746790906733.63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-3782278295444.7231</v>
      </c>
      <c r="L5269" s="444">
        <f t="shared" ca="1" si="184"/>
        <v>-911529069202178.38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-911529069202178.38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-3798037788342.4097</v>
      </c>
      <c r="L5270" s="444">
        <f t="shared" ca="1" si="184"/>
        <v>-915327106990520.75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-915327106990520.75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-3813862945793.8369</v>
      </c>
      <c r="L5271" s="444">
        <f t="shared" ca="1" si="184"/>
        <v>-919140969936314.63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-919140969936314.63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-3829754041401.311</v>
      </c>
      <c r="L5272" s="444">
        <f t="shared" ca="1" si="184"/>
        <v>-922970723977715.88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-922970723977715.88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-3845711349907.1494</v>
      </c>
      <c r="L5273" s="444">
        <f t="shared" ca="1" si="184"/>
        <v>-926816435327623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-926816435327623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-3861735147198.4297</v>
      </c>
      <c r="L5274" s="444">
        <f t="shared" ca="1" si="184"/>
        <v>-930678170474821.38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-930678170474821.38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-3877825710311.7563</v>
      </c>
      <c r="L5275" s="444">
        <f t="shared" ca="1" si="184"/>
        <v>-934555996185133.13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-934555996185133.13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-3893983317438.0542</v>
      </c>
      <c r="L5276" s="444">
        <f t="shared" ca="1" si="184"/>
        <v>-938449979502571.13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-938449979502571.13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-3910208247927.3804</v>
      </c>
      <c r="L5277" s="444">
        <f t="shared" ca="1" si="184"/>
        <v>-942360187750498.5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-942360187750498.5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-3926500782293.7437</v>
      </c>
      <c r="L5278" s="444">
        <f t="shared" ca="1" si="184"/>
        <v>-946286688532792.25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-946286688532792.25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-3942861202219.9678</v>
      </c>
      <c r="L5279" s="444">
        <f t="shared" ca="1" si="184"/>
        <v>-950229549735012.25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-950229549735012.25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-3959289790562.5508</v>
      </c>
      <c r="L5280" s="444">
        <f t="shared" ca="1" si="184"/>
        <v>-954188839525574.75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-954188839525574.75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-3975786831356.561</v>
      </c>
      <c r="L5281" s="444">
        <f t="shared" ca="1" si="184"/>
        <v>-958164626356931.25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-958164626356931.25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-3992352609820.5469</v>
      </c>
      <c r="L5282" s="444">
        <f t="shared" ca="1" si="184"/>
        <v>-962156978966751.75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-962156978966751.75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-4008987412361.4653</v>
      </c>
      <c r="L5283" s="444">
        <f t="shared" ca="1" si="184"/>
        <v>-966165966379113.25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-966165966379113.25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-4025691526579.6387</v>
      </c>
      <c r="L5284" s="444">
        <f t="shared" ca="1" si="184"/>
        <v>-970191657905692.88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-970191657905692.88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-4042465241273.7202</v>
      </c>
      <c r="L5285" s="444">
        <f t="shared" ca="1" si="184"/>
        <v>-974234123146966.63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-974234123146966.63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-4059308846445.6943</v>
      </c>
      <c r="L5286" s="444">
        <f t="shared" ca="1" si="184"/>
        <v>-978293431993412.38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-978293431993412.38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-4076222633305.8843</v>
      </c>
      <c r="L5287" s="444">
        <f t="shared" ca="1" si="184"/>
        <v>-982369654626718.25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-982369654626718.25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-4093206894277.9932</v>
      </c>
      <c r="L5288" s="444">
        <f t="shared" ca="1" si="184"/>
        <v>-986462861520996.25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-986462861520996.25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-4110261923004.1504</v>
      </c>
      <c r="L5289" s="444">
        <f t="shared" ca="1" si="184"/>
        <v>-990573123444000.38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-990573123444000.38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-4127388014350.0015</v>
      </c>
      <c r="L5290" s="444">
        <f t="shared" ca="1" si="184"/>
        <v>-994700511458350.38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-994700511458350.38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-4144585464409.793</v>
      </c>
      <c r="L5291" s="444">
        <f t="shared" ca="1" si="184"/>
        <v>-998845096922760.13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-998845096922760.13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-4161854570511.5</v>
      </c>
      <c r="L5292" s="444">
        <f t="shared" ca="1" si="184"/>
        <v>-1003006951493271.6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-1003006951493271.6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-4179195631221.9648</v>
      </c>
      <c r="L5293" s="444">
        <f t="shared" ca="1" si="184"/>
        <v>-1007186147124493.6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-1007186147124493.6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-4196608946352.0566</v>
      </c>
      <c r="L5294" s="444">
        <f t="shared" ca="1" si="184"/>
        <v>-1011382756070845.6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-1011382756070845.6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-4214094816961.8574</v>
      </c>
      <c r="L5295" s="444">
        <f t="shared" ca="1" si="184"/>
        <v>-1015596850887807.5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-1015596850887807.5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-4231653545365.8647</v>
      </c>
      <c r="L5296" s="444">
        <f t="shared" ca="1" si="184"/>
        <v>-1019828504433173.4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-1019828504433173.4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-4249285435138.2227</v>
      </c>
      <c r="L5297" s="444">
        <f t="shared" ca="1" si="184"/>
        <v>-1024077789868311.6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-1024077789868311.6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-4266990791117.9648</v>
      </c>
      <c r="L5298" s="444">
        <f t="shared" ca="1" si="184"/>
        <v>-1028344780659429.6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-1028344780659429.6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-4284769919414.29</v>
      </c>
      <c r="L5299" s="444">
        <f t="shared" ca="1" si="184"/>
        <v>-1032629550578843.9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-1032629550578843.9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-4302623127411.8491</v>
      </c>
      <c r="L5300" s="444">
        <f t="shared" ca="1" si="184"/>
        <v>-1036932173706255.8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-1036932173706255.8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-4320550723776.0649</v>
      </c>
      <c r="L5301" s="444">
        <f t="shared" ca="1" si="184"/>
        <v>-1041252724430031.9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-1041252724430031.9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-4338553018458.4663</v>
      </c>
      <c r="L5302" s="444">
        <f t="shared" ca="1" si="184"/>
        <v>-1045591277448490.4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-1045591277448490.4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-4356630322702.043</v>
      </c>
      <c r="L5303" s="444">
        <f t="shared" ca="1" si="184"/>
        <v>-1049947907771192.4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-1049947907771192.4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-4374782949046.6348</v>
      </c>
      <c r="L5304" s="444">
        <f t="shared" ca="1" si="184"/>
        <v>-1054322690720239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-1054322690720239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-4393011211334.3291</v>
      </c>
      <c r="L5305" s="444">
        <f t="shared" ca="1" si="184"/>
        <v>-1058715701931573.4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-1058715701931573.4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-4411315424714.8887</v>
      </c>
      <c r="L5306" s="444">
        <f t="shared" ca="1" si="184"/>
        <v>-1063127017356288.3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-1063127017356288.3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-4429695905651.2002</v>
      </c>
      <c r="L5307" s="444">
        <f t="shared" ca="1" si="184"/>
        <v>-1067556713261939.5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-1067556713261939.5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-4448152971924.748</v>
      </c>
      <c r="L5308" s="444">
        <f t="shared" ca="1" si="184"/>
        <v>-1072004866233864.3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-1072004866233864.3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-4466686942641.1006</v>
      </c>
      <c r="L5309" s="444">
        <f t="shared" ca="1" si="184"/>
        <v>-1076471553176505.4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-1076471553176505.4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-4485298138235.4395</v>
      </c>
      <c r="L5310" s="444">
        <f t="shared" ca="1" si="184"/>
        <v>-1080956851314740.9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-1080956851314740.9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-4503986880478.0869</v>
      </c>
      <c r="L5311" s="444">
        <f t="shared" ca="1" si="184"/>
        <v>-1085460838195219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-1085460838195219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-4522753492480.0801</v>
      </c>
      <c r="L5312" s="444">
        <f t="shared" ca="1" si="184"/>
        <v>-1089983591687699.1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-1089983591687699.1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-4541598298698.7471</v>
      </c>
      <c r="L5313" s="444">
        <f t="shared" ca="1" si="184"/>
        <v>-1094525189986397.9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-1094525189986397.9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-4560521624943.3242</v>
      </c>
      <c r="L5314" s="444">
        <f t="shared" ca="1" si="184"/>
        <v>-1099085711611341.3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-1099085711611341.3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-4579523798380.5889</v>
      </c>
      <c r="L5315" s="444">
        <f t="shared" ca="1" si="184"/>
        <v>-1103665235409721.9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-1103665235409721.9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-4598605147540.5078</v>
      </c>
      <c r="L5316" s="444">
        <f t="shared" ca="1" si="184"/>
        <v>-1108263840557262.4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-1108263840557262.4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-4617766002321.9268</v>
      </c>
      <c r="L5317" s="444">
        <f t="shared" ca="1" si="184"/>
        <v>-1112881606559584.3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-1112881606559584.3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-4637006693998.2676</v>
      </c>
      <c r="L5318" s="444">
        <f t="shared" ca="1" si="184"/>
        <v>-1117518613253582.5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-1117518613253582.5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-4656327555223.2607</v>
      </c>
      <c r="L5319" s="444">
        <f t="shared" ca="1" si="184"/>
        <v>-1122174940808805.8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-1122174940808805.8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-4675728920036.6904</v>
      </c>
      <c r="L5320" s="444">
        <f t="shared" ca="1" si="184"/>
        <v>-1126850669728842.5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-1126850669728842.5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-4695211123870.1768</v>
      </c>
      <c r="L5321" s="444">
        <f t="shared" ca="1" si="184"/>
        <v>-1131545880852712.8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-1131545880852712.8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-4714774503552.9697</v>
      </c>
      <c r="L5322" s="444">
        <f t="shared" ca="1" si="184"/>
        <v>-1136260655356265.8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-1136260655356265.8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-4734419397317.7734</v>
      </c>
      <c r="L5323" s="444">
        <f t="shared" ca="1" si="184"/>
        <v>-1140995074753583.5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-1140995074753583.5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-4754146144806.5977</v>
      </c>
      <c r="L5324" s="444">
        <f t="shared" ca="1" si="184"/>
        <v>-1145749220898390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-1145749220898390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-4773955087076.625</v>
      </c>
      <c r="L5325" s="444">
        <f t="shared" ca="1" si="184"/>
        <v>-1150523175985466.5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-1150523175985466.5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-4793846566606.1104</v>
      </c>
      <c r="L5326" s="444">
        <f t="shared" ca="1" si="184"/>
        <v>-1155317022552072.5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-1155317022552072.5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-4813820927300.3018</v>
      </c>
      <c r="L5327" s="444">
        <f t="shared" ca="1" si="184"/>
        <v>-1160130843479372.8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-1160130843479372.8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-4833878514497.3867</v>
      </c>
      <c r="L5328" s="444">
        <f t="shared" ca="1" si="184"/>
        <v>-1164964721993870.3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-1164964721993870.3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-4854019674974.459</v>
      </c>
      <c r="L5329" s="444">
        <f t="shared" ca="1" si="184"/>
        <v>-1169818741668844.8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-1169818741668844.8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-4874244756953.5195</v>
      </c>
      <c r="L5330" s="444">
        <f t="shared" ca="1" si="184"/>
        <v>-1174692986425798.3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-1174692986425798.3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-4894554110107.4922</v>
      </c>
      <c r="L5331" s="444">
        <f t="shared" ca="1" si="184"/>
        <v>-1179587540535905.8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-1179587540535905.8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-4914948085566.2734</v>
      </c>
      <c r="L5332" s="444">
        <f t="shared" ca="1" si="184"/>
        <v>-1184502488621472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-1184502488621472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-4935427035922.7998</v>
      </c>
      <c r="L5333" s="444">
        <f t="shared" ca="1" si="184"/>
        <v>-1189437915657394.8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-1189437915657394.8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-4955991315239.1445</v>
      </c>
      <c r="L5334" s="444">
        <f t="shared" ca="1" si="184"/>
        <v>-1194393906972634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-1194393906972634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-4976641279052.6416</v>
      </c>
      <c r="L5335" s="444">
        <f t="shared" ca="1" si="184"/>
        <v>-1199370548251686.8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-1199370548251686.8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-4997377284382.0283</v>
      </c>
      <c r="L5336" s="444">
        <f t="shared" ca="1" si="184"/>
        <v>-1204367925536068.8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-1204367925536068.8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-5018199689733.6201</v>
      </c>
      <c r="L5337" s="444">
        <f t="shared" ca="1" si="184"/>
        <v>-1209386125225802.3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-1209386125225802.3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-5039108855107.5098</v>
      </c>
      <c r="L5338" s="444">
        <f t="shared" ca="1" si="184"/>
        <v>-1214425234080909.8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-1214425234080909.8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-5060105142003.791</v>
      </c>
      <c r="L5339" s="444">
        <f t="shared" ca="1" si="184"/>
        <v>-1219485339222913.5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-1219485339222913.5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-5081188913428.8066</v>
      </c>
      <c r="L5340" s="444">
        <f t="shared" ca="1" si="184"/>
        <v>-1224566528136342.3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-1224566528136342.3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-5102360533901.4258</v>
      </c>
      <c r="L5341" s="444">
        <f t="shared" ca="1" si="184"/>
        <v>-1229668888670243.8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-1229668888670243.8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-5123620369459.3486</v>
      </c>
      <c r="L5342" s="444">
        <f t="shared" ca="1" si="184"/>
        <v>-1234792509039703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-1234792509039703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-5144968787665.4287</v>
      </c>
      <c r="L5343" s="444">
        <f t="shared" ca="1" si="184"/>
        <v>-1239937477827368.5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-1239937477827368.5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-5166406157614.0352</v>
      </c>
      <c r="L5344" s="444">
        <f t="shared" ca="1" si="184"/>
        <v>-1245103883984982.5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-1245103883984982.5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-5187932849937.4268</v>
      </c>
      <c r="L5345" s="444">
        <f t="shared" ca="1" si="184"/>
        <v>-1250291816834920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-1250291816834920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-5209549236812.167</v>
      </c>
      <c r="L5346" s="444">
        <f t="shared" ca="1" si="184"/>
        <v>-1255501366071732.3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-1255501366071732.3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-5231255691965.5508</v>
      </c>
      <c r="L5347" s="444">
        <f t="shared" ca="1" si="184"/>
        <v>-1260732621763697.8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-1260732621763697.8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-5253052590682.0742</v>
      </c>
      <c r="L5348" s="444">
        <f t="shared" ca="1" si="184"/>
        <v>-1265985674354379.8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-1265985674354379.8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-5274940309809.916</v>
      </c>
      <c r="L5349" s="444">
        <f t="shared" ca="1" si="184"/>
        <v>-1271260614664189.8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-1271260614664189.8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-5296919227767.457</v>
      </c>
      <c r="L5350" s="444">
        <f t="shared" ca="1" si="184"/>
        <v>-1276557533891957.3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-1276557533891957.3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-5318989724549.8223</v>
      </c>
      <c r="L5351" s="444">
        <f t="shared" ca="1" si="184"/>
        <v>-1281876523616507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-1281876523616507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-5341152181735.4453</v>
      </c>
      <c r="L5352" s="444">
        <f t="shared" ca="1" si="184"/>
        <v>-1287217675798242.5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-1287217675798242.5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-5363406982492.6768</v>
      </c>
      <c r="L5353" s="444">
        <f t="shared" ca="1" si="184"/>
        <v>-1292581082780735.3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-1292581082780735.3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-5385754511586.3965</v>
      </c>
      <c r="L5354" s="444">
        <f t="shared" ca="1" si="184"/>
        <v>-1297966837292321.8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-1297966837292321.8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-5408195155384.6738</v>
      </c>
      <c r="L5355" s="444">
        <f t="shared" ca="1" si="184"/>
        <v>-1303375032447706.5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-1303375032447706.5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-5430729301865.4434</v>
      </c>
      <c r="L5356" s="444">
        <f t="shared" ca="1" si="184"/>
        <v>-1308805761749572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-1308805761749572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-5453357340623.2168</v>
      </c>
      <c r="L5357" s="444">
        <f t="shared" ca="1" si="184"/>
        <v>-1314259119090195.3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-1314259119090195.3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-5476079662875.8135</v>
      </c>
      <c r="L5358" s="444">
        <f t="shared" ca="1" si="184"/>
        <v>-1319735198753071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-1319735198753071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-5498896661471.1289</v>
      </c>
      <c r="L5359" s="444">
        <f t="shared" ca="1" si="184"/>
        <v>-1325234095414542.3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-1325234095414542.3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-5521808730893.9258</v>
      </c>
      <c r="L5360" s="444">
        <f t="shared" ca="1" si="184"/>
        <v>-1330755904145436.3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-1330755904145436.3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-5544816267272.6514</v>
      </c>
      <c r="L5361" s="444">
        <f t="shared" ca="1" si="184"/>
        <v>-1336300720412709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-1336300720412709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-5567919668386.2871</v>
      </c>
      <c r="L5362" s="444">
        <f t="shared" ca="1" si="184"/>
        <v>-1341868640081095.3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-1341868640081095.3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-5591119333671.2305</v>
      </c>
      <c r="L5363" s="444">
        <f t="shared" ref="L5363:L5617" ca="1" si="189">I5363-J5363+K5363</f>
        <v>-1347459759414766.5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-1347459759414766.5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-5614415664228.1934</v>
      </c>
      <c r="L5364" s="444">
        <f t="shared" ca="1" si="189"/>
        <v>-1353074175078994.8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-1353074175078994.8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-5637809062829.1445</v>
      </c>
      <c r="L5365" s="444">
        <f t="shared" ca="1" si="189"/>
        <v>-1358711984141824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-1358711984141824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-5661299933924.2666</v>
      </c>
      <c r="L5366" s="444">
        <f t="shared" ca="1" si="189"/>
        <v>-1364373284075748.3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-1364373284075748.3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-5684888683648.9512</v>
      </c>
      <c r="L5367" s="444">
        <f t="shared" ca="1" si="189"/>
        <v>-1370058172759397.3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-1370058172759397.3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-5708575719830.8223</v>
      </c>
      <c r="L5368" s="444">
        <f t="shared" ca="1" si="189"/>
        <v>-1375766748479228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-1375766748479228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-5732361451996.7832</v>
      </c>
      <c r="L5369" s="444">
        <f t="shared" ca="1" si="189"/>
        <v>-1381499109931224.8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-1381499109931224.8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-5756246291380.1035</v>
      </c>
      <c r="L5370" s="444">
        <f t="shared" ca="1" si="189"/>
        <v>-1387255356222604.8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-1387255356222604.8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-5780230650927.5195</v>
      </c>
      <c r="L5371" s="444">
        <f t="shared" ca="1" si="189"/>
        <v>-1393035586873532.3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-1393035586873532.3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-5804314945306.3848</v>
      </c>
      <c r="L5372" s="444">
        <f t="shared" ca="1" si="189"/>
        <v>-1398839901818838.8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-1398839901818838.8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-5828499590911.8281</v>
      </c>
      <c r="L5373" s="444">
        <f t="shared" ca="1" si="189"/>
        <v>-1404668401409750.5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-1404668401409750.5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-5852785005873.96</v>
      </c>
      <c r="L5374" s="444">
        <f t="shared" ca="1" si="189"/>
        <v>-1410521186415624.5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-1410521186415624.5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-5877171610065.1016</v>
      </c>
      <c r="L5375" s="444">
        <f t="shared" ca="1" si="189"/>
        <v>-1416398358025689.5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-1416398358025689.5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-5901659825107.0391</v>
      </c>
      <c r="L5376" s="444">
        <f t="shared" ca="1" si="189"/>
        <v>-1422300017850796.5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-1422300017850796.5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-5926250074378.3184</v>
      </c>
      <c r="L5377" s="444">
        <f t="shared" ca="1" si="189"/>
        <v>-1428226267925174.8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-1428226267925174.8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-5950942783021.5615</v>
      </c>
      <c r="L5378" s="444">
        <f t="shared" ca="1" si="189"/>
        <v>-1434177210708196.3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-1434177210708196.3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-5975738377950.8174</v>
      </c>
      <c r="L5379" s="444">
        <f t="shared" ca="1" si="189"/>
        <v>-1440152949086147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-1440152949086147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-6000637287858.9453</v>
      </c>
      <c r="L5380" s="444">
        <f t="shared" ca="1" si="189"/>
        <v>-1446153586374006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-1446153586374006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-6025639943225.0254</v>
      </c>
      <c r="L5381" s="444">
        <f t="shared" ca="1" si="189"/>
        <v>-1452179226317231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-1452179226317231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-6050746776321.7959</v>
      </c>
      <c r="L5382" s="444">
        <f t="shared" ca="1" si="189"/>
        <v>-1458229973093552.8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-1458229973093552.8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-6075958221223.1367</v>
      </c>
      <c r="L5383" s="444">
        <f t="shared" ca="1" si="189"/>
        <v>-1464305931314776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-1464305931314776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-6101274713811.5664</v>
      </c>
      <c r="L5384" s="444">
        <f t="shared" ca="1" si="189"/>
        <v>-1470407206028587.5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-1470407206028587.5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-6126696691785.7813</v>
      </c>
      <c r="L5385" s="444">
        <f t="shared" ca="1" si="189"/>
        <v>-1476533902720373.3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-1476533902720373.3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-6152224594668.2217</v>
      </c>
      <c r="L5386" s="444">
        <f t="shared" ca="1" si="189"/>
        <v>-1482686127315041.5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-1482686127315041.5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-6177858863812.6729</v>
      </c>
      <c r="L5387" s="444">
        <f t="shared" ca="1" si="189"/>
        <v>-1488863986178854.3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-1488863986178854.3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-6203599942411.8926</v>
      </c>
      <c r="L5388" s="444">
        <f t="shared" ca="1" si="189"/>
        <v>-1495067586121266.3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-1495067586121266.3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-6229448275505.2764</v>
      </c>
      <c r="L5389" s="444">
        <f t="shared" ca="1" si="189"/>
        <v>-1501297034396771.5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-1501297034396771.5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-6255404309986.5479</v>
      </c>
      <c r="L5390" s="444">
        <f t="shared" ca="1" si="189"/>
        <v>-1507552438706758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-1507552438706758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-6281468494611.4912</v>
      </c>
      <c r="L5391" s="444">
        <f t="shared" ca="1" si="189"/>
        <v>-1513833907201369.5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-1513833907201369.5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-6307641280005.7061</v>
      </c>
      <c r="L5392" s="444">
        <f t="shared" ca="1" si="189"/>
        <v>-1520141548481375.3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-1520141548481375.3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-6333923118672.3965</v>
      </c>
      <c r="L5393" s="444">
        <f t="shared" ca="1" si="189"/>
        <v>-1526475471600047.8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-1526475471600047.8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-6360314465000.1992</v>
      </c>
      <c r="L5394" s="444">
        <f t="shared" ca="1" si="189"/>
        <v>-1532835786065048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-1532835786065048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-6386815775271.0332</v>
      </c>
      <c r="L5395" s="444">
        <f t="shared" ca="1" si="189"/>
        <v>-1539222601840319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-1539222601840319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-6413427507667.9961</v>
      </c>
      <c r="L5396" s="444">
        <f t="shared" ca="1" si="189"/>
        <v>-1545636029347987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-1545636029347987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-6440150122283.2793</v>
      </c>
      <c r="L5397" s="444">
        <f t="shared" ca="1" si="189"/>
        <v>-1552076179470270.3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-1552076179470270.3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-6466984081126.126</v>
      </c>
      <c r="L5398" s="444">
        <f t="shared" ca="1" si="189"/>
        <v>-1558543163551396.5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-1558543163551396.5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-6493929848130.8184</v>
      </c>
      <c r="L5399" s="444">
        <f t="shared" ca="1" si="189"/>
        <v>-1565037093399527.3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-1565037093399527.3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-6520987889164.6973</v>
      </c>
      <c r="L5400" s="444">
        <f t="shared" ca="1" si="189"/>
        <v>-1571558081288692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-1571558081288692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-6548158672036.2168</v>
      </c>
      <c r="L5401" s="444">
        <f t="shared" ca="1" si="189"/>
        <v>-1578106239960728.3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-1578106239960728.3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-6575442666503.0342</v>
      </c>
      <c r="L5402" s="444">
        <f t="shared" ca="1" si="189"/>
        <v>-1584681682627231.3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-1584681682627231.3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-6602840344280.1299</v>
      </c>
      <c r="L5403" s="444">
        <f t="shared" ca="1" si="189"/>
        <v>-1591284522971511.5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-1591284522971511.5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-6630352179047.9648</v>
      </c>
      <c r="L5404" s="444">
        <f t="shared" ca="1" si="189"/>
        <v>-1597914875150559.5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-1597914875150559.5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-6657978646460.6641</v>
      </c>
      <c r="L5405" s="444">
        <f t="shared" ca="1" si="189"/>
        <v>-1604572853797020.3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-1604572853797020.3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-6685720224154.251</v>
      </c>
      <c r="L5406" s="444">
        <f t="shared" ca="1" si="189"/>
        <v>-1611258574021174.5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-1611258574021174.5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-6713577391754.8936</v>
      </c>
      <c r="L5407" s="444">
        <f t="shared" ca="1" si="189"/>
        <v>-1617972151412929.5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-1617972151412929.5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-6741550630887.2061</v>
      </c>
      <c r="L5408" s="444">
        <f t="shared" ca="1" si="189"/>
        <v>-1624713702043816.8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-1624713702043816.8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-6769640425182.5693</v>
      </c>
      <c r="L5409" s="444">
        <f t="shared" ca="1" si="189"/>
        <v>-1631483342468999.3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-1631483342468999.3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-6797847260287.4971</v>
      </c>
      <c r="L5410" s="444">
        <f t="shared" ca="1" si="189"/>
        <v>-1638281189729286.8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-1638281189729286.8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-6826171623872.0283</v>
      </c>
      <c r="L5411" s="444">
        <f t="shared" ca="1" si="189"/>
        <v>-1645107361353158.8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-1645107361353158.8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-6854614005638.1611</v>
      </c>
      <c r="L5412" s="444">
        <f t="shared" ca="1" si="189"/>
        <v>-1651961975358797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-1651961975358797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-6883174897328.3203</v>
      </c>
      <c r="L5413" s="444">
        <f t="shared" ca="1" si="189"/>
        <v>-1658845150256125.3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-1658845150256125.3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-6911854792733.8555</v>
      </c>
      <c r="L5414" s="444">
        <f t="shared" ca="1" si="189"/>
        <v>-1665757005048859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-1665757005048859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-6940654187703.5791</v>
      </c>
      <c r="L5415" s="444">
        <f t="shared" ca="1" si="189"/>
        <v>-1672697659236562.5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-1672697659236562.5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-6969573580152.3438</v>
      </c>
      <c r="L5416" s="444">
        <f t="shared" ca="1" si="189"/>
        <v>-1679667232816714.8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-1679667232816714.8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-6998613470069.6445</v>
      </c>
      <c r="L5417" s="444">
        <f t="shared" ca="1" si="189"/>
        <v>-1686665846286784.5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-1686665846286784.5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-7027774359528.2686</v>
      </c>
      <c r="L5418" s="444">
        <f t="shared" ca="1" si="189"/>
        <v>-1693693620646312.8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-1693693620646312.8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-7057056752692.9697</v>
      </c>
      <c r="L5419" s="444">
        <f t="shared" ca="1" si="189"/>
        <v>-1700750677399005.8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-1700750677399005.8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-7086461155829.1904</v>
      </c>
      <c r="L5420" s="444">
        <f t="shared" ca="1" si="189"/>
        <v>-1707837138554835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-1707837138554835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-7115988077311.8125</v>
      </c>
      <c r="L5421" s="444">
        <f t="shared" ca="1" si="189"/>
        <v>-1714953126632146.8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-1714953126632146.8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-7145638027633.9443</v>
      </c>
      <c r="L5422" s="444">
        <f t="shared" ca="1" si="189"/>
        <v>-1722098764659780.8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-1722098764659780.8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-7175411519415.7529</v>
      </c>
      <c r="L5423" s="444">
        <f t="shared" ca="1" si="189"/>
        <v>-1729274176179196.5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-1729274176179196.5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-7205309067413.3184</v>
      </c>
      <c r="L5424" s="444">
        <f t="shared" ca="1" si="189"/>
        <v>-1736479485246609.8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-1736479485246609.8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-7235331188527.54</v>
      </c>
      <c r="L5425" s="444">
        <f t="shared" ca="1" si="189"/>
        <v>-1743714816435137.3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-1743714816435137.3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-7265478401813.0713</v>
      </c>
      <c r="L5426" s="444">
        <f t="shared" ca="1" si="189"/>
        <v>-1750980294836950.3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-1750980294836950.3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-7295751228487.293</v>
      </c>
      <c r="L5427" s="444">
        <f t="shared" ca="1" si="189"/>
        <v>-1758276046065437.5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-1758276046065437.5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-7326150191939.3232</v>
      </c>
      <c r="L5428" s="444">
        <f t="shared" ca="1" si="189"/>
        <v>-1765602196257376.8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-1765602196257376.8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-7356675817739.0684</v>
      </c>
      <c r="L5429" s="444">
        <f t="shared" ca="1" si="189"/>
        <v>-1772958872075115.8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-1772958872075115.8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-7387328633646.3154</v>
      </c>
      <c r="L5430" s="444">
        <f t="shared" ca="1" si="189"/>
        <v>-1780346200708762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-1780346200708762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-7418109169619.8428</v>
      </c>
      <c r="L5431" s="444">
        <f t="shared" ca="1" si="189"/>
        <v>-1787764309878381.8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-1787764309878381.8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-7449017957826.5908</v>
      </c>
      <c r="L5432" s="444">
        <f t="shared" ca="1" si="189"/>
        <v>-1795213327836208.3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-1795213327836208.3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-7480055532650.8672</v>
      </c>
      <c r="L5433" s="444">
        <f t="shared" ca="1" si="189"/>
        <v>-1802693383368859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-1802693383368859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-7511222430703.5791</v>
      </c>
      <c r="L5434" s="444">
        <f t="shared" ca="1" si="189"/>
        <v>-1810204605799562.5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-1810204605799562.5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-7542519190831.5107</v>
      </c>
      <c r="L5435" s="444">
        <f t="shared" ca="1" si="189"/>
        <v>-1817747124990394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-1817747124990394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-7573946354126.6416</v>
      </c>
      <c r="L5436" s="444">
        <f t="shared" ca="1" si="189"/>
        <v>-1825321071344520.8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-1825321071344520.8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-7605504463935.5029</v>
      </c>
      <c r="L5437" s="444">
        <f t="shared" ca="1" si="189"/>
        <v>-1832926575808456.3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-1832926575808456.3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-7637194065868.5674</v>
      </c>
      <c r="L5438" s="444">
        <f t="shared" ca="1" si="189"/>
        <v>-1840563769874324.8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-1840563769874324.8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-7669015707809.6865</v>
      </c>
      <c r="L5439" s="444">
        <f t="shared" ca="1" si="189"/>
        <v>-1848232785582134.5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-1848232785582134.5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-7700969939925.5615</v>
      </c>
      <c r="L5440" s="444">
        <f t="shared" ca="1" si="189"/>
        <v>-1855933755522060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-1855933755522060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-7733057314675.25</v>
      </c>
      <c r="L5441" s="444">
        <f t="shared" ca="1" si="189"/>
        <v>-1863666812836735.3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-1863666812836735.3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-7765278386819.7305</v>
      </c>
      <c r="L5442" s="444">
        <f t="shared" ca="1" si="189"/>
        <v>-1871432091223555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-1871432091223555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-7797633713431.4795</v>
      </c>
      <c r="L5443" s="444">
        <f t="shared" ca="1" si="189"/>
        <v>-1879229724936986.5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-1879229724936986.5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-7830123853904.1104</v>
      </c>
      <c r="L5444" s="444">
        <f t="shared" ca="1" si="189"/>
        <v>-1887059848790890.5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-1887059848790890.5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-7862749369962.0439</v>
      </c>
      <c r="L5445" s="444">
        <f t="shared" ca="1" si="189"/>
        <v>-1894922598160852.5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-1894922598160852.5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-7895510825670.2188</v>
      </c>
      <c r="L5446" s="444">
        <f t="shared" ca="1" si="189"/>
        <v>-1902818108986522.8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-1902818108986522.8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-7928408787443.8447</v>
      </c>
      <c r="L5447" s="444">
        <f t="shared" ca="1" si="189"/>
        <v>-1910746517773966.5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-1910746517773966.5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-7961443824058.1943</v>
      </c>
      <c r="L5448" s="444">
        <f t="shared" ca="1" si="189"/>
        <v>-1918707961598024.8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-1918707961598024.8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-7994616506658.4365</v>
      </c>
      <c r="L5449" s="444">
        <f t="shared" ca="1" si="189"/>
        <v>-1926702578104683.3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-1926702578104683.3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-8027927408769.5137</v>
      </c>
      <c r="L5450" s="444">
        <f t="shared" ca="1" si="189"/>
        <v>-1934730505513452.8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-1934730505513452.8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-8061377106306.0527</v>
      </c>
      <c r="L5451" s="444">
        <f t="shared" ca="1" si="189"/>
        <v>-1942791882619758.8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-1942791882619758.8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-8094966177582.3281</v>
      </c>
      <c r="L5452" s="444">
        <f t="shared" ca="1" si="189"/>
        <v>-1950886848797341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-1950886848797341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-8128695203322.2539</v>
      </c>
      <c r="L5453" s="444">
        <f t="shared" ca="1" si="189"/>
        <v>-1959015544000663.3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-1959015544000663.3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-8162564766669.4297</v>
      </c>
      <c r="L5454" s="444">
        <f t="shared" ca="1" si="189"/>
        <v>-1967178108767332.8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-1967178108767332.8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-8196575453197.2188</v>
      </c>
      <c r="L5455" s="444">
        <f t="shared" ca="1" si="189"/>
        <v>-1975374684220530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-1975374684220530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-8230727850918.875</v>
      </c>
      <c r="L5456" s="444">
        <f t="shared" ca="1" si="189"/>
        <v>-1983605412071449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-1983605412071449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-8265022550297.7041</v>
      </c>
      <c r="L5457" s="444">
        <f t="shared" ca="1" si="189"/>
        <v>-1991870434621746.8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-1991870434621746.8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-8299460144257.2783</v>
      </c>
      <c r="L5458" s="444">
        <f t="shared" ca="1" si="189"/>
        <v>-2000169894766004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-2000169894766004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-8334041228191.6836</v>
      </c>
      <c r="L5459" s="444">
        <f t="shared" ca="1" si="189"/>
        <v>-2008503935994195.8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-2008503935994195.8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-8368766399975.8154</v>
      </c>
      <c r="L5460" s="444">
        <f t="shared" ca="1" si="189"/>
        <v>-2016872702394171.5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-2016872702394171.5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-8403636259975.7158</v>
      </c>
      <c r="L5461" s="444">
        <f t="shared" ca="1" si="189"/>
        <v>-2025276338654147.3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-2025276338654147.3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-8438651411058.9463</v>
      </c>
      <c r="L5462" s="444">
        <f t="shared" ca="1" si="189"/>
        <v>-2033714990065206.3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-2033714990065206.3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-8473812458605.0273</v>
      </c>
      <c r="L5463" s="444">
        <f t="shared" ca="1" si="189"/>
        <v>-2042188802523811.3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-2042188802523811.3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-8509120010515.8799</v>
      </c>
      <c r="L5464" s="444">
        <f t="shared" ca="1" si="189"/>
        <v>-2050697922534327.3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-2050697922534327.3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-8544574677226.3633</v>
      </c>
      <c r="L5465" s="444">
        <f t="shared" ca="1" si="189"/>
        <v>-2059242497211553.5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-2059242497211553.5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-8580177071714.8057</v>
      </c>
      <c r="L5466" s="444">
        <f t="shared" ca="1" si="189"/>
        <v>-2067822674283268.3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-2067822674283268.3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-8615927809513.6182</v>
      </c>
      <c r="L5467" s="444">
        <f t="shared" ca="1" si="189"/>
        <v>-2076438602092781.8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-2076438602092781.8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-8651827508719.9238</v>
      </c>
      <c r="L5468" s="444">
        <f t="shared" ca="1" si="189"/>
        <v>-2085090429601501.8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-2085090429601501.8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-8687876790006.2568</v>
      </c>
      <c r="L5469" s="444">
        <f t="shared" ca="1" si="189"/>
        <v>-2093778306391508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-2093778306391508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-8724076276631.2832</v>
      </c>
      <c r="L5470" s="444">
        <f t="shared" ca="1" si="189"/>
        <v>-2102502382668139.3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-2102502382668139.3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-8760426594450.5791</v>
      </c>
      <c r="L5471" s="444">
        <f t="shared" ca="1" si="189"/>
        <v>-2111262809262589.8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-2111262809262589.8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-8796928371927.457</v>
      </c>
      <c r="L5472" s="444">
        <f t="shared" ca="1" si="189"/>
        <v>-2120059737634517.3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-2120059737634517.3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-8833582240143.8223</v>
      </c>
      <c r="L5473" s="444">
        <f t="shared" ca="1" si="189"/>
        <v>-2128893319874661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-2128893319874661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-8870388832811.0879</v>
      </c>
      <c r="L5474" s="444">
        <f t="shared" ca="1" si="189"/>
        <v>-2137763708707472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-2137763708707472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-8907348786281.1328</v>
      </c>
      <c r="L5475" s="444">
        <f t="shared" ca="1" si="189"/>
        <v>-2146671057493753.3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-2146671057493753.3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-8944462739557.3066</v>
      </c>
      <c r="L5476" s="444">
        <f t="shared" ca="1" si="189"/>
        <v>-2155615520233310.5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-2155615520233310.5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-8981731334305.4609</v>
      </c>
      <c r="L5477" s="444">
        <f t="shared" ca="1" si="189"/>
        <v>-2164597251567616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-2164597251567616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-9019155214865.0684</v>
      </c>
      <c r="L5478" s="444">
        <f t="shared" ca="1" si="189"/>
        <v>-2173616406782481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-2173616406782481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-9056735028260.3379</v>
      </c>
      <c r="L5479" s="444">
        <f t="shared" ca="1" si="189"/>
        <v>-2182673141810741.3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-2182673141810741.3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-9094471424211.4219</v>
      </c>
      <c r="L5480" s="444">
        <f t="shared" ca="1" si="189"/>
        <v>-2191767613234952.8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-2191767613234952.8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-9132365055145.6367</v>
      </c>
      <c r="L5481" s="444">
        <f t="shared" ca="1" si="189"/>
        <v>-2200899978290098.5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-2200899978290098.5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-9170416576208.7441</v>
      </c>
      <c r="L5482" s="444">
        <f t="shared" ca="1" si="189"/>
        <v>-2210070394866307.3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-2210070394866307.3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-9208626645276.2813</v>
      </c>
      <c r="L5483" s="444">
        <f t="shared" ca="1" si="189"/>
        <v>-2219279021511583.5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-2219279021511583.5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-9246995922964.9316</v>
      </c>
      <c r="L5484" s="444">
        <f t="shared" ca="1" si="189"/>
        <v>-2228526017434548.5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-2228526017434548.5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-9285525072643.9512</v>
      </c>
      <c r="L5485" s="444">
        <f t="shared" ca="1" si="189"/>
        <v>-2237811542507192.5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-2237811542507192.5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-9324214760446.6367</v>
      </c>
      <c r="L5486" s="444">
        <f t="shared" ca="1" si="189"/>
        <v>-2247135757267639.3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-2247135757267639.3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-9363065655281.832</v>
      </c>
      <c r="L5487" s="444">
        <f t="shared" ca="1" si="189"/>
        <v>-2256498822922921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-2256498822922921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-9402078428845.5039</v>
      </c>
      <c r="L5488" s="444">
        <f t="shared" ca="1" si="189"/>
        <v>-2265900901351766.5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-2265900901351766.5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-9441253755632.3594</v>
      </c>
      <c r="L5489" s="444">
        <f t="shared" ca="1" si="189"/>
        <v>-2275342155107399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-2275342155107399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-9480592312947.4961</v>
      </c>
      <c r="L5490" s="444">
        <f t="shared" ca="1" si="189"/>
        <v>-2284822747420346.5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-2284822747420346.5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-9520094780918.1094</v>
      </c>
      <c r="L5491" s="444">
        <f t="shared" ca="1" si="189"/>
        <v>-2294342842201264.5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-2294342842201264.5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-9559761842505.2695</v>
      </c>
      <c r="L5492" s="444">
        <f t="shared" ca="1" si="189"/>
        <v>-2303902604043770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-2303902604043770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-9599594183515.709</v>
      </c>
      <c r="L5493" s="444">
        <f t="shared" ca="1" si="189"/>
        <v>-2313502198227285.5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-2313502198227285.5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-9639592492613.6895</v>
      </c>
      <c r="L5494" s="444">
        <f t="shared" ca="1" si="189"/>
        <v>-2323141790719899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-2323141790719899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-9679757461332.9121</v>
      </c>
      <c r="L5495" s="444">
        <f t="shared" ca="1" si="189"/>
        <v>-2332821548181232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-2332821548181232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-9720089784088.4668</v>
      </c>
      <c r="L5496" s="444">
        <f t="shared" ca="1" si="189"/>
        <v>-2342541637965320.5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-2342541637965320.5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-9760590158188.8359</v>
      </c>
      <c r="L5497" s="444">
        <f t="shared" ca="1" si="189"/>
        <v>-2352302228123509.5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-2352302228123509.5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-9801259283847.957</v>
      </c>
      <c r="L5498" s="444">
        <f t="shared" ca="1" si="189"/>
        <v>-2362103487407357.5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-2362103487407357.5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-9842097864197.3223</v>
      </c>
      <c r="L5499" s="444">
        <f t="shared" ca="1" si="189"/>
        <v>-2371945585271555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-2371945585271555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-9883106605298.1465</v>
      </c>
      <c r="L5500" s="444">
        <f t="shared" ca="1" si="189"/>
        <v>-2381828691876853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-2381828691876853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-9924286216153.5547</v>
      </c>
      <c r="L5501" s="444">
        <f t="shared" ca="1" si="189"/>
        <v>-2391752978093006.5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-2391752978093006.5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-9965637408720.8594</v>
      </c>
      <c r="L5502" s="444">
        <f t="shared" ca="1" si="189"/>
        <v>-2401718615501727.5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-2401718615501727.5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-10007160897923.865</v>
      </c>
      <c r="L5503" s="444">
        <f t="shared" ca="1" si="189"/>
        <v>-2411725776399651.5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-2411725776399651.5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-10048857401665.215</v>
      </c>
      <c r="L5504" s="444">
        <f t="shared" ca="1" si="189"/>
        <v>-2421774633801316.5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-2421774633801316.5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-10090727640838.818</v>
      </c>
      <c r="L5505" s="444">
        <f t="shared" ca="1" si="189"/>
        <v>-2431865361442155.5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-2431865361442155.5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-10132772339342.314</v>
      </c>
      <c r="L5506" s="444">
        <f t="shared" ca="1" si="189"/>
        <v>-2441998133781498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-2441998133781498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-10174992224089.574</v>
      </c>
      <c r="L5507" s="444">
        <f t="shared" ca="1" si="189"/>
        <v>-2452173126005587.5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-2452173126005587.5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-10217388025023.281</v>
      </c>
      <c r="L5508" s="444">
        <f t="shared" ca="1" si="189"/>
        <v>-2462390514030611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-2462390514030611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-10259960475127.545</v>
      </c>
      <c r="L5509" s="444">
        <f t="shared" ca="1" si="189"/>
        <v>-2472650474505738.5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-2472650474505738.5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-10302710310440.576</v>
      </c>
      <c r="L5510" s="444">
        <f t="shared" ca="1" si="189"/>
        <v>-2482953184816179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-2482953184816179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-10345638270067.412</v>
      </c>
      <c r="L5511" s="444">
        <f t="shared" ca="1" si="189"/>
        <v>-2493298823086246.5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-2493298823086246.5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-10388745096192.693</v>
      </c>
      <c r="L5512" s="444">
        <f t="shared" ca="1" si="189"/>
        <v>-2503687568182439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-2503687568182439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-10432031534093.496</v>
      </c>
      <c r="L5513" s="444">
        <f t="shared" ca="1" si="189"/>
        <v>-2514119599716532.5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-2514119599716532.5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-10475498332152.219</v>
      </c>
      <c r="L5514" s="444">
        <f t="shared" ca="1" si="189"/>
        <v>-2524595098048684.5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-2524595098048684.5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-10519146241869.52</v>
      </c>
      <c r="L5515" s="444">
        <f t="shared" ca="1" si="189"/>
        <v>-2535114244290554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-2535114244290554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-10562976017877.309</v>
      </c>
      <c r="L5516" s="444">
        <f t="shared" ca="1" si="189"/>
        <v>-2545677220308431.5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-2545677220308431.5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-10606988417951.797</v>
      </c>
      <c r="L5517" s="444">
        <f t="shared" ca="1" si="189"/>
        <v>-2556284208726383.5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-2556284208726383.5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-10651184203026.598</v>
      </c>
      <c r="L5518" s="444">
        <f t="shared" ca="1" si="189"/>
        <v>-2566935392929410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-2566935392929410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-10695564137205.875</v>
      </c>
      <c r="L5519" s="444">
        <f t="shared" ca="1" si="189"/>
        <v>-2577630957066616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-2577630957066616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-10740128987777.566</v>
      </c>
      <c r="L5520" s="444">
        <f t="shared" ca="1" si="189"/>
        <v>-2588371086054393.5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-2588371086054393.5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-10784879525226.639</v>
      </c>
      <c r="L5521" s="444">
        <f t="shared" ca="1" si="189"/>
        <v>-2599155965579620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-2599155965579620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-10829816523248.416</v>
      </c>
      <c r="L5522" s="444">
        <f t="shared" ca="1" si="189"/>
        <v>-2609985782102868.5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-2609985782102868.5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-10874940758761.951</v>
      </c>
      <c r="L5523" s="444">
        <f t="shared" ca="1" si="189"/>
        <v>-2620860722861630.5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-2620860722861630.5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-10920253011923.461</v>
      </c>
      <c r="L5524" s="444">
        <f t="shared" ca="1" si="189"/>
        <v>-2631780975873554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-2631780975873554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-10965754066139.809</v>
      </c>
      <c r="L5525" s="444">
        <f t="shared" ca="1" si="189"/>
        <v>-2642746729939694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-2642746729939694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-11011444708082.059</v>
      </c>
      <c r="L5526" s="444">
        <f t="shared" ca="1" si="189"/>
        <v>-2653758174647776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-2653758174647776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-11057325727699.066</v>
      </c>
      <c r="L5527" s="444">
        <f t="shared" ca="1" si="189"/>
        <v>-2664815500375475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-2664815500375475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-11103397918231.146</v>
      </c>
      <c r="L5528" s="444">
        <f t="shared" ca="1" si="189"/>
        <v>-2675918898293706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-2675918898293706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-11149662076223.775</v>
      </c>
      <c r="L5529" s="444">
        <f t="shared" ca="1" si="189"/>
        <v>-2687068560369930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-2687068560369930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-11196119001541.375</v>
      </c>
      <c r="L5530" s="444">
        <f t="shared" ca="1" si="189"/>
        <v>-2698264679371471.5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-2698264679371471.5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-11242769497381.131</v>
      </c>
      <c r="L5531" s="444">
        <f t="shared" ca="1" si="189"/>
        <v>-2709507448868852.5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-2709507448868852.5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-11289614370286.885</v>
      </c>
      <c r="L5532" s="444">
        <f t="shared" ca="1" si="189"/>
        <v>-2720797063239139.5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-2720797063239139.5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-11336654430163.082</v>
      </c>
      <c r="L5533" s="444">
        <f t="shared" ca="1" si="189"/>
        <v>-2732133717669302.5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-2732133717669302.5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-11383890490288.76</v>
      </c>
      <c r="L5534" s="444">
        <f t="shared" ca="1" si="189"/>
        <v>-2743517608159591.5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-2743517608159591.5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-11431323367331.631</v>
      </c>
      <c r="L5535" s="444">
        <f t="shared" ca="1" si="189"/>
        <v>-2754948931526923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-2754948931526923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-11478953881362.18</v>
      </c>
      <c r="L5536" s="444">
        <f t="shared" ca="1" si="189"/>
        <v>-2766427885408285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-2766427885408285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-11526782855867.854</v>
      </c>
      <c r="L5537" s="444">
        <f t="shared" ca="1" si="189"/>
        <v>-2777954668264153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-2777954668264153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-11574811117767.305</v>
      </c>
      <c r="L5538" s="444">
        <f t="shared" ca="1" si="189"/>
        <v>-2789529479381920.5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-2789529479381920.5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-11623039497424.668</v>
      </c>
      <c r="L5539" s="444">
        <f t="shared" ca="1" si="189"/>
        <v>-2801152518879345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-2801152518879345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-11671468828663.938</v>
      </c>
      <c r="L5540" s="444">
        <f t="shared" ca="1" si="189"/>
        <v>-2812823987708009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-2812823987708009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-11720099948783.371</v>
      </c>
      <c r="L5541" s="444">
        <f t="shared" ca="1" si="189"/>
        <v>-2824544087656792.5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-2824544087656792.5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-11768933698569.969</v>
      </c>
      <c r="L5542" s="444">
        <f t="shared" ca="1" si="189"/>
        <v>-2836313021355362.5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-2836313021355362.5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-11817970922314.01</v>
      </c>
      <c r="L5543" s="444">
        <f t="shared" ca="1" si="189"/>
        <v>-2848130992277676.5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-2848130992277676.5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-11867212467823.652</v>
      </c>
      <c r="L5544" s="444">
        <f t="shared" ca="1" si="189"/>
        <v>-2859998204745500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-2859998204745500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-11916659186439.584</v>
      </c>
      <c r="L5545" s="444">
        <f t="shared" ca="1" si="189"/>
        <v>-2871914863931939.5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-2871914863931939.5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-11966311933049.748</v>
      </c>
      <c r="L5546" s="444">
        <f t="shared" ca="1" si="189"/>
        <v>-2883881175864989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-2883881175864989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-12016171566104.121</v>
      </c>
      <c r="L5547" s="444">
        <f t="shared" ca="1" si="189"/>
        <v>-2895897347431093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-2895897347431093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-12066238947629.555</v>
      </c>
      <c r="L5548" s="444">
        <f t="shared" ca="1" si="189"/>
        <v>-2907963586378722.5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-2907963586378722.5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-12116514943244.678</v>
      </c>
      <c r="L5549" s="444">
        <f t="shared" ca="1" si="189"/>
        <v>-2920080101321967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-2920080101321967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-12167000422174.863</v>
      </c>
      <c r="L5550" s="444">
        <f t="shared" ca="1" si="189"/>
        <v>-2932247101744142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-2932247101744142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-12217696257267.258</v>
      </c>
      <c r="L5551" s="444">
        <f t="shared" ca="1" si="189"/>
        <v>-2944464798001409.5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-2944464798001409.5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-12268603325005.873</v>
      </c>
      <c r="L5552" s="444">
        <f t="shared" ca="1" si="189"/>
        <v>-2956733401326415.5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-2956733401326415.5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-12319722505526.73</v>
      </c>
      <c r="L5553" s="444">
        <f t="shared" ca="1" si="189"/>
        <v>-2969053123831942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-2969053123831942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-12371054682633.092</v>
      </c>
      <c r="L5554" s="444">
        <f t="shared" ca="1" si="189"/>
        <v>-2981424178514575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-2981424178514575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-12422600743810.729</v>
      </c>
      <c r="L5555" s="444">
        <f t="shared" ca="1" si="189"/>
        <v>-2993846779258385.5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-2993846779258385.5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-12474361580243.273</v>
      </c>
      <c r="L5556" s="444">
        <f t="shared" ca="1" si="189"/>
        <v>-3006321140838629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-3006321140838629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-12526338086827.621</v>
      </c>
      <c r="L5557" s="444">
        <f t="shared" ca="1" si="189"/>
        <v>-3018847478925456.5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-3018847478925456.5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-12578531162189.402</v>
      </c>
      <c r="L5558" s="444">
        <f t="shared" ca="1" si="189"/>
        <v>-3031426010087646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-3031426010087646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-12630941708698.525</v>
      </c>
      <c r="L5559" s="444">
        <f t="shared" ca="1" si="189"/>
        <v>-3044056951796344.5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-3044056951796344.5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-12683570632484.77</v>
      </c>
      <c r="L5560" s="444">
        <f t="shared" ca="1" si="189"/>
        <v>-3056740522428829.5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-3056740522428829.5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-12736418843453.457</v>
      </c>
      <c r="L5561" s="444">
        <f t="shared" ca="1" si="189"/>
        <v>-3069476941272283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-3069476941272283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-12789487255301.18</v>
      </c>
      <c r="L5562" s="444">
        <f t="shared" ca="1" si="189"/>
        <v>-3082266428527584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-3082266428527584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-12842776785531.6</v>
      </c>
      <c r="L5563" s="444">
        <f t="shared" ca="1" si="189"/>
        <v>-3095109205313115.5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-3095109205313115.5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-12896288355471.314</v>
      </c>
      <c r="L5564" s="444">
        <f t="shared" ca="1" si="189"/>
        <v>-3108005493668587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-3108005493668587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-12950022890285.779</v>
      </c>
      <c r="L5565" s="444">
        <f t="shared" ca="1" si="189"/>
        <v>-3120955516558873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-3120955516558873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-13003981318995.305</v>
      </c>
      <c r="L5566" s="444">
        <f t="shared" ca="1" si="189"/>
        <v>-3133959497877868.5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-3133959497877868.5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-13058164574491.119</v>
      </c>
      <c r="L5567" s="444">
        <f t="shared" ca="1" si="189"/>
        <v>-3147017662452359.5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-3147017662452359.5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-13112573593551.498</v>
      </c>
      <c r="L5568" s="444">
        <f t="shared" ca="1" si="189"/>
        <v>-3160130236045911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-3160130236045911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-13167209316857.963</v>
      </c>
      <c r="L5569" s="444">
        <f t="shared" ca="1" si="189"/>
        <v>-3173297445362769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-3173297445362769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-13222072689011.537</v>
      </c>
      <c r="L5570" s="444">
        <f t="shared" ca="1" si="189"/>
        <v>-3186519518051780.5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-3186519518051780.5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-13277164658549.086</v>
      </c>
      <c r="L5571" s="444">
        <f t="shared" ca="1" si="189"/>
        <v>-3199796682710329.5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-3199796682710329.5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-13332486177959.707</v>
      </c>
      <c r="L5572" s="444">
        <f t="shared" ca="1" si="189"/>
        <v>-3213129168888289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-3213129168888289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-13388038203701.203</v>
      </c>
      <c r="L5573" s="444">
        <f t="shared" ca="1" si="189"/>
        <v>-3226517207091990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-3226517207091990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-13443821696216.625</v>
      </c>
      <c r="L5574" s="444">
        <f t="shared" ca="1" si="189"/>
        <v>-3239961028788206.5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-3239961028788206.5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-13499837619950.859</v>
      </c>
      <c r="L5575" s="444">
        <f t="shared" ca="1" si="189"/>
        <v>-3253460866408157.5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-3253460866408157.5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-13556086943367.322</v>
      </c>
      <c r="L5576" s="444">
        <f t="shared" ca="1" si="189"/>
        <v>-3267016953351525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-3267016953351525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-13612570638964.688</v>
      </c>
      <c r="L5577" s="444">
        <f t="shared" ca="1" si="189"/>
        <v>-3280629523990489.5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-3280629523990489.5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-13669289683293.707</v>
      </c>
      <c r="L5578" s="444">
        <f t="shared" ca="1" si="189"/>
        <v>-3294298813673783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-3294298813673783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-13726245056974.096</v>
      </c>
      <c r="L5579" s="444">
        <f t="shared" ca="1" si="189"/>
        <v>-3308025058730757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-3308025058730757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-13783437744711.488</v>
      </c>
      <c r="L5580" s="444">
        <f t="shared" ca="1" si="189"/>
        <v>-3321808496475468.5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-3321808496475468.5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-13840868735314.451</v>
      </c>
      <c r="L5581" s="444">
        <f t="shared" ca="1" si="189"/>
        <v>-3335649365210783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-3335649365210783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-13898539021711.596</v>
      </c>
      <c r="L5582" s="444">
        <f t="shared" ca="1" si="189"/>
        <v>-3349547904232494.5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-3349547904232494.5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-13956449600968.727</v>
      </c>
      <c r="L5583" s="444">
        <f t="shared" ca="1" si="189"/>
        <v>-3363504353833463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-3363504353833463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-14014601474306.096</v>
      </c>
      <c r="L5584" s="444">
        <f t="shared" ca="1" si="189"/>
        <v>-3377518955307769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-3377518955307769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-14072995647115.703</v>
      </c>
      <c r="L5585" s="444">
        <f t="shared" ca="1" si="189"/>
        <v>-3391591950954884.5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-3391591950954884.5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-14131633128978.686</v>
      </c>
      <c r="L5586" s="444">
        <f t="shared" ca="1" si="189"/>
        <v>-3405723584083863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-3405723584083863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-14190514933682.762</v>
      </c>
      <c r="L5587" s="444">
        <f t="shared" ca="1" si="189"/>
        <v>-3419914099017546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-3419914099017546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-14249642079239.775</v>
      </c>
      <c r="L5588" s="444">
        <f t="shared" ca="1" si="189"/>
        <v>-3434163741096786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-3434163741096786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-14309015587903.275</v>
      </c>
      <c r="L5589" s="444">
        <f t="shared" ca="1" si="189"/>
        <v>-3448472756684689.5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-3448472756684689.5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-14368636486186.205</v>
      </c>
      <c r="L5590" s="444">
        <f t="shared" ca="1" si="189"/>
        <v>-3462841393170875.5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-3462841393170875.5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-14428505804878.648</v>
      </c>
      <c r="L5591" s="444">
        <f t="shared" ca="1" si="189"/>
        <v>-3477269898975754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-3477269898975754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-14488624579065.641</v>
      </c>
      <c r="L5592" s="444">
        <f t="shared" ca="1" si="189"/>
        <v>-3491758523554819.5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-3491758523554819.5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-14548993848145.08</v>
      </c>
      <c r="L5593" s="444">
        <f t="shared" ca="1" si="189"/>
        <v>-3506307517402964.5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-3506307517402964.5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-14609614655845.686</v>
      </c>
      <c r="L5594" s="444">
        <f t="shared" ca="1" si="189"/>
        <v>-3520917132058810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-3520917132058810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-14670488050245.039</v>
      </c>
      <c r="L5595" s="444">
        <f t="shared" ca="1" si="189"/>
        <v>-3535587620109055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-3535587620109055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-14731615083787.727</v>
      </c>
      <c r="L5596" s="444">
        <f t="shared" ca="1" si="189"/>
        <v>-3550319235192842.5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-3550319235192842.5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-14792996813303.51</v>
      </c>
      <c r="L5597" s="444">
        <f t="shared" ca="1" si="189"/>
        <v>-3565112232006146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-3565112232006146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-14854634300025.607</v>
      </c>
      <c r="L5598" s="444">
        <f t="shared" ca="1" si="189"/>
        <v>-3579966866306171.5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-3579966866306171.5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-14916528609609.047</v>
      </c>
      <c r="L5599" s="444">
        <f t="shared" ca="1" si="189"/>
        <v>-3594883394915780.5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-3594883394915780.5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-14978680812149.088</v>
      </c>
      <c r="L5600" s="444">
        <f t="shared" ca="1" si="189"/>
        <v>-3609862075727929.5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-3609862075727929.5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-15041091982199.705</v>
      </c>
      <c r="L5601" s="444">
        <f t="shared" ca="1" si="189"/>
        <v>-3624903167710129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-3624903167710129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-15103763198792.203</v>
      </c>
      <c r="L5602" s="444">
        <f t="shared" ca="1" si="189"/>
        <v>-3640006930908921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-3640006930908921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-15166695545453.838</v>
      </c>
      <c r="L5603" s="444">
        <f t="shared" ca="1" si="189"/>
        <v>-3655173626454375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-3655173626454375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-15229890110226.563</v>
      </c>
      <c r="L5604" s="444">
        <f t="shared" ca="1" si="189"/>
        <v>-3670403516564601.5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-3670403516564601.5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-15293347985685.838</v>
      </c>
      <c r="L5605" s="444">
        <f t="shared" ca="1" si="189"/>
        <v>-3685696864550287.5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-3685696864550287.5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-15357070268959.531</v>
      </c>
      <c r="L5606" s="444">
        <f t="shared" ca="1" si="189"/>
        <v>-3701053934819247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-3701053934819247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-15421058061746.859</v>
      </c>
      <c r="L5607" s="444">
        <f t="shared" ca="1" si="189"/>
        <v>-3716474992880994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-3716474992880994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-15485312470337.475</v>
      </c>
      <c r="L5608" s="444">
        <f t="shared" ca="1" si="189"/>
        <v>-3731960305351331.5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-3731960305351331.5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-15549834605630.547</v>
      </c>
      <c r="L5609" s="444">
        <f t="shared" ca="1" si="189"/>
        <v>-3747510139956962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-3747510139956962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-15614625583154.008</v>
      </c>
      <c r="L5610" s="444">
        <f t="shared" ca="1" si="189"/>
        <v>-3763124765540116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-3763124765540116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-15679686523083.816</v>
      </c>
      <c r="L5611" s="444">
        <f t="shared" ca="1" si="189"/>
        <v>-3778804452063200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-3778804452063200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-15745018550263.336</v>
      </c>
      <c r="L5612" s="444">
        <f t="shared" ca="1" si="189"/>
        <v>-3794549470613463.5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-3794549470613463.5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-15810622794222.764</v>
      </c>
      <c r="L5613" s="444">
        <f t="shared" ca="1" si="189"/>
        <v>-3810360093407686.5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-3810360093407686.5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-15876500389198.691</v>
      </c>
      <c r="L5614" s="444">
        <f t="shared" ca="1" si="189"/>
        <v>-3826236593796885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-3826236593796885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-15942652474153.688</v>
      </c>
      <c r="L5615" s="444">
        <f t="shared" ca="1" si="189"/>
        <v>-3842179246271038.5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-3842179246271038.5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-16009080192795.992</v>
      </c>
      <c r="L5616" s="444">
        <f t="shared" ca="1" si="189"/>
        <v>-3858188326463834.5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-3858188326463834.5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-16075784693599.311</v>
      </c>
      <c r="L5617" s="444">
        <f t="shared" ca="1" si="189"/>
        <v>-3874264111157434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-3874264111157434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-16142767129822.639</v>
      </c>
      <c r="L5618" s="444">
        <f t="shared" ref="L5618:L5872" ca="1" si="194">I5618-J5618+K5618</f>
        <v>-3890406878287256.5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-3890406878287256.5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-16210028659530.236</v>
      </c>
      <c r="L5619" s="444">
        <f t="shared" ca="1" si="194"/>
        <v>-3906616906946786.5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-3906616906946786.5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-16277570445611.609</v>
      </c>
      <c r="L5620" s="444">
        <f t="shared" ca="1" si="194"/>
        <v>-3922894477392398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-3922894477392398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-16345393655801.658</v>
      </c>
      <c r="L5621" s="444">
        <f t="shared" ca="1" si="194"/>
        <v>-3939239871048199.5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-3939239871048199.5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-16413499462700.83</v>
      </c>
      <c r="L5622" s="444">
        <f t="shared" ca="1" si="194"/>
        <v>-3955653370510900.5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-3955653370510900.5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-16481889043795.418</v>
      </c>
      <c r="L5623" s="444">
        <f t="shared" ca="1" si="194"/>
        <v>-3972135259554696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-3972135259554696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-16550563581477.9</v>
      </c>
      <c r="L5624" s="444">
        <f t="shared" ca="1" si="194"/>
        <v>-3988685823136174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-3988685823136174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-16619524263067.393</v>
      </c>
      <c r="L5625" s="444">
        <f t="shared" ca="1" si="194"/>
        <v>-4005305347399241.5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-4005305347399241.5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-16688772280830.174</v>
      </c>
      <c r="L5626" s="444">
        <f t="shared" ca="1" si="194"/>
        <v>-4021994119680071.5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-4021994119680071.5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-16758308832000.297</v>
      </c>
      <c r="L5627" s="444">
        <f t="shared" ca="1" si="194"/>
        <v>-4038752428512072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-4038752428512072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-16828135118800.299</v>
      </c>
      <c r="L5628" s="444">
        <f t="shared" ca="1" si="194"/>
        <v>-4055580563630872.5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-4055580563630872.5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-16898252348461.971</v>
      </c>
      <c r="L5629" s="444">
        <f t="shared" ca="1" si="194"/>
        <v>-4072478815979334.5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-4072478815979334.5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-16968661733247.227</v>
      </c>
      <c r="L5630" s="444">
        <f t="shared" ca="1" si="194"/>
        <v>-4089447477712581.5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-4089447477712581.5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-17039364490469.09</v>
      </c>
      <c r="L5631" s="444">
        <f t="shared" ca="1" si="194"/>
        <v>-4106486842203050.5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-4106486842203050.5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-17110361842512.711</v>
      </c>
      <c r="L5632" s="444">
        <f t="shared" ca="1" si="194"/>
        <v>-4123597204045563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-4123597204045563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-17181655016856.514</v>
      </c>
      <c r="L5633" s="444">
        <f t="shared" ca="1" si="194"/>
        <v>-4140778859062419.5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-4140778859062419.5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-17253245246093.416</v>
      </c>
      <c r="L5634" s="444">
        <f t="shared" ca="1" si="194"/>
        <v>-4158032104308513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-4158032104308513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-17325133767952.137</v>
      </c>
      <c r="L5635" s="444">
        <f t="shared" ca="1" si="194"/>
        <v>-4175357238076465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-4175357238076465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-17397321825318.604</v>
      </c>
      <c r="L5636" s="444">
        <f t="shared" ca="1" si="194"/>
        <v>-4192754559901783.5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-4192754559901783.5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-17469810666257.434</v>
      </c>
      <c r="L5637" s="444">
        <f t="shared" ca="1" si="194"/>
        <v>-4210224370568041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-4210224370568041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-17542601544033.504</v>
      </c>
      <c r="L5638" s="444">
        <f t="shared" ca="1" si="194"/>
        <v>-4227766972112074.5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-4227766972112074.5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-17615695717133.645</v>
      </c>
      <c r="L5639" s="444">
        <f t="shared" ca="1" si="194"/>
        <v>-4245382667829208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-4245382667829208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-17689094449288.367</v>
      </c>
      <c r="L5640" s="444">
        <f t="shared" ca="1" si="194"/>
        <v>-4263071762278496.5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-4263071762278496.5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-17762799009493.734</v>
      </c>
      <c r="L5641" s="444">
        <f t="shared" ca="1" si="194"/>
        <v>-4280834561287990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-4280834561287990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-17836810672033.293</v>
      </c>
      <c r="L5642" s="444">
        <f t="shared" ca="1" si="194"/>
        <v>-4298671371960023.5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-4298671371960023.5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-17911130716500.098</v>
      </c>
      <c r="L5643" s="444">
        <f t="shared" ca="1" si="194"/>
        <v>-4316582502676523.5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-4316582502676523.5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-17985760427818.848</v>
      </c>
      <c r="L5644" s="444">
        <f t="shared" ca="1" si="194"/>
        <v>-4334568263104342.5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-4334568263104342.5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-18060701096268.094</v>
      </c>
      <c r="L5645" s="444">
        <f t="shared" ca="1" si="194"/>
        <v>-4352628964200610.5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-4352628964200610.5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-18135954017502.547</v>
      </c>
      <c r="L5646" s="444">
        <f t="shared" ca="1" si="194"/>
        <v>-4370764918218113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-4370764918218113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-18211520492575.469</v>
      </c>
      <c r="L5647" s="444">
        <f t="shared" ca="1" si="194"/>
        <v>-4388976438710688.5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-4388976438710688.5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-18287401827961.203</v>
      </c>
      <c r="L5648" s="444">
        <f t="shared" ca="1" si="194"/>
        <v>-4407263840538649.5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-4407263840538649.5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-18363599335577.707</v>
      </c>
      <c r="L5649" s="444">
        <f t="shared" ca="1" si="194"/>
        <v>-4425627439874227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-4425627439874227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-18440114332809.277</v>
      </c>
      <c r="L5650" s="444">
        <f t="shared" ca="1" si="194"/>
        <v>-4444067554207036.5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-4444067554207036.5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-18516948142529.32</v>
      </c>
      <c r="L5651" s="444">
        <f t="shared" ca="1" si="194"/>
        <v>-4462584502349566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-4462584502349566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-18594102093123.191</v>
      </c>
      <c r="L5652" s="444">
        <f t="shared" ca="1" si="194"/>
        <v>-4481178604442689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-4481178604442689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-18671577518511.207</v>
      </c>
      <c r="L5653" s="444">
        <f t="shared" ca="1" si="194"/>
        <v>-4499850181961200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-4499850181961200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-18749375758171.668</v>
      </c>
      <c r="L5654" s="444">
        <f t="shared" ca="1" si="194"/>
        <v>-4518599557719372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-4518599557719372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-18827498157164.051</v>
      </c>
      <c r="L5655" s="444">
        <f t="shared" ca="1" si="194"/>
        <v>-4537427055876536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-4537427055876536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-18905946066152.234</v>
      </c>
      <c r="L5656" s="444">
        <f t="shared" ca="1" si="194"/>
        <v>-4556333001942688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-4556333001942688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-18984720841427.867</v>
      </c>
      <c r="L5657" s="444">
        <f t="shared" ca="1" si="194"/>
        <v>-4575317722784116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-4575317722784116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-19063823844933.816</v>
      </c>
      <c r="L5658" s="444">
        <f t="shared" ca="1" si="194"/>
        <v>-4594381546629050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-4594381546629050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-19143256444287.707</v>
      </c>
      <c r="L5659" s="444">
        <f t="shared" ca="1" si="194"/>
        <v>-4613524803073338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-4613524803073338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-19223020012805.574</v>
      </c>
      <c r="L5660" s="444">
        <f t="shared" ca="1" si="194"/>
        <v>-4632747823086144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-4632747823086144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-19303115929525.602</v>
      </c>
      <c r="L5661" s="444">
        <f t="shared" ca="1" si="194"/>
        <v>-4652050939015670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-4652050939015670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-19383545579231.957</v>
      </c>
      <c r="L5662" s="444">
        <f t="shared" ca="1" si="194"/>
        <v>-4671434484594902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-4671434484594902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-19464310352478.758</v>
      </c>
      <c r="L5663" s="444">
        <f t="shared" ca="1" si="194"/>
        <v>-4690898794947381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-4690898794947381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-19545411645614.086</v>
      </c>
      <c r="L5664" s="444">
        <f t="shared" ca="1" si="194"/>
        <v>-4710444206592995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-4710444206592995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-19626850860804.145</v>
      </c>
      <c r="L5665" s="444">
        <f t="shared" ca="1" si="194"/>
        <v>-4730071057453799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-4730071057453799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-19708629406057.496</v>
      </c>
      <c r="L5666" s="444">
        <f t="shared" ca="1" si="194"/>
        <v>-4749779686859856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-4749779686859856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-19790748695249.398</v>
      </c>
      <c r="L5667" s="444">
        <f t="shared" ca="1" si="194"/>
        <v>-4769570435555105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-4769570435555105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-19873210148146.27</v>
      </c>
      <c r="L5668" s="444">
        <f t="shared" ca="1" si="194"/>
        <v>-4789443645703251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-4789443645703251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-19956015190430.211</v>
      </c>
      <c r="L5669" s="444">
        <f t="shared" ca="1" si="194"/>
        <v>-4809399660893681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-4809399660893681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-20039165253723.672</v>
      </c>
      <c r="L5670" s="444">
        <f t="shared" ca="1" si="194"/>
        <v>-4829438826147405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-4829438826147405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-20122661775614.188</v>
      </c>
      <c r="L5671" s="444">
        <f t="shared" ca="1" si="194"/>
        <v>-4849561487923019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-4849561487923019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-20206506199679.246</v>
      </c>
      <c r="L5672" s="444">
        <f t="shared" ca="1" si="194"/>
        <v>-4869767994122698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-4869767994122698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-20290699975511.242</v>
      </c>
      <c r="L5673" s="444">
        <f t="shared" ca="1" si="194"/>
        <v>-4890058694098209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-4890058694098209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-20375244558742.539</v>
      </c>
      <c r="L5674" s="444">
        <f t="shared" ca="1" si="194"/>
        <v>-4910433938656952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-4910433938656952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-20460141411070.633</v>
      </c>
      <c r="L5675" s="444">
        <f t="shared" ca="1" si="194"/>
        <v>-4930894080068023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-4930894080068023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-20545392000283.43</v>
      </c>
      <c r="L5676" s="444">
        <f t="shared" ca="1" si="194"/>
        <v>-4951439472068306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-4951439472068306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-20630997800284.609</v>
      </c>
      <c r="L5677" s="444">
        <f t="shared" ca="1" si="194"/>
        <v>-4972070469868591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-4972070469868591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-20716960291119.129</v>
      </c>
      <c r="L5678" s="444">
        <f t="shared" ca="1" si="194"/>
        <v>-4992787430159710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-4992787430159710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-20803280958998.793</v>
      </c>
      <c r="L5679" s="444">
        <f t="shared" ca="1" si="194"/>
        <v>-5013590711118709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-5013590711118709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-20889961296327.953</v>
      </c>
      <c r="L5680" s="444">
        <f t="shared" ca="1" si="194"/>
        <v>-5034480672415037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-5034480672415037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-20977002801729.32</v>
      </c>
      <c r="L5681" s="444">
        <f t="shared" ca="1" si="194"/>
        <v>-5055457675216766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-5055457675216766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-21064406980069.859</v>
      </c>
      <c r="L5682" s="444">
        <f t="shared" ca="1" si="194"/>
        <v>-5076522082196836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-5076522082196836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-21152175342486.816</v>
      </c>
      <c r="L5683" s="444">
        <f t="shared" ca="1" si="194"/>
        <v>-5097674257539323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-5097674257539323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-21240309406413.844</v>
      </c>
      <c r="L5684" s="444">
        <f t="shared" ca="1" si="194"/>
        <v>-5118914566945737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-5118914566945737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-21328810695607.238</v>
      </c>
      <c r="L5685" s="444">
        <f t="shared" ca="1" si="194"/>
        <v>-5140243377641344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-5140243377641344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-21417680740172.266</v>
      </c>
      <c r="L5686" s="444">
        <f t="shared" ca="1" si="194"/>
        <v>-5161661058381516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-5161661058381516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-21506921076589.648</v>
      </c>
      <c r="L5687" s="444">
        <f t="shared" ca="1" si="194"/>
        <v>-5183167979458106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-5183167979458106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-21596533247742.109</v>
      </c>
      <c r="L5688" s="444">
        <f t="shared" ca="1" si="194"/>
        <v>-5204764512705848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-5204764512705848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-21686518802941.031</v>
      </c>
      <c r="L5689" s="444">
        <f t="shared" ca="1" si="194"/>
        <v>-5226451031508789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-5226451031508789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-21776879297953.289</v>
      </c>
      <c r="L5690" s="444">
        <f t="shared" ca="1" si="194"/>
        <v>-5248227910806742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-5248227910806742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-21867616295028.09</v>
      </c>
      <c r="L5691" s="444">
        <f t="shared" ca="1" si="194"/>
        <v>-5270095527101770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-5270095527101770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-21958731362924.043</v>
      </c>
      <c r="L5692" s="444">
        <f t="shared" ca="1" si="194"/>
        <v>-5292054258464694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-5292054258464694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-22050226076936.227</v>
      </c>
      <c r="L5693" s="444">
        <f t="shared" ca="1" si="194"/>
        <v>-5314104484541630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-5314104484541630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-22142102018923.457</v>
      </c>
      <c r="L5694" s="444">
        <f t="shared" ca="1" si="194"/>
        <v>-5336246586560553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-5336246586560553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-22234360777335.637</v>
      </c>
      <c r="L5695" s="444">
        <f t="shared" ca="1" si="194"/>
        <v>-5358480947337889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-5358480947337889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-22327003947241.203</v>
      </c>
      <c r="L5696" s="444">
        <f t="shared" ca="1" si="194"/>
        <v>-5380807951285130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-5380807951285130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-22420033130354.707</v>
      </c>
      <c r="L5697" s="444">
        <f t="shared" ca="1" si="194"/>
        <v>-5403227984415485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-5403227984415485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-22513449935064.52</v>
      </c>
      <c r="L5698" s="444">
        <f t="shared" ca="1" si="194"/>
        <v>-5425741434350550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-5425741434350550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-22607255976460.625</v>
      </c>
      <c r="L5699" s="444">
        <f t="shared" ca="1" si="194"/>
        <v>-5448348690327011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-5448348690327011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-22701452876362.547</v>
      </c>
      <c r="L5700" s="444">
        <f t="shared" ca="1" si="194"/>
        <v>-5471050143203374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-5471050143203374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-22796042263347.391</v>
      </c>
      <c r="L5701" s="444">
        <f t="shared" ca="1" si="194"/>
        <v>-5493846185466721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-5493846185466721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-22891025772778.004</v>
      </c>
      <c r="L5702" s="444">
        <f t="shared" ca="1" si="194"/>
        <v>-5516737211239499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-5516737211239499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-22986405046831.246</v>
      </c>
      <c r="L5703" s="444">
        <f t="shared" ca="1" si="194"/>
        <v>-5539723616286330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-5539723616286330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-23082181734526.375</v>
      </c>
      <c r="L5704" s="444">
        <f t="shared" ca="1" si="194"/>
        <v>-5562805798020856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-5562805798020856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-23178357491753.566</v>
      </c>
      <c r="L5705" s="444">
        <f t="shared" ca="1" si="194"/>
        <v>-5585984155512610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-5585984155512610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-23274933981302.543</v>
      </c>
      <c r="L5706" s="444">
        <f t="shared" ca="1" si="194"/>
        <v>-5609259089493913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-5609259089493913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-23371912872891.305</v>
      </c>
      <c r="L5707" s="444">
        <f t="shared" ca="1" si="194"/>
        <v>-5632631002366804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-5632631002366804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-23469295843195.016</v>
      </c>
      <c r="L5708" s="444">
        <f t="shared" ca="1" si="194"/>
        <v>-5656100298209999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-5656100298209999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-23567084575874.996</v>
      </c>
      <c r="L5709" s="444">
        <f t="shared" ca="1" si="194"/>
        <v>-5679667382785874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-5679667382785874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-23665280761607.809</v>
      </c>
      <c r="L5710" s="444">
        <f t="shared" ca="1" si="194"/>
        <v>-5703332663547482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-5703332663547482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-23763886098114.508</v>
      </c>
      <c r="L5711" s="444">
        <f t="shared" ca="1" si="194"/>
        <v>-5727096549645597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-5727096549645597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-23862902290189.988</v>
      </c>
      <c r="L5712" s="444">
        <f t="shared" ca="1" si="194"/>
        <v>-5750959451935787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-5750959451935787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-23962331049732.445</v>
      </c>
      <c r="L5713" s="444">
        <f t="shared" ca="1" si="194"/>
        <v>-5774921782985519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-5774921782985519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-24062174095772.996</v>
      </c>
      <c r="L5714" s="444">
        <f t="shared" ca="1" si="194"/>
        <v>-5798983957081292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-5798983957081292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-24162433154505.383</v>
      </c>
      <c r="L5715" s="444">
        <f t="shared" ca="1" si="194"/>
        <v>-5823146390235797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-5823146390235797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-24263109959315.82</v>
      </c>
      <c r="L5716" s="444">
        <f t="shared" ca="1" si="194"/>
        <v>-5847409500195113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-5847409500195113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-24364206250812.969</v>
      </c>
      <c r="L5717" s="444">
        <f t="shared" ca="1" si="194"/>
        <v>-5871773706445926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-5871773706445926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-24465723776858.023</v>
      </c>
      <c r="L5718" s="444">
        <f t="shared" ca="1" si="194"/>
        <v>-5896239430222784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-5896239430222784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-24567664292594.934</v>
      </c>
      <c r="L5719" s="444">
        <f t="shared" ca="1" si="194"/>
        <v>-5920807094515379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-5920807094515379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-24670029560480.746</v>
      </c>
      <c r="L5720" s="444">
        <f t="shared" ca="1" si="194"/>
        <v>-5945477124075860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-5945477124075860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-24772821350316.082</v>
      </c>
      <c r="L5721" s="444">
        <f t="shared" ca="1" si="194"/>
        <v>-5970249945426176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-5970249945426176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-24876041439275.734</v>
      </c>
      <c r="L5722" s="444">
        <f t="shared" ca="1" si="194"/>
        <v>-5995125986865452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-5995125986865452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-24979691611939.383</v>
      </c>
      <c r="L5723" s="444">
        <f t="shared" ca="1" si="194"/>
        <v>-6020105678477391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-6020105678477391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-25083773660322.461</v>
      </c>
      <c r="L5724" s="444">
        <f t="shared" ca="1" si="194"/>
        <v>-6045189452137713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-6045189452137713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-25188289383907.137</v>
      </c>
      <c r="L5725" s="444">
        <f t="shared" ca="1" si="194"/>
        <v>-6070377741521620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-6070377741521620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-25293240589673.418</v>
      </c>
      <c r="L5726" s="444">
        <f t="shared" ca="1" si="194"/>
        <v>-6095670982111293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-6095670982111293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-25398629092130.387</v>
      </c>
      <c r="L5727" s="444">
        <f t="shared" ca="1" si="194"/>
        <v>-6121069611203423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-6121069611203423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-25504456713347.594</v>
      </c>
      <c r="L5728" s="444">
        <f t="shared" ca="1" si="194"/>
        <v>-6146574067916771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-6146574067916771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-25610725282986.547</v>
      </c>
      <c r="L5729" s="444">
        <f t="shared" ca="1" si="194"/>
        <v>-6172184793199758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-6172184793199758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-25717436638332.324</v>
      </c>
      <c r="L5730" s="444">
        <f t="shared" ca="1" si="194"/>
        <v>-6197902229838090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-6197902229838090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-25824592624325.375</v>
      </c>
      <c r="L5731" s="444">
        <f t="shared" ca="1" si="194"/>
        <v>-6223726822462415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-6223726822462415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-25932195093593.395</v>
      </c>
      <c r="L5732" s="444">
        <f t="shared" ca="1" si="194"/>
        <v>-6249659017556008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-6249659017556008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-26040245906483.367</v>
      </c>
      <c r="L5733" s="444">
        <f t="shared" ca="1" si="194"/>
        <v>-6275699263462491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-6275699263462491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-26148746931093.711</v>
      </c>
      <c r="L5734" s="444">
        <f t="shared" ca="1" si="194"/>
        <v>-6301848010393585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-6301848010393585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-26257700043306.605</v>
      </c>
      <c r="L5735" s="444">
        <f t="shared" ca="1" si="194"/>
        <v>-6328105710436892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-6328105710436892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-26367107126820.383</v>
      </c>
      <c r="L5736" s="444">
        <f t="shared" ca="1" si="194"/>
        <v>-6354472817563712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-6354472817563712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-26476970073182.133</v>
      </c>
      <c r="L5737" s="444">
        <f t="shared" ca="1" si="194"/>
        <v>-6380949787636894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-6380949787636894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-26587290781820.391</v>
      </c>
      <c r="L5738" s="444">
        <f t="shared" ca="1" si="194"/>
        <v>-6407537078418714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-6407537078418714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-26698071160077.977</v>
      </c>
      <c r="L5739" s="444">
        <f t="shared" ca="1" si="194"/>
        <v>-6434235149578792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-6434235149578792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-26809313123244.965</v>
      </c>
      <c r="L5740" s="444">
        <f t="shared" ca="1" si="194"/>
        <v>-6461044462702037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-6461044462702037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-26921018594591.82</v>
      </c>
      <c r="L5741" s="444">
        <f t="shared" ca="1" si="194"/>
        <v>-6487965481296629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-6487965481296629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-27033189505402.621</v>
      </c>
      <c r="L5742" s="444">
        <f t="shared" ca="1" si="194"/>
        <v>-6514998670802032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-6514998670802032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-27145827795008.465</v>
      </c>
      <c r="L5743" s="444">
        <f t="shared" ca="1" si="194"/>
        <v>-6542144498597040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-6542144498597040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-27258935410821</v>
      </c>
      <c r="L5744" s="444">
        <f t="shared" ca="1" si="194"/>
        <v>-6569403434007861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-6569403434007861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-27372514308366.086</v>
      </c>
      <c r="L5745" s="444">
        <f t="shared" ca="1" si="194"/>
        <v>-6596775948316227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-6596775948316227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-27486566451317.613</v>
      </c>
      <c r="L5746" s="444">
        <f t="shared" ca="1" si="194"/>
        <v>-6624262514767545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-6624262514767545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-27601093811531.438</v>
      </c>
      <c r="L5747" s="444">
        <f t="shared" ca="1" si="194"/>
        <v>-6651863608579076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-6651863608579076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-27716098369079.484</v>
      </c>
      <c r="L5748" s="444">
        <f t="shared" ca="1" si="194"/>
        <v>-6679579706948155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-6679579706948155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-27831582112283.98</v>
      </c>
      <c r="L5749" s="444">
        <f t="shared" ca="1" si="194"/>
        <v>-6707411289060439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-6707411289060439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-27947547037751.828</v>
      </c>
      <c r="L5750" s="444">
        <f t="shared" ca="1" si="194"/>
        <v>-6735358836098191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-6735358836098191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-28063995150409.129</v>
      </c>
      <c r="L5751" s="444">
        <f t="shared" ca="1" si="194"/>
        <v>-6763422831248600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-6763422831248600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-28180928463535.832</v>
      </c>
      <c r="L5752" s="444">
        <f t="shared" ca="1" si="194"/>
        <v>-6791603759712136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-6791603759712136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-28298348998800.566</v>
      </c>
      <c r="L5753" s="444">
        <f t="shared" ca="1" si="194"/>
        <v>-6819902108710937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-6819902108710937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-28416258786295.57</v>
      </c>
      <c r="L5754" s="444">
        <f t="shared" ca="1" si="194"/>
        <v>-6848318367497233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-6848318367497233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-28534659864571.805</v>
      </c>
      <c r="L5755" s="444">
        <f t="shared" ca="1" si="194"/>
        <v>-6876853027361805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-6876853027361805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-28653554280674.188</v>
      </c>
      <c r="L5756" s="444">
        <f t="shared" ca="1" si="194"/>
        <v>-6905506581642479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-6905506581642479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-28772944090176.996</v>
      </c>
      <c r="L5757" s="444">
        <f t="shared" ca="1" si="194"/>
        <v>-6934279525732656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-6934279525732656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-28892831357219.398</v>
      </c>
      <c r="L5758" s="444">
        <f t="shared" ca="1" si="194"/>
        <v>-6963172357089875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-6963172357089875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-29013218154541.145</v>
      </c>
      <c r="L5759" s="444">
        <f t="shared" ca="1" si="194"/>
        <v>-6992185575244416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-6992185575244416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-29134106563518.398</v>
      </c>
      <c r="L5760" s="444">
        <f t="shared" ca="1" si="194"/>
        <v>-7021319681807934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-7021319681807934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-29255498674199.723</v>
      </c>
      <c r="L5761" s="444">
        <f t="shared" ca="1" si="194"/>
        <v>-7050575180482134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-7050575180482134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-29377396585342.223</v>
      </c>
      <c r="L5762" s="444">
        <f t="shared" ca="1" si="194"/>
        <v>-7079952577067476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-7079952577067476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-29499802404447.82</v>
      </c>
      <c r="L5763" s="444">
        <f t="shared" ca="1" si="194"/>
        <v>-7109452379471924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-7109452379471924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-29622718247799.684</v>
      </c>
      <c r="L5764" s="444">
        <f t="shared" ca="1" si="194"/>
        <v>-7139075097719724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-7139075097719724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-29746146240498.844</v>
      </c>
      <c r="L5765" s="444">
        <f t="shared" ca="1" si="194"/>
        <v>-7168821243960223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-7168821243960223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-29870088516500.93</v>
      </c>
      <c r="L5766" s="444">
        <f t="shared" ca="1" si="194"/>
        <v>-7198691332476724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-7198691332476724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-29994547218653.016</v>
      </c>
      <c r="L5767" s="444">
        <f t="shared" ca="1" si="194"/>
        <v>-7228685879695377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-7228685879695377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-30119524498730.738</v>
      </c>
      <c r="L5768" s="444">
        <f t="shared" ca="1" si="194"/>
        <v>-7258805404194108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-7258805404194108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-30245022517475.449</v>
      </c>
      <c r="L5769" s="444">
        <f t="shared" ca="1" si="194"/>
        <v>-7289050426711583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-7289050426711583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-30371043444631.594</v>
      </c>
      <c r="L5770" s="444">
        <f t="shared" ca="1" si="194"/>
        <v>-7319421470156215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-7319421470156215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-30497589458984.23</v>
      </c>
      <c r="L5771" s="444">
        <f t="shared" ca="1" si="194"/>
        <v>-7349919059615199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-7349919059615199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-30624662748396.66</v>
      </c>
      <c r="L5772" s="444">
        <f t="shared" ca="1" si="194"/>
        <v>-7380543722363596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-7380543722363596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-30752265509848.316</v>
      </c>
      <c r="L5773" s="444">
        <f t="shared" ca="1" si="194"/>
        <v>-7411295987873444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-7411295987873444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-30880399949472.684</v>
      </c>
      <c r="L5774" s="444">
        <f t="shared" ca="1" si="194"/>
        <v>-7442176387822917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-7442176387822917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-31009068282595.484</v>
      </c>
      <c r="L5775" s="444">
        <f t="shared" ca="1" si="194"/>
        <v>-7473185456105512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-7473185456105512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-31138272733772.965</v>
      </c>
      <c r="L5776" s="444">
        <f t="shared" ca="1" si="194"/>
        <v>-7504323728839285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-7504323728839285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-31268015536830.355</v>
      </c>
      <c r="L5777" s="444">
        <f t="shared" ca="1" si="194"/>
        <v>-7535591744376115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-7535591744376115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-31398298934900.473</v>
      </c>
      <c r="L5778" s="444">
        <f t="shared" ca="1" si="194"/>
        <v>-7566990043311015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-7566990043311015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-31529125180462.566</v>
      </c>
      <c r="L5779" s="444">
        <f t="shared" ca="1" si="194"/>
        <v>-7598519168491478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-7598519168491478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-31660496535381.152</v>
      </c>
      <c r="L5780" s="444">
        <f t="shared" ca="1" si="194"/>
        <v>-7630179665026859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-7630179665026859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-31792415270945.246</v>
      </c>
      <c r="L5781" s="444">
        <f t="shared" ca="1" si="194"/>
        <v>-7661972080297804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-7661972080297804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-31924883667907.516</v>
      </c>
      <c r="L5782" s="444">
        <f t="shared" ca="1" si="194"/>
        <v>-7693896963965712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-7693896963965712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-32057904016523.801</v>
      </c>
      <c r="L5783" s="444">
        <f t="shared" ca="1" si="194"/>
        <v>-7725954867982236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-7725954867982236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-32191478616592.648</v>
      </c>
      <c r="L5784" s="444">
        <f t="shared" ca="1" si="194"/>
        <v>-7758146346598829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-7758146346598829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-32325609777495.117</v>
      </c>
      <c r="L5785" s="444">
        <f t="shared" ca="1" si="194"/>
        <v>-7790471956376324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-7790471956376324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-32460299818234.68</v>
      </c>
      <c r="L5786" s="444">
        <f t="shared" ca="1" si="194"/>
        <v>-7822932256194559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-7822932256194559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-32595551067477.324</v>
      </c>
      <c r="L5787" s="444">
        <f t="shared" ca="1" si="194"/>
        <v>-7855527807262036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-7855527807262036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-32731365863591.816</v>
      </c>
      <c r="L5788" s="444">
        <f t="shared" ca="1" si="194"/>
        <v>-7888259173125628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-7888259173125628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-32867746554690.117</v>
      </c>
      <c r="L5789" s="444">
        <f t="shared" ca="1" si="194"/>
        <v>-7921126919680318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-7921126919680318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-33004695498667.996</v>
      </c>
      <c r="L5790" s="444">
        <f t="shared" ca="1" si="194"/>
        <v>-7954131615178986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-7954131615178986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-33142215063245.777</v>
      </c>
      <c r="L5791" s="444">
        <f t="shared" ca="1" si="194"/>
        <v>-7987273830242232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-7987273830242232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-33280307626009.301</v>
      </c>
      <c r="L5792" s="444">
        <f t="shared" ca="1" si="194"/>
        <v>-8020554137868241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-8020554137868241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-33418975574451.004</v>
      </c>
      <c r="L5793" s="444">
        <f t="shared" ca="1" si="194"/>
        <v>-8053973113442692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-8053973113442692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-33558221306011.215</v>
      </c>
      <c r="L5794" s="444">
        <f t="shared" ca="1" si="194"/>
        <v>-8087531334748703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-8087531334748703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-33698047228119.59</v>
      </c>
      <c r="L5795" s="444">
        <f t="shared" ca="1" si="194"/>
        <v>-8121229381976823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-8121229381976823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-33838455758236.762</v>
      </c>
      <c r="L5796" s="444">
        <f t="shared" ca="1" si="194"/>
        <v>-8155067837735060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-8155067837735060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-33979449323896.082</v>
      </c>
      <c r="L5797" s="444">
        <f t="shared" ca="1" si="194"/>
        <v>-8189047287058956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-8189047287058956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-34121030362745.648</v>
      </c>
      <c r="L5798" s="444">
        <f t="shared" ca="1" si="194"/>
        <v>-8223168317421702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-8223168317421702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-34263201322590.426</v>
      </c>
      <c r="L5799" s="444">
        <f t="shared" ca="1" si="194"/>
        <v>-8257431518744292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-8257431518744292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-34405964661434.547</v>
      </c>
      <c r="L5800" s="444">
        <f t="shared" ca="1" si="194"/>
        <v>-8291837483405727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-8291837483405727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-34549322847523.867</v>
      </c>
      <c r="L5801" s="444">
        <f t="shared" ca="1" si="194"/>
        <v>-8326386806253251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-8326386806253251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-34693278359388.547</v>
      </c>
      <c r="L5802" s="444">
        <f t="shared" ca="1" si="194"/>
        <v>-8361080084612640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-8361080084612640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-34837833685885.996</v>
      </c>
      <c r="L5803" s="444">
        <f t="shared" ca="1" si="194"/>
        <v>-8395917918298526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-8395917918298526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-34982991326243.855</v>
      </c>
      <c r="L5804" s="444">
        <f t="shared" ca="1" si="194"/>
        <v>-8430900909624770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-8430900909624770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-35128753790103.207</v>
      </c>
      <c r="L5805" s="444">
        <f t="shared" ca="1" si="194"/>
        <v>-8466029663414873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-8466029663414873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-35275123597561.969</v>
      </c>
      <c r="L5806" s="444">
        <f t="shared" ca="1" si="194"/>
        <v>-8501304787012435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-8501304787012435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-35422103279218.477</v>
      </c>
      <c r="L5807" s="444">
        <f t="shared" ca="1" si="194"/>
        <v>-8536726890291653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-8536726890291653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-35569695376215.219</v>
      </c>
      <c r="L5808" s="444">
        <f t="shared" ca="1" si="194"/>
        <v>-8572296585667868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-8572296585667868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-35717902440282.781</v>
      </c>
      <c r="L5809" s="444">
        <f t="shared" ca="1" si="194"/>
        <v>-8608014488108151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-8608014488108151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-35866727033783.961</v>
      </c>
      <c r="L5810" s="444">
        <f t="shared" ca="1" si="194"/>
        <v>-8643881215141935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-8643881215141935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-36016171729758.055</v>
      </c>
      <c r="L5811" s="444">
        <f t="shared" ca="1" si="194"/>
        <v>-8679897386871693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-8679897386871693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-36166239111965.391</v>
      </c>
      <c r="L5812" s="444">
        <f t="shared" ca="1" si="194"/>
        <v>-8716063625983658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-8716063625983658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-36316931774931.906</v>
      </c>
      <c r="L5813" s="444">
        <f t="shared" ca="1" si="194"/>
        <v>-8752380557758590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-8752380557758590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-36468252323994.125</v>
      </c>
      <c r="L5814" s="444">
        <f t="shared" ca="1" si="194"/>
        <v>-8788848810082584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-8788848810082584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-36620203375344.102</v>
      </c>
      <c r="L5815" s="444">
        <f t="shared" ca="1" si="194"/>
        <v>-8825469013457928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-8825469013457928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-36772787556074.703</v>
      </c>
      <c r="L5816" s="444">
        <f t="shared" ca="1" si="194"/>
        <v>-8862241801014003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-8862241801014003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-36926007504225.016</v>
      </c>
      <c r="L5817" s="444">
        <f t="shared" ca="1" si="194"/>
        <v>-8899167808518228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-8899167808518228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-37079865868825.953</v>
      </c>
      <c r="L5818" s="444">
        <f t="shared" ca="1" si="194"/>
        <v>-8936247674387054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-8936247674387054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-37234365309946.055</v>
      </c>
      <c r="L5819" s="444">
        <f t="shared" ca="1" si="194"/>
        <v>-8973482039697000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-8973482039697000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-37389508498737.492</v>
      </c>
      <c r="L5820" s="444">
        <f t="shared" ca="1" si="194"/>
        <v>-9010871548195738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-9010871548195738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-37545298117482.242</v>
      </c>
      <c r="L5821" s="444">
        <f t="shared" ca="1" si="194"/>
        <v>-9048416846313220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-9048416846313220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-37701736859638.414</v>
      </c>
      <c r="L5822" s="444">
        <f t="shared" ca="1" si="194"/>
        <v>-9086118583172858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-9086118583172858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-37858827429886.906</v>
      </c>
      <c r="L5823" s="444">
        <f t="shared" ca="1" si="194"/>
        <v>-9123977410602744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-9123977410602744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-38016572544178.102</v>
      </c>
      <c r="L5824" s="444">
        <f t="shared" ca="1" si="194"/>
        <v>-9161993983146922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-9161993983146922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-38174974929778.844</v>
      </c>
      <c r="L5825" s="444">
        <f t="shared" ca="1" si="194"/>
        <v>-9200168958076700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-9200168958076700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-38334037325319.586</v>
      </c>
      <c r="L5826" s="444">
        <f t="shared" ca="1" si="194"/>
        <v>-9238502995402020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-9238502995402020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-38493762480841.75</v>
      </c>
      <c r="L5827" s="444">
        <f t="shared" ca="1" si="194"/>
        <v>-9276996757882862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-9276996757882862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-38654153157845.258</v>
      </c>
      <c r="L5828" s="444">
        <f t="shared" ca="1" si="194"/>
        <v>-9315650911040708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-9315650911040708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-38815212129336.281</v>
      </c>
      <c r="L5829" s="444">
        <f t="shared" ca="1" si="194"/>
        <v>-9354466123170044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-9354466123170044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-38976942179875.18</v>
      </c>
      <c r="L5830" s="444">
        <f t="shared" ca="1" si="194"/>
        <v>-9393443065349920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-9393443065349920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-39139346105624.664</v>
      </c>
      <c r="L5831" s="444">
        <f t="shared" ca="1" si="194"/>
        <v>-9432582411455544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-9432582411455544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-39302426714398.102</v>
      </c>
      <c r="L5832" s="444">
        <f t="shared" ca="1" si="194"/>
        <v>-9471884838169942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-9471884838169942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-39466186825708.094</v>
      </c>
      <c r="L5833" s="444">
        <f t="shared" ca="1" si="194"/>
        <v>-9511351024995650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-9511351024995650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-39630629270815.211</v>
      </c>
      <c r="L5834" s="444">
        <f t="shared" ca="1" si="194"/>
        <v>-9550981654266466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-9550981654266466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-39795756892776.938</v>
      </c>
      <c r="L5835" s="444">
        <f t="shared" ca="1" si="194"/>
        <v>-9590777411159242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-9590777411159242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-39961572546496.844</v>
      </c>
      <c r="L5836" s="444">
        <f t="shared" ca="1" si="194"/>
        <v>-9630738983705738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-9630738983705738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-40128079098773.906</v>
      </c>
      <c r="L5837" s="444">
        <f t="shared" ca="1" si="194"/>
        <v>-9670867062804512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-9670867062804512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-40295279428352.133</v>
      </c>
      <c r="L5838" s="444">
        <f t="shared" ca="1" si="194"/>
        <v>-9711162342232864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-9711162342232864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-40463176425970.266</v>
      </c>
      <c r="L5839" s="444">
        <f t="shared" ca="1" si="194"/>
        <v>-9751625518658834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-9751625518658834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-40631772994411.805</v>
      </c>
      <c r="L5840" s="444">
        <f t="shared" ca="1" si="194"/>
        <v>-9792257291653246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-9792257291653246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-40801072048555.188</v>
      </c>
      <c r="L5841" s="444">
        <f t="shared" ca="1" si="194"/>
        <v>-9833058363701802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-9833058363701802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-40971076515424.172</v>
      </c>
      <c r="L5842" s="444">
        <f t="shared" ca="1" si="194"/>
        <v>-9874029440217226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-9874029440217226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-41141789334238.438</v>
      </c>
      <c r="L5843" s="444">
        <f t="shared" ca="1" si="194"/>
        <v>-9915171229551464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-9915171229551464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-41313213456464.43</v>
      </c>
      <c r="L5844" s="444">
        <f t="shared" ca="1" si="194"/>
        <v>-9956484443007928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-9956484443007928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-41485351845866.367</v>
      </c>
      <c r="L5845" s="444">
        <f t="shared" ca="1" si="194"/>
        <v>-9997969794853794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-9997969794853794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-41658207478557.477</v>
      </c>
      <c r="L5846" s="444">
        <f t="shared" ca="1" si="194"/>
        <v>-1.0039628002332352E+16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-1.0039628002332352E+16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-41831783343051.469</v>
      </c>
      <c r="L5847" s="444">
        <f t="shared" ca="1" si="194"/>
        <v>-1.0081459785675404E+16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-1.0081459785675404E+16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-42006082440314.18</v>
      </c>
      <c r="L5848" s="444">
        <f t="shared" ca="1" si="194"/>
        <v>-1.0123465868115718E+16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-1.0123465868115718E+16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-42181107783815.492</v>
      </c>
      <c r="L5849" s="444">
        <f t="shared" ca="1" si="194"/>
        <v>-1.0165646975899534E+16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-1.0165646975899534E+16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-42356862399581.391</v>
      </c>
      <c r="L5850" s="444">
        <f t="shared" ca="1" si="194"/>
        <v>-1.0208003838299116E+16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-1.0208003838299116E+16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-42533349326246.313</v>
      </c>
      <c r="L5851" s="444">
        <f t="shared" ca="1" si="194"/>
        <v>-1.0250537187625362E+16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-1.0250537187625362E+16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-42710571615105.672</v>
      </c>
      <c r="L5852" s="444">
        <f t="shared" ca="1" si="194"/>
        <v>-1.0293247759240468E+16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-1.0293247759240468E+16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-42888532330168.617</v>
      </c>
      <c r="L5853" s="444">
        <f t="shared" ca="1" si="194"/>
        <v>-1.0336136291570636E+16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-1.0336136291570636E+16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-43067234548210.984</v>
      </c>
      <c r="L5854" s="444">
        <f t="shared" ca="1" si="194"/>
        <v>-1.0379203526118846E+16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-1.0379203526118846E+16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-43246681358828.523</v>
      </c>
      <c r="L5855" s="444">
        <f t="shared" ca="1" si="194"/>
        <v>-1.0422450207477674E+16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-1.0422450207477674E+16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-43426875864490.305</v>
      </c>
      <c r="L5856" s="444">
        <f t="shared" ca="1" si="194"/>
        <v>-1.0465877083342164E+16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-1.0465877083342164E+16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-43607821180592.352</v>
      </c>
      <c r="L5857" s="444">
        <f t="shared" ca="1" si="194"/>
        <v>-1.0509484904522756E+16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-1.0509484904522756E+16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-43789520435511.484</v>
      </c>
      <c r="L5858" s="444">
        <f t="shared" ca="1" si="194"/>
        <v>-1.0553274424958268E+16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-1.0553274424958268E+16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-43971976770659.453</v>
      </c>
      <c r="L5859" s="444">
        <f t="shared" ca="1" si="194"/>
        <v>-1.0597246401728928E+16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-1.0597246401728928E+16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-44155193340537.203</v>
      </c>
      <c r="L5860" s="444">
        <f t="shared" ca="1" si="194"/>
        <v>-1.0641401595069466E+16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-1.0641401595069466E+16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-44339173312789.438</v>
      </c>
      <c r="L5861" s="444">
        <f t="shared" ca="1" si="194"/>
        <v>-1.0685740768382256E+16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-1.0685740768382256E+16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-44523919868259.398</v>
      </c>
      <c r="L5862" s="444">
        <f t="shared" ca="1" si="194"/>
        <v>-1.0730264688250516E+16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-1.0730264688250516E+16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-44709436201043.813</v>
      </c>
      <c r="L5863" s="444">
        <f t="shared" ca="1" si="194"/>
        <v>-1.077497412445156E+16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-1.077497412445156E+16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-44895725518548.164</v>
      </c>
      <c r="L5864" s="444">
        <f t="shared" ca="1" si="194"/>
        <v>-1.0819869849970108E+16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-1.0819869849970108E+16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-45082791041542.117</v>
      </c>
      <c r="L5865" s="444">
        <f t="shared" ca="1" si="194"/>
        <v>-1.086495264101165E+16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-1.086495264101165E+16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-45270636004215.211</v>
      </c>
      <c r="L5866" s="444">
        <f t="shared" ca="1" si="194"/>
        <v>-1.0910223277015866E+16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-1.0910223277015866E+16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-45459263654232.773</v>
      </c>
      <c r="L5867" s="444">
        <f t="shared" ca="1" si="194"/>
        <v>-1.0955682540670098E+16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-1.0955682540670098E+16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-45648677252792.078</v>
      </c>
      <c r="L5868" s="444">
        <f t="shared" ca="1" si="194"/>
        <v>-1.100133121792289E+16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-1.100133121792289E+16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-45838880074678.711</v>
      </c>
      <c r="L5869" s="444">
        <f t="shared" ca="1" si="194"/>
        <v>-1.1047170097997568E+16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-1.1047170097997568E+16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-46029875408323.203</v>
      </c>
      <c r="L5870" s="444">
        <f t="shared" ca="1" si="194"/>
        <v>-1.1093199973405892E+16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-1.1093199973405892E+16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-46221666555857.883</v>
      </c>
      <c r="L5871" s="444">
        <f t="shared" ca="1" si="194"/>
        <v>-1.113942163996175E+16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-1.113942163996175E+16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-46414256833173.961</v>
      </c>
      <c r="L5872" s="444">
        <f t="shared" ca="1" si="194"/>
        <v>-1.1185835896794924E+16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-1.1185835896794924E+16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-46607649569978.852</v>
      </c>
      <c r="L5873" s="444">
        <f t="shared" ref="L5873:L6127" ca="1" si="199">I5873-J5873+K5873</f>
        <v>-1.1232443546364902E+16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-1.1232443546364902E+16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-46801848109853.758</v>
      </c>
      <c r="L5874" s="444">
        <f t="shared" ca="1" si="199"/>
        <v>-1.1279245394474756E+16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-1.1279245394474756E+16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-46996855810311.484</v>
      </c>
      <c r="L5875" s="444">
        <f t="shared" ca="1" si="199"/>
        <v>-1.1326242250285068E+16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-1.1326242250285068E+16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-47192676042854.453</v>
      </c>
      <c r="L5876" s="444">
        <f t="shared" ca="1" si="199"/>
        <v>-1.1373434926327922E+16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-1.1373434926327922E+16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-47389312193033.008</v>
      </c>
      <c r="L5877" s="444">
        <f t="shared" ca="1" si="199"/>
        <v>-1.1420824238520956E+16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-1.1420824238520956E+16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-47586767660503.984</v>
      </c>
      <c r="L5878" s="444">
        <f t="shared" ca="1" si="199"/>
        <v>-1.146841100618146E+16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-1.146841100618146E+16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-47785045859089.414</v>
      </c>
      <c r="L5879" s="444">
        <f t="shared" ca="1" si="199"/>
        <v>-1.151619605204055E+16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-1.151619605204055E+16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-47984150216835.625</v>
      </c>
      <c r="L5880" s="444">
        <f t="shared" ca="1" si="199"/>
        <v>-1.1564180202257386E+16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-1.1564180202257386E+16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-48184084176072.438</v>
      </c>
      <c r="L5881" s="444">
        <f t="shared" ca="1" si="199"/>
        <v>-1.1612364286433458E+16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-1.1612364286433458E+16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-48384851193472.742</v>
      </c>
      <c r="L5882" s="444">
        <f t="shared" ca="1" si="199"/>
        <v>-1.166074913762693E+16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-1.166074913762693E+16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-48586454740112.211</v>
      </c>
      <c r="L5883" s="444">
        <f t="shared" ca="1" si="199"/>
        <v>-1.1709335592367042E+16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-1.1709335592367042E+16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-48788898301529.344</v>
      </c>
      <c r="L5884" s="444">
        <f t="shared" ca="1" si="199"/>
        <v>-1.1758124490668572E+16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-1.1758124490668572E+16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-48992185377785.719</v>
      </c>
      <c r="L5885" s="444">
        <f t="shared" ca="1" si="199"/>
        <v>-1.1807116676046358E+16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-1.1807116676046358E+16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-49196319483526.492</v>
      </c>
      <c r="L5886" s="444">
        <f t="shared" ca="1" si="199"/>
        <v>-1.1856312995529884E+16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-1.1856312995529884E+16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-49401304148041.18</v>
      </c>
      <c r="L5887" s="444">
        <f t="shared" ca="1" si="199"/>
        <v>-1.1905714299677926E+16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-1.1905714299677926E+16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-49607142915324.688</v>
      </c>
      <c r="L5888" s="444">
        <f t="shared" ca="1" si="199"/>
        <v>-1.195532144259325E+16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-1.195532144259325E+16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-49813839344138.539</v>
      </c>
      <c r="L5889" s="444">
        <f t="shared" ca="1" si="199"/>
        <v>-1.2005135281937388E+16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-1.2005135281937388E+16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-50021397008072.453</v>
      </c>
      <c r="L5890" s="444">
        <f t="shared" ca="1" si="199"/>
        <v>-1.205515667894546E+16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-1.205515667894546E+16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-50229819495606.086</v>
      </c>
      <c r="L5891" s="444">
        <f t="shared" ca="1" si="199"/>
        <v>-1.2105386498441066E+16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-1.2105386498441066E+16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-50439110410171.109</v>
      </c>
      <c r="L5892" s="444">
        <f t="shared" ca="1" si="199"/>
        <v>-1.2155825608851238E+16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-1.2155825608851238E+16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-50649273370213.492</v>
      </c>
      <c r="L5893" s="444">
        <f t="shared" ca="1" si="199"/>
        <v>-1.2206474882221452E+16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-1.2206474882221452E+16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-50860312009256.047</v>
      </c>
      <c r="L5894" s="444">
        <f t="shared" ca="1" si="199"/>
        <v>-1.2257335194230708E+16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-1.2257335194230708E+16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-51072229975961.281</v>
      </c>
      <c r="L5895" s="444">
        <f t="shared" ca="1" si="199"/>
        <v>-1.230840742420667E+16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-1.230840742420667E+16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-51285030934194.461</v>
      </c>
      <c r="L5896" s="444">
        <f t="shared" ca="1" si="199"/>
        <v>-1.2359692455140864E+16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-1.2359692455140864E+16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-51498718563086.93</v>
      </c>
      <c r="L5897" s="444">
        <f t="shared" ca="1" si="199"/>
        <v>-1.241119117370395E+16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-1.241119117370395E+16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-51713296557099.789</v>
      </c>
      <c r="L5898" s="444">
        <f t="shared" ca="1" si="199"/>
        <v>-1.246290447026105E+16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-1.246290447026105E+16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-51928768626087.711</v>
      </c>
      <c r="L5899" s="444">
        <f t="shared" ca="1" si="199"/>
        <v>-1.2514833238887138E+16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-1.2514833238887138E+16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-52145138495363.078</v>
      </c>
      <c r="L5900" s="444">
        <f t="shared" ca="1" si="199"/>
        <v>-1.2566978377382502E+16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-1.2566978377382502E+16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-52362409905760.422</v>
      </c>
      <c r="L5901" s="444">
        <f t="shared" ca="1" si="199"/>
        <v>-1.2619340787288262E+16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-1.2619340787288262E+16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-52580586613701.094</v>
      </c>
      <c r="L5902" s="444">
        <f t="shared" ca="1" si="199"/>
        <v>-1.2671921373901964E+16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-1.2671921373901964E+16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-52799672391258.18</v>
      </c>
      <c r="L5903" s="444">
        <f t="shared" ca="1" si="199"/>
        <v>-1.2724721046293222E+16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-1.2724721046293222E+16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-53019671026221.758</v>
      </c>
      <c r="L5904" s="444">
        <f t="shared" ca="1" si="199"/>
        <v>-1.2777740717319444E+16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-1.2777740717319444E+16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-53240586322164.352</v>
      </c>
      <c r="L5905" s="444">
        <f t="shared" ca="1" si="199"/>
        <v>-1.2830981303641608E+16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-1.2830981303641608E+16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-53462422098506.703</v>
      </c>
      <c r="L5906" s="444">
        <f t="shared" ca="1" si="199"/>
        <v>-1.2884443725740114E+16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-1.2884443725740114E+16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-53685182190583.805</v>
      </c>
      <c r="L5907" s="444">
        <f t="shared" ca="1" si="199"/>
        <v>-1.2938128907930698E+16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-1.2938128907930698E+16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-53908870449711.242</v>
      </c>
      <c r="L5908" s="444">
        <f t="shared" ca="1" si="199"/>
        <v>-1.299203777838041E+16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-1.299203777838041E+16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-54133490743251.711</v>
      </c>
      <c r="L5909" s="444">
        <f t="shared" ca="1" si="199"/>
        <v>-1.3046171269123662E+16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-1.3046171269123662E+16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-54359046954681.922</v>
      </c>
      <c r="L5910" s="444">
        <f t="shared" ca="1" si="199"/>
        <v>-1.3100530316078344E+16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-1.3100530316078344E+16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-54585542983659.766</v>
      </c>
      <c r="L5911" s="444">
        <f t="shared" ca="1" si="199"/>
        <v>-1.3155115859062004E+16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-1.3155115859062004E+16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-54812982746091.68</v>
      </c>
      <c r="L5912" s="444">
        <f t="shared" ca="1" si="199"/>
        <v>-1.3209928841808096E+16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-1.3209928841808096E+16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-55041370174200.398</v>
      </c>
      <c r="L5913" s="444">
        <f t="shared" ca="1" si="199"/>
        <v>-1.3264970211982296E+16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-1.3264970211982296E+16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-55270709216592.898</v>
      </c>
      <c r="L5914" s="444">
        <f t="shared" ca="1" si="199"/>
        <v>-1.3320240921198888E+16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-1.3320240921198888E+16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-55501003838328.703</v>
      </c>
      <c r="L5915" s="444">
        <f t="shared" ca="1" si="199"/>
        <v>-1.3375741925037216E+16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-1.3375741925037216E+16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-55732258020988.398</v>
      </c>
      <c r="L5916" s="444">
        <f t="shared" ca="1" si="199"/>
        <v>-1.3431474183058204E+16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-1.3431474183058204E+16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-55964475762742.516</v>
      </c>
      <c r="L5917" s="444">
        <f t="shared" ca="1" si="199"/>
        <v>-1.3487438658820946E+16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-1.3487438658820946E+16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-56197661078420.609</v>
      </c>
      <c r="L5918" s="444">
        <f t="shared" ca="1" si="199"/>
        <v>-1.3543636319899366E+16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-1.3543636319899366E+16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-56431817999580.688</v>
      </c>
      <c r="L5919" s="444">
        <f t="shared" ca="1" si="199"/>
        <v>-1.3600068137898946E+16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-1.3600068137898946E+16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-56666950574578.938</v>
      </c>
      <c r="L5920" s="444">
        <f t="shared" ca="1" si="199"/>
        <v>-1.3656735088473524E+16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-1.3656735088473524E+16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-56903062868639.68</v>
      </c>
      <c r="L5921" s="444">
        <f t="shared" ca="1" si="199"/>
        <v>-1.3713638151342164E+16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-1.3713638151342164E+16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-57140158963925.68</v>
      </c>
      <c r="L5922" s="444">
        <f t="shared" ca="1" si="199"/>
        <v>-1.377077831030609E+16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-1.377077831030609E+16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-57378242959608.711</v>
      </c>
      <c r="L5923" s="444">
        <f t="shared" ca="1" si="199"/>
        <v>-1.3828156553265698E+16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-1.3828156553265698E+16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-57617318971940.406</v>
      </c>
      <c r="L5924" s="444">
        <f t="shared" ca="1" si="199"/>
        <v>-1.3885773872237638E+16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-1.3885773872237638E+16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-57857391134323.492</v>
      </c>
      <c r="L5925" s="444">
        <f t="shared" ca="1" si="199"/>
        <v>-1.3943631263371962E+16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-1.3943631263371962E+16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-58098463597383.172</v>
      </c>
      <c r="L5926" s="444">
        <f t="shared" ca="1" si="199"/>
        <v>-1.4001729726969346E+16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-1.4001729726969346E+16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-58340540529038.938</v>
      </c>
      <c r="L5927" s="444">
        <f t="shared" ca="1" si="199"/>
        <v>-1.4060070267498384E+16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-1.4060070267498384E+16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-58583626114576.602</v>
      </c>
      <c r="L5928" s="444">
        <f t="shared" ca="1" si="199"/>
        <v>-1.411865389361296E+16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-1.411865389361296E+16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-58827724556720.672</v>
      </c>
      <c r="L5929" s="444">
        <f t="shared" ca="1" si="199"/>
        <v>-1.417748161816968E+16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-1.417748161816968E+16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-59072840075706.992</v>
      </c>
      <c r="L5930" s="444">
        <f t="shared" ca="1" si="199"/>
        <v>-1.4236554458245386E+16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-1.4236554458245386E+16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-59318976909355.773</v>
      </c>
      <c r="L5931" s="444">
        <f t="shared" ca="1" si="199"/>
        <v>-1.4295873435154742E+16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-1.4295873435154742E+16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-59566139313144.758</v>
      </c>
      <c r="L5932" s="444">
        <f t="shared" ca="1" si="199"/>
        <v>-1.4355439574467886E+16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-1.4355439574467886E+16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-59814331560282.867</v>
      </c>
      <c r="L5933" s="444">
        <f t="shared" ca="1" si="199"/>
        <v>-1.4415253906028168E+16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-1.4415253906028168E+16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-60063557941784.031</v>
      </c>
      <c r="L5934" s="444">
        <f t="shared" ca="1" si="199"/>
        <v>-1.4475317463969952E+16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-1.4475317463969952E+16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-60313822766541.461</v>
      </c>
      <c r="L5935" s="444">
        <f t="shared" ca="1" si="199"/>
        <v>-1.4535631286736494E+16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-1.4535631286736494E+16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-60565130361402.055</v>
      </c>
      <c r="L5936" s="444">
        <f t="shared" ca="1" si="199"/>
        <v>-1.4596196417097896E+16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-1.4596196417097896E+16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-60817485071241.234</v>
      </c>
      <c r="L5937" s="444">
        <f t="shared" ca="1" si="199"/>
        <v>-1.4657013902169138E+16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-1.4657013902169138E+16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-61070891259038.086</v>
      </c>
      <c r="L5938" s="444">
        <f t="shared" ca="1" si="199"/>
        <v>-1.4718084793428176E+16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-1.4718084793428176E+16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-61325353305950.734</v>
      </c>
      <c r="L5939" s="444">
        <f t="shared" ca="1" si="199"/>
        <v>-1.4779410146734126E+16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-1.4779410146734126E+16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-61580875611392.188</v>
      </c>
      <c r="L5940" s="444">
        <f t="shared" ca="1" si="199"/>
        <v>-1.4840991022345518E+16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-1.4840991022345518E+16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-61837462593106.313</v>
      </c>
      <c r="L5941" s="444">
        <f t="shared" ca="1" si="199"/>
        <v>-1.4902828484938624E+16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-1.4902828484938624E+16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-62095118687244.273</v>
      </c>
      <c r="L5942" s="444">
        <f t="shared" ca="1" si="199"/>
        <v>-1.4964923603625868E+16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-1.4964923603625868E+16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-62353848348441.117</v>
      </c>
      <c r="L5943" s="444">
        <f t="shared" ca="1" si="199"/>
        <v>-1.502727745197431E+16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-1.502727745197431E+16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-62613656049892.969</v>
      </c>
      <c r="L5944" s="444">
        <f t="shared" ca="1" si="199"/>
        <v>-1.5089891108024202E+16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-1.5089891108024202E+16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-62874546283434.172</v>
      </c>
      <c r="L5945" s="444">
        <f t="shared" ca="1" si="199"/>
        <v>-1.5152765654307636E+16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-1.5152765654307636E+16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-63136523559615.148</v>
      </c>
      <c r="L5946" s="444">
        <f t="shared" ca="1" si="199"/>
        <v>-1.5215902177867252E+16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-1.5215902177867252E+16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-63399592407780.211</v>
      </c>
      <c r="L5947" s="444">
        <f t="shared" ca="1" si="199"/>
        <v>-1.5279301770275032E+16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-1.5279301770275032E+16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-63663757376145.969</v>
      </c>
      <c r="L5948" s="444">
        <f t="shared" ca="1" si="199"/>
        <v>-1.5342965527651178E+16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-1.5342965527651178E+16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-63929023031879.898</v>
      </c>
      <c r="L5949" s="444">
        <f t="shared" ca="1" si="199"/>
        <v>-1.5406894550683058E+16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-1.5406894550683058E+16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-64195393961179.406</v>
      </c>
      <c r="L5950" s="444">
        <f t="shared" ca="1" si="199"/>
        <v>-1.5471089944644238E+16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-1.5471089944644238E+16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-64462874769350.992</v>
      </c>
      <c r="L5951" s="444">
        <f t="shared" ca="1" si="199"/>
        <v>-1.5535552819413588E+16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-1.5535552819413588E+16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-64731470080889.945</v>
      </c>
      <c r="L5952" s="444">
        <f t="shared" ca="1" si="199"/>
        <v>-1.5600284289494478E+16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-1.5600284289494478E+16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-65001184539560.313</v>
      </c>
      <c r="L5953" s="444">
        <f t="shared" ca="1" si="199"/>
        <v>-1.5665285474034038E+16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-1.5665285474034038E+16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-65272022808475.148</v>
      </c>
      <c r="L5954" s="444">
        <f t="shared" ca="1" si="199"/>
        <v>-1.5730557496842514E+16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-1.5730557496842514E+16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-65543989570177.141</v>
      </c>
      <c r="L5955" s="444">
        <f t="shared" ca="1" si="199"/>
        <v>-1.5796101486412692E+16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-1.5796101486412692E+16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-65817089526719.547</v>
      </c>
      <c r="L5956" s="444">
        <f t="shared" ca="1" si="199"/>
        <v>-1.5861918575939412E+16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-1.5861918575939412E+16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-66091327399747.547</v>
      </c>
      <c r="L5957" s="444">
        <f t="shared" ca="1" si="199"/>
        <v>-1.592800990333916E+16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-1.592800990333916E+16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-66366707930579.836</v>
      </c>
      <c r="L5958" s="444">
        <f t="shared" ca="1" si="199"/>
        <v>-1.599437661126974E+16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-1.599437661126974E+16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-66643235880290.586</v>
      </c>
      <c r="L5959" s="444">
        <f t="shared" ca="1" si="199"/>
        <v>-1.606101984715003E+16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-1.606101984715003E+16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-66920916029791.789</v>
      </c>
      <c r="L5960" s="444">
        <f t="shared" ca="1" si="199"/>
        <v>-1.6127940763179822E+16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-1.6127940763179822E+16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-67199753179915.922</v>
      </c>
      <c r="L5961" s="444">
        <f t="shared" ca="1" si="199"/>
        <v>-1.6195140516359738E+16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-1.6195140516359738E+16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-67479752151498.914</v>
      </c>
      <c r="L5962" s="444">
        <f t="shared" ca="1" si="199"/>
        <v>-1.6262620268511236E+16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-1.6262620268511236E+16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-67760917785463.484</v>
      </c>
      <c r="L5963" s="444">
        <f t="shared" ca="1" si="199"/>
        <v>-1.63303811862967E+16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-1.63303811862967E+16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-68043254942902.914</v>
      </c>
      <c r="L5964" s="444">
        <f t="shared" ca="1" si="199"/>
        <v>-1.6398424441239602E+16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-1.6398424441239602E+16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-68326768505165.016</v>
      </c>
      <c r="L5965" s="444">
        <f t="shared" ca="1" si="199"/>
        <v>-1.6466751209744768E+16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-1.6466751209744768E+16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-68611463373936.531</v>
      </c>
      <c r="L5966" s="444">
        <f t="shared" ca="1" si="199"/>
        <v>-1.6535362673118704E+16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-1.6535362673118704E+16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-68897344471327.93</v>
      </c>
      <c r="L5967" s="444">
        <f t="shared" ca="1" si="199"/>
        <v>-1.6604260017590032E+16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-1.6604260017590032E+16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-69184416739958.461</v>
      </c>
      <c r="L5968" s="444">
        <f t="shared" ca="1" si="199"/>
        <v>-1.667344443432999E+16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-1.667344443432999E+16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-69472685143041.625</v>
      </c>
      <c r="L5969" s="444">
        <f t="shared" ca="1" si="199"/>
        <v>-1.6742917119473032E+16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-1.6742917119473032E+16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-69762154664470.969</v>
      </c>
      <c r="L5970" s="444">
        <f t="shared" ca="1" si="199"/>
        <v>-1.6812679274137502E+16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-1.6812679274137502E+16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-70052830308906.266</v>
      </c>
      <c r="L5971" s="444">
        <f t="shared" ca="1" si="199"/>
        <v>-1.6882732104446408E+16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-1.6882732104446408E+16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-70344717101860.039</v>
      </c>
      <c r="L5972" s="444">
        <f t="shared" ca="1" si="199"/>
        <v>-1.6953076821548268E+16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-1.6953076821548268E+16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-70637820089784.453</v>
      </c>
      <c r="L5973" s="444">
        <f t="shared" ca="1" si="199"/>
        <v>-1.7023714641638052E+16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-1.7023714641638052E+16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-70932144340158.547</v>
      </c>
      <c r="L5974" s="444">
        <f t="shared" ca="1" si="199"/>
        <v>-1.709464678597821E+16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-1.709464678597821E+16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-71227694941575.875</v>
      </c>
      <c r="L5975" s="444">
        <f t="shared" ca="1" si="199"/>
        <v>-1.7165874480919786E+16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-1.7165874480919786E+16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-71524477003832.453</v>
      </c>
      <c r="L5976" s="444">
        <f t="shared" ca="1" si="199"/>
        <v>-1.7237398957923618E+16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-1.7237398957923618E+16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-71822495658015.078</v>
      </c>
      <c r="L5977" s="444">
        <f t="shared" ca="1" si="199"/>
        <v>-1.7309221453581634E+16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-1.7309221453581634E+16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-72121756056590.156</v>
      </c>
      <c r="L5978" s="444">
        <f t="shared" ca="1" si="199"/>
        <v>-1.7381343209638224E+16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-1.7381343209638224E+16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-72422263373492.594</v>
      </c>
      <c r="L5979" s="444">
        <f t="shared" ca="1" si="199"/>
        <v>-1.7453765473011716E+16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-1.7453765473011716E+16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-72724022804215.484</v>
      </c>
      <c r="L5980" s="444">
        <f t="shared" ca="1" si="199"/>
        <v>-1.7526489495815932E+16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-1.7526489495815932E+16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-73027039565899.719</v>
      </c>
      <c r="L5981" s="444">
        <f t="shared" ca="1" si="199"/>
        <v>-1.7599516535381832E+16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-1.7599516535381832E+16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-73331318897424.313</v>
      </c>
      <c r="L5982" s="444">
        <f t="shared" ca="1" si="199"/>
        <v>-1.7672847854279256E+16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-1.7672847854279256E+16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-73636866059496.906</v>
      </c>
      <c r="L5983" s="444">
        <f t="shared" ca="1" si="199"/>
        <v>-1.7746484720338752E+16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-1.7746484720338752E+16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-73943686334744.797</v>
      </c>
      <c r="L5984" s="444">
        <f t="shared" ca="1" si="199"/>
        <v>-1.7820428406673496E+16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-1.7820428406673496E+16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-74251785027806.234</v>
      </c>
      <c r="L5985" s="444">
        <f t="shared" ca="1" si="199"/>
        <v>-1.7894680191701302E+16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-1.7894680191701302E+16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-74561167465422.094</v>
      </c>
      <c r="L5986" s="444">
        <f t="shared" ca="1" si="199"/>
        <v>-1.7969241359166724E+16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-1.7969241359166724E+16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-74871838996528.016</v>
      </c>
      <c r="L5987" s="444">
        <f t="shared" ca="1" si="199"/>
        <v>-1.8044113198163252E+16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-1.8044113198163252E+16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-75183804992346.875</v>
      </c>
      <c r="L5988" s="444">
        <f t="shared" ca="1" si="199"/>
        <v>-1.81192970031556E+16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-1.81192970031556E+16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-75497070846481.672</v>
      </c>
      <c r="L5989" s="444">
        <f t="shared" ca="1" si="199"/>
        <v>-1.819479407400208E+16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-1.819479407400208E+16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-75811641975008.672</v>
      </c>
      <c r="L5990" s="444">
        <f t="shared" ca="1" si="199"/>
        <v>-1.8270605715977088E+16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-1.8270605715977088E+16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-76127523816571.203</v>
      </c>
      <c r="L5991" s="444">
        <f t="shared" ca="1" si="199"/>
        <v>-1.834673323979366E+16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-1.834673323979366E+16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-76444721832473.578</v>
      </c>
      <c r="L5992" s="444">
        <f t="shared" ca="1" si="199"/>
        <v>-1.8423177961626132E+16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-1.8423177961626132E+16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-76763241506775.547</v>
      </c>
      <c r="L5993" s="444">
        <f t="shared" ca="1" si="199"/>
        <v>-1.8499941203132908E+16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-1.8499941203132908E+16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-77083088346387.109</v>
      </c>
      <c r="L5994" s="444">
        <f t="shared" ca="1" si="199"/>
        <v>-1.8577024291479296E+16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-1.8577024291479296E+16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-77404267881163.734</v>
      </c>
      <c r="L5995" s="444">
        <f t="shared" ca="1" si="199"/>
        <v>-1.865442855936046E+16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-1.865442855936046E+16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-77726785664001.922</v>
      </c>
      <c r="L5996" s="444">
        <f t="shared" ca="1" si="199"/>
        <v>-1.873215534502446E+16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-1.873215534502446E+16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-78050647270935.25</v>
      </c>
      <c r="L5997" s="444">
        <f t="shared" ca="1" si="199"/>
        <v>-1.8810205992295396E+16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-1.8810205992295396E+16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-78375858301230.813</v>
      </c>
      <c r="L5998" s="444">
        <f t="shared" ca="1" si="199"/>
        <v>-1.8888581850596628E+16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-1.8888581850596628E+16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-78702424377485.953</v>
      </c>
      <c r="L5999" s="444">
        <f t="shared" ca="1" si="199"/>
        <v>-1.8967284274974112E+16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-1.8967284274974112E+16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-79030351145725.469</v>
      </c>
      <c r="L6000" s="444">
        <f t="shared" ca="1" si="199"/>
        <v>-1.9046314626119836E+16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-1.9046314626119836E+16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-79359644275499.313</v>
      </c>
      <c r="L6001" s="444">
        <f t="shared" ca="1" si="199"/>
        <v>-1.9125674270395336E+16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-1.9125674270395336E+16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-79690309459980.563</v>
      </c>
      <c r="L6002" s="444">
        <f t="shared" ca="1" si="199"/>
        <v>-1.9205364579855316E+16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-1.9205364579855316E+16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-80022352416063.813</v>
      </c>
      <c r="L6003" s="444">
        <f t="shared" ca="1" si="199"/>
        <v>-1.928538693227138E+16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-1.928538693227138E+16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-80355778884464.078</v>
      </c>
      <c r="L6004" s="444">
        <f t="shared" ca="1" si="199"/>
        <v>-1.9365742711155844E+16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-1.9365742711155844E+16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-80690594629816.016</v>
      </c>
      <c r="L6005" s="444">
        <f t="shared" ca="1" si="199"/>
        <v>-1.944643330578566E+16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-1.944643330578566E+16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-81026805440773.578</v>
      </c>
      <c r="L6006" s="444">
        <f t="shared" ca="1" si="199"/>
        <v>-1.9527460111226432E+16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-1.9527460111226432E+16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-81364417130110.125</v>
      </c>
      <c r="L6007" s="444">
        <f t="shared" ca="1" si="199"/>
        <v>-1.9608824528356544E+16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-1.9608824528356544E+16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-81703435534818.938</v>
      </c>
      <c r="L6008" s="444">
        <f t="shared" ca="1" si="199"/>
        <v>-1.9690527963891364E+16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-1.9690527963891364E+16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-82043866516214.016</v>
      </c>
      <c r="L6009" s="444">
        <f t="shared" ca="1" si="199"/>
        <v>-1.977257183040758E+16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-1.977257183040758E+16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-82385715960031.578</v>
      </c>
      <c r="L6010" s="444">
        <f t="shared" ca="1" si="199"/>
        <v>-1.9854957546367612E+16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-1.9854957546367612E+16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-82728989776531.719</v>
      </c>
      <c r="L6011" s="444">
        <f t="shared" ca="1" si="199"/>
        <v>-1.9937686536144144E+16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-1.9937686536144144E+16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-83073693900600.594</v>
      </c>
      <c r="L6012" s="444">
        <f t="shared" ca="1" si="199"/>
        <v>-2.0020760230044744E+16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-2.0020760230044744E+16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-83419834291853.094</v>
      </c>
      <c r="L6013" s="444">
        <f t="shared" ca="1" si="199"/>
        <v>-2.0104180064336596E+16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-2.0104180064336596E+16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-83767416934735.813</v>
      </c>
      <c r="L6014" s="444">
        <f t="shared" ca="1" si="199"/>
        <v>-2.0187947481271332E+16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-2.0187947481271332E+16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-84116447838630.547</v>
      </c>
      <c r="L6015" s="444">
        <f t="shared" ca="1" si="199"/>
        <v>-2.0272063929109964E+16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-2.0272063929109964E+16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-84466933037958.188</v>
      </c>
      <c r="L6016" s="444">
        <f t="shared" ca="1" si="199"/>
        <v>-2.0356530862147924E+16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-2.0356530862147924E+16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-84818878592283.016</v>
      </c>
      <c r="L6017" s="444">
        <f t="shared" ca="1" si="199"/>
        <v>-2.0441349740740208E+16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-2.0441349740740208E+16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-85172290586417.531</v>
      </c>
      <c r="L6018" s="444">
        <f t="shared" ca="1" si="199"/>
        <v>-2.0526522031326624E+16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-2.0526522031326624E+16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-85527175130527.594</v>
      </c>
      <c r="L6019" s="444">
        <f t="shared" ca="1" si="199"/>
        <v>-2.0612049206457152E+16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-2.0612049206457152E+16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-85883538360238.125</v>
      </c>
      <c r="L6020" s="444">
        <f t="shared" ca="1" si="199"/>
        <v>-2.0697932744817392E+16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-2.0697932744817392E+16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-86241386436739.125</v>
      </c>
      <c r="L6021" s="444">
        <f t="shared" ca="1" si="199"/>
        <v>-2.0784174131254132E+16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-2.0784174131254132E+16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-86600725546892.219</v>
      </c>
      <c r="L6022" s="444">
        <f t="shared" ca="1" si="199"/>
        <v>-2.0870774856801024E+16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-2.0870774856801024E+16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-86961561903337.594</v>
      </c>
      <c r="L6023" s="444">
        <f t="shared" ca="1" si="199"/>
        <v>-2.095773641870436E+16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-2.095773641870436E+16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-87323901744601.5</v>
      </c>
      <c r="L6024" s="444">
        <f t="shared" ca="1" si="199"/>
        <v>-2.104506032044896E+16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-2.104506032044896E+16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-87687751335204</v>
      </c>
      <c r="L6025" s="444">
        <f t="shared" ca="1" si="199"/>
        <v>-2.1132748071784164E+16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-2.1132748071784164E+16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-88053116965767.344</v>
      </c>
      <c r="L6026" s="444">
        <f t="shared" ca="1" si="199"/>
        <v>-2.1220801188749932E+16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-2.1220801188749932E+16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-88420004953124.719</v>
      </c>
      <c r="L6027" s="444">
        <f t="shared" ca="1" si="199"/>
        <v>-2.1309221193703056E+16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-2.1309221193703056E+16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-88788421640429.406</v>
      </c>
      <c r="L6028" s="444">
        <f t="shared" ca="1" si="199"/>
        <v>-2.1398009615343484E+16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-2.1398009615343484E+16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-89158373397264.516</v>
      </c>
      <c r="L6029" s="444">
        <f t="shared" ca="1" si="199"/>
        <v>-2.1487167988740748E+16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-2.1487167988740748E+16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-89529866619753.109</v>
      </c>
      <c r="L6030" s="444">
        <f t="shared" ca="1" si="199"/>
        <v>-2.15766978553605E+16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-2.15766978553605E+16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-89902907730668.75</v>
      </c>
      <c r="L6031" s="444">
        <f t="shared" ca="1" si="199"/>
        <v>-2.1666600763091168E+16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-2.1666600763091168E+16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-90277503179546.531</v>
      </c>
      <c r="L6032" s="444">
        <f t="shared" ca="1" si="199"/>
        <v>-2.1756878266270716E+16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-2.1756878266270716E+16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-90653659442794.656</v>
      </c>
      <c r="L6033" s="444">
        <f t="shared" ca="1" si="199"/>
        <v>-2.1847531925713512E+16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-2.1847531925713512E+16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-91031383023806.297</v>
      </c>
      <c r="L6034" s="444">
        <f t="shared" ca="1" si="199"/>
        <v>-2.193856330873732E+16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-2.193856330873732E+16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-91410680453072.172</v>
      </c>
      <c r="L6035" s="444">
        <f t="shared" ca="1" si="199"/>
        <v>-2.2029973989190392E+16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-2.2029973989190392E+16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-91791558288293.297</v>
      </c>
      <c r="L6036" s="444">
        <f t="shared" ca="1" si="199"/>
        <v>-2.2121765547478684E+16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-2.2121765547478684E+16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-92174023114494.516</v>
      </c>
      <c r="L6037" s="444">
        <f t="shared" ca="1" si="199"/>
        <v>-2.221393957059318E+16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-2.221393957059318E+16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-92558081544138.25</v>
      </c>
      <c r="L6038" s="444">
        <f t="shared" ca="1" si="199"/>
        <v>-2.230649765213732E+16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-2.230649765213732E+16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-92943740217238.828</v>
      </c>
      <c r="L6039" s="444">
        <f t="shared" ca="1" si="199"/>
        <v>-2.239944139235456E+16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-2.239944139235456E+16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-93331005801477.328</v>
      </c>
      <c r="L6040" s="444">
        <f t="shared" ca="1" si="199"/>
        <v>-2.2492772398156036E+16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-2.2492772398156036E+16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-93719884992316.813</v>
      </c>
      <c r="L6041" s="444">
        <f t="shared" ca="1" si="199"/>
        <v>-2.2586492283148352E+16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-2.2586492283148352E+16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-94110384513118.125</v>
      </c>
      <c r="L6042" s="444">
        <f t="shared" ca="1" si="199"/>
        <v>-2.2680602667661472E+16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-2.2680602667661472E+16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-94502511115256.125</v>
      </c>
      <c r="L6043" s="444">
        <f t="shared" ca="1" si="199"/>
        <v>-2.2775105178776728E+16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-2.2775105178776728E+16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-94896271578236.359</v>
      </c>
      <c r="L6044" s="444">
        <f t="shared" ca="1" si="199"/>
        <v>-2.2870001450354964E+16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-2.2870001450354964E+16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-95291672709812.344</v>
      </c>
      <c r="L6045" s="444">
        <f t="shared" ca="1" si="199"/>
        <v>-2.2965293123064776E+16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-2.2965293123064776E+16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-95688721346103.234</v>
      </c>
      <c r="L6046" s="444">
        <f t="shared" ca="1" si="199"/>
        <v>-2.306098184441088E+16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-2.306098184441088E+16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-96087424351712</v>
      </c>
      <c r="L6047" s="444">
        <f t="shared" ca="1" si="199"/>
        <v>-2.3157069268762592E+16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-2.3157069268762592E+16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-96487788619844.125</v>
      </c>
      <c r="L6048" s="444">
        <f t="shared" ca="1" si="199"/>
        <v>-2.3253557057382436E+16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-2.3253557057382436E+16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-96889821072426.813</v>
      </c>
      <c r="L6049" s="444">
        <f t="shared" ca="1" si="199"/>
        <v>-2.3350446878454864E+16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-2.3350446878454864E+16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-97293528660228.594</v>
      </c>
      <c r="L6050" s="444">
        <f t="shared" ca="1" si="199"/>
        <v>-2.3447740407115092E+16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-2.3447740407115092E+16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-97698918362979.547</v>
      </c>
      <c r="L6051" s="444">
        <f t="shared" ca="1" si="199"/>
        <v>-2.3545439325478072E+16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-2.3545439325478072E+16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-98105997189491.969</v>
      </c>
      <c r="L6052" s="444">
        <f t="shared" ca="1" si="199"/>
        <v>-2.3643545322667564E+16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-2.3643545322667564E+16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-98514772177781.516</v>
      </c>
      <c r="L6053" s="444">
        <f t="shared" ca="1" si="199"/>
        <v>-2.3742060094845344E+16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-2.3742060094845344E+16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-98925250395188.938</v>
      </c>
      <c r="L6054" s="444">
        <f t="shared" ca="1" si="199"/>
        <v>-2.3840985345240532E+16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-2.3840985345240532E+16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-99337438938502.219</v>
      </c>
      <c r="L6055" s="444">
        <f t="shared" ca="1" si="199"/>
        <v>-2.3940322784179036E+16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-2.3940322784179036E+16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-99751344934079.313</v>
      </c>
      <c r="L6056" s="444">
        <f t="shared" ca="1" si="199"/>
        <v>-2.4040074129113116E+16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-2.4040074129113116E+16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-100166975537971.31</v>
      </c>
      <c r="L6057" s="444">
        <f t="shared" ca="1" si="199"/>
        <v>-2.4140241104651088E+16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-2.4140241104651088E+16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-100584337936046.2</v>
      </c>
      <c r="L6058" s="444">
        <f t="shared" ca="1" si="199"/>
        <v>-2.4240825442587136E+16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-2.4240825442587136E+16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-101003439344113.06</v>
      </c>
      <c r="L6059" s="444">
        <f t="shared" ca="1" si="199"/>
        <v>-2.4341828881931248E+16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-2.4341828881931248E+16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-101424287008046.86</v>
      </c>
      <c r="L6060" s="444">
        <f t="shared" ca="1" si="199"/>
        <v>-2.4443253168939296E+16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-2.4443253168939296E+16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-101846888203913.73</v>
      </c>
      <c r="L6061" s="444">
        <f t="shared" ca="1" si="199"/>
        <v>-2.4545100057143208E+16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-2.4545100057143208E+16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-102271250238096.7</v>
      </c>
      <c r="L6062" s="444">
        <f t="shared" ca="1" si="199"/>
        <v>-2.4647371307381304E+16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-2.4647371307381304E+16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-102697380447422.09</v>
      </c>
      <c r="L6063" s="444">
        <f t="shared" ca="1" si="199"/>
        <v>-2.4750068687828728E+16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-2.4750068687828728E+16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-103125286199286.36</v>
      </c>
      <c r="L6064" s="444">
        <f t="shared" ca="1" si="199"/>
        <v>-2.4853193974028016E+16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-2.4853193974028016E+16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-103554974891783.41</v>
      </c>
      <c r="L6065" s="444">
        <f t="shared" ca="1" si="199"/>
        <v>-2.49567489489198E+16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-2.49567489489198E+16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-103986453953832.5</v>
      </c>
      <c r="L6066" s="444">
        <f t="shared" ca="1" si="199"/>
        <v>-2.5060735402873632E+16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-2.5060735402873632E+16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-104419730845306.8</v>
      </c>
      <c r="L6067" s="444">
        <f t="shared" ca="1" si="199"/>
        <v>-2.516515513371894E+16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-2.516515513371894E+16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-104854813057162.25</v>
      </c>
      <c r="L6068" s="444">
        <f t="shared" ca="1" si="199"/>
        <v>-2.5270009946776104E+16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-2.5270009946776104E+16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-105291708111567.09</v>
      </c>
      <c r="L6069" s="444">
        <f t="shared" ca="1" si="199"/>
        <v>-2.5375301654887672E+16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-2.5375301654887672E+16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-105730423562031.97</v>
      </c>
      <c r="L6070" s="444">
        <f t="shared" ca="1" si="199"/>
        <v>-2.5481032078449704E+16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-2.5481032078449704E+16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-106170966993540.44</v>
      </c>
      <c r="L6071" s="444">
        <f t="shared" ca="1" si="199"/>
        <v>-2.5587203045443244E+16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-2.5587203045443244E+16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-106613346022680.19</v>
      </c>
      <c r="L6072" s="444">
        <f t="shared" ca="1" si="199"/>
        <v>-2.5693816391465924E+16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-2.5693816391465924E+16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-107057568297774.69</v>
      </c>
      <c r="L6073" s="444">
        <f t="shared" ca="1" si="199"/>
        <v>-2.58008739597637E+16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-2.58008739597637E+16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-107503641499015.42</v>
      </c>
      <c r="L6074" s="444">
        <f t="shared" ca="1" si="199"/>
        <v>-2.5908377601262716E+16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-2.5908377601262716E+16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-107951573338594.66</v>
      </c>
      <c r="L6075" s="444">
        <f t="shared" ca="1" si="199"/>
        <v>-2.6016329174601312E+16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-2.6016329174601312E+16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-108401371560838.8</v>
      </c>
      <c r="L6076" s="444">
        <f t="shared" ca="1" si="199"/>
        <v>-2.6124730546162152E+16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-2.6124730546162152E+16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-108853043942342.3</v>
      </c>
      <c r="L6077" s="444">
        <f t="shared" ca="1" si="199"/>
        <v>-2.6233583590104496E+16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-2.6233583590104496E+16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-109306598292102.06</v>
      </c>
      <c r="L6078" s="444">
        <f t="shared" ca="1" si="199"/>
        <v>-2.63428901883966E+16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-2.63428901883966E+16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-109762042451652.5</v>
      </c>
      <c r="L6079" s="444">
        <f t="shared" ca="1" si="199"/>
        <v>-2.6452652230848252E+16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-2.6452652230848252E+16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-110219384295201.05</v>
      </c>
      <c r="L6080" s="444">
        <f t="shared" ca="1" si="199"/>
        <v>-2.6562871615143452E+16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-2.6562871615143452E+16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-110678631729764.38</v>
      </c>
      <c r="L6081" s="444">
        <f t="shared" ca="1" si="199"/>
        <v>-2.6673550246873216E+16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-2.6673550246873216E+16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-111139792695305.06</v>
      </c>
      <c r="L6082" s="444">
        <f t="shared" ca="1" si="199"/>
        <v>-2.678469003956852E+16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-2.678469003956852E+16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-111602875164868.83</v>
      </c>
      <c r="L6083" s="444">
        <f t="shared" ca="1" si="199"/>
        <v>-2.6896292914733388E+16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-2.6896292914733388E+16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-112067887144722.45</v>
      </c>
      <c r="L6084" s="444">
        <f t="shared" ca="1" si="199"/>
        <v>-2.7008360801878112E+16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-2.7008360801878112E+16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-112534836674492.13</v>
      </c>
      <c r="L6085" s="444">
        <f t="shared" ca="1" si="199"/>
        <v>-2.7120895638552604E+16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-2.7120895638552604E+16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-113003731827302.52</v>
      </c>
      <c r="L6086" s="444">
        <f t="shared" ca="1" si="199"/>
        <v>-2.7233899370379908E+16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-2.7233899370379908E+16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-113474580709916.28</v>
      </c>
      <c r="L6087" s="444">
        <f t="shared" ca="1" si="199"/>
        <v>-2.7347373951089824E+16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-2.7347373951089824E+16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-113947391462874.27</v>
      </c>
      <c r="L6088" s="444">
        <f t="shared" ca="1" si="199"/>
        <v>-2.74613213425527E+16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-2.74613213425527E+16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-114422172260636.25</v>
      </c>
      <c r="L6089" s="444">
        <f t="shared" ca="1" si="199"/>
        <v>-2.7575743514813336E+16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-2.7575743514813336E+16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-114898931311722.23</v>
      </c>
      <c r="L6090" s="444">
        <f t="shared" ca="1" si="199"/>
        <v>-2.769064244612506E+16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-2.769064244612506E+16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-115377676858854.42</v>
      </c>
      <c r="L6091" s="444">
        <f t="shared" ca="1" si="199"/>
        <v>-2.7806020122983916E+16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-2.7806020122983916E+16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-115858417179099.64</v>
      </c>
      <c r="L6092" s="444">
        <f t="shared" ca="1" si="199"/>
        <v>-2.7921878540163016E+16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-2.7921878540163016E+16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-116341160584012.56</v>
      </c>
      <c r="L6093" s="444">
        <f t="shared" ca="1" si="199"/>
        <v>-2.8038219700747028E+16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-2.8038219700747028E+16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-116825915419779.28</v>
      </c>
      <c r="L6094" s="444">
        <f t="shared" ca="1" si="199"/>
        <v>-2.8155045616166808E+16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-2.8155045616166808E+16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-117312690067361.7</v>
      </c>
      <c r="L6095" s="444">
        <f t="shared" ca="1" si="199"/>
        <v>-2.8272358306234168E+16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-2.8272358306234168E+16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-117801492942642.36</v>
      </c>
      <c r="L6096" s="444">
        <f t="shared" ca="1" si="199"/>
        <v>-2.8390159799176812E+16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-2.8390159799176812E+16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-118292332496570.06</v>
      </c>
      <c r="L6097" s="444">
        <f t="shared" ca="1" si="199"/>
        <v>-2.8508452131673384E+16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-2.8508452131673384E+16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-118785217215305.77</v>
      </c>
      <c r="L6098" s="444">
        <f t="shared" ca="1" si="199"/>
        <v>-2.8627237348888688E+16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-2.8627237348888688E+16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-119280155620369.52</v>
      </c>
      <c r="L6099" s="444">
        <f t="shared" ca="1" si="199"/>
        <v>-2.8746517504509056E+16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-2.8746517504509056E+16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-119777156268787.73</v>
      </c>
      <c r="L6100" s="444">
        <f t="shared" ca="1" si="199"/>
        <v>-2.8866294660777844E+16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-2.8866294660777844E+16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-120276227753241.02</v>
      </c>
      <c r="L6101" s="444">
        <f t="shared" ca="1" si="199"/>
        <v>-2.8986570888531084E+16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-2.8986570888531084E+16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-120777378702212.84</v>
      </c>
      <c r="L6102" s="444">
        <f t="shared" ca="1" si="199"/>
        <v>-2.9107348267233296E+16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-2.9107348267233296E+16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-121280617780138.73</v>
      </c>
      <c r="L6103" s="444">
        <f t="shared" ca="1" si="199"/>
        <v>-2.9228628885013436E+16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-2.9228628885013436E+16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-121785953687556</v>
      </c>
      <c r="L6104" s="444">
        <f t="shared" ca="1" si="199"/>
        <v>-2.9350414838700992E+16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-2.9350414838700992E+16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-122293395161254.13</v>
      </c>
      <c r="L6105" s="444">
        <f t="shared" ca="1" si="199"/>
        <v>-2.9472708233862248E+16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-2.9472708233862248E+16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-122802950974426.03</v>
      </c>
      <c r="L6106" s="444">
        <f t="shared" ca="1" si="199"/>
        <v>-2.9595511184836676E+16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-2.9595511184836676E+16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-123314629936819.48</v>
      </c>
      <c r="L6107" s="444">
        <f t="shared" ca="1" si="199"/>
        <v>-2.9718825814773496E+16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-2.9718825814773496E+16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-123828440894889.58</v>
      </c>
      <c r="L6108" s="444">
        <f t="shared" ca="1" si="199"/>
        <v>-2.9842654255668384E+16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-2.9842654255668384E+16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-124344392731951.59</v>
      </c>
      <c r="L6109" s="444">
        <f t="shared" ca="1" si="199"/>
        <v>-2.9966998648400336E+16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-2.9966998648400336E+16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-124862494368334.73</v>
      </c>
      <c r="L6110" s="444">
        <f t="shared" ca="1" si="199"/>
        <v>-3.0091861142768672E+16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-3.0091861142768672E+16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-125382754761536.13</v>
      </c>
      <c r="L6111" s="444">
        <f t="shared" ca="1" si="199"/>
        <v>-3.0217243897530208E+16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-3.0217243897530208E+16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-125905182906375.86</v>
      </c>
      <c r="L6112" s="444">
        <f t="shared" ca="1" si="199"/>
        <v>-3.0343149080436584E+16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-3.0343149080436584E+16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-126429787835152.44</v>
      </c>
      <c r="L6113" s="444">
        <f t="shared" ca="1" si="199"/>
        <v>-3.0469578868271736E+16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-3.0469578868271736E+16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-126956578617798.92</v>
      </c>
      <c r="L6114" s="444">
        <f t="shared" ca="1" si="199"/>
        <v>-3.0596535446889536E+16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-3.0596535446889536E+16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-127485564362039.73</v>
      </c>
      <c r="L6115" s="444">
        <f t="shared" ca="1" si="199"/>
        <v>-3.0724021011251576E+16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-3.0724021011251576E+16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-128016754213548.22</v>
      </c>
      <c r="L6116" s="444">
        <f t="shared" ca="1" si="199"/>
        <v>-3.0852037765465124E+16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-3.0852037765465124E+16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-128550157356104.69</v>
      </c>
      <c r="L6117" s="444">
        <f t="shared" ca="1" si="199"/>
        <v>-3.0980587922821228E+16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-3.0980587922821228E+16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-129085783011755.13</v>
      </c>
      <c r="L6118" s="444">
        <f t="shared" ca="1" si="199"/>
        <v>-3.1109673705832984E+16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-3.1109673705832984E+16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-129623640440970.77</v>
      </c>
      <c r="L6119" s="444">
        <f t="shared" ca="1" si="199"/>
        <v>-3.1239297346273956E+16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-3.1239297346273956E+16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-130163738942808.14</v>
      </c>
      <c r="L6120" s="444">
        <f t="shared" ca="1" si="199"/>
        <v>-3.1369461085216764E+16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-3.1369461085216764E+16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-130706087855069.86</v>
      </c>
      <c r="L6121" s="444">
        <f t="shared" ca="1" si="199"/>
        <v>-3.1500167173071832E+16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-3.1500167173071832E+16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-131250696554465.97</v>
      </c>
      <c r="L6122" s="444">
        <f t="shared" ca="1" si="199"/>
        <v>-3.1631417869626296E+16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-3.1631417869626296E+16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-131797574456776.22</v>
      </c>
      <c r="L6123" s="444">
        <f t="shared" ca="1" si="199"/>
        <v>-3.1763215444083072E+16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-3.1763215444083072E+16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-132346731017012.78</v>
      </c>
      <c r="L6124" s="444">
        <f t="shared" ca="1" si="199"/>
        <v>-3.1895562175100084E+16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-3.1895562175100084E+16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-132898175729583.69</v>
      </c>
      <c r="L6125" s="444">
        <f t="shared" ca="1" si="199"/>
        <v>-3.2028460350829668E+16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-3.2028460350829668E+16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-133451918128456.95</v>
      </c>
      <c r="L6126" s="444">
        <f t="shared" ca="1" si="199"/>
        <v>-3.2161912268958124E+16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-3.2161912268958124E+16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-134007967787325.53</v>
      </c>
      <c r="L6127" s="444">
        <f t="shared" ca="1" si="199"/>
        <v>-3.2295920236745448E+16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-3.2295920236745448E+16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-134566334319772.7</v>
      </c>
      <c r="L6128" s="444">
        <f t="shared" ref="L6128:L6250" ca="1" si="204">I6128-J6128+K6128</f>
        <v>-3.243048657106522E+16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-3.243048657106522E+16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-135127027379438.42</v>
      </c>
      <c r="L6129" s="444">
        <f t="shared" ca="1" si="204"/>
        <v>-3.256561359844466E+16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-3.256561359844466E+16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-135690056660186.08</v>
      </c>
      <c r="L6130" s="444">
        <f t="shared" ca="1" si="204"/>
        <v>-3.2701303655104848E+16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-3.2701303655104848E+16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-136255431896270.19</v>
      </c>
      <c r="L6131" s="444">
        <f t="shared" ca="1" si="204"/>
        <v>-3.283755908700112E+16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-3.283755908700112E+16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-136823162862504.67</v>
      </c>
      <c r="L6132" s="444">
        <f t="shared" ca="1" si="204"/>
        <v>-3.2974382249863624E+16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-3.2974382249863624E+16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-137393259374431.78</v>
      </c>
      <c r="L6133" s="444">
        <f t="shared" ca="1" si="204"/>
        <v>-3.3111775509238056E+16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-3.3111775509238056E+16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-137965731288491.89</v>
      </c>
      <c r="L6134" s="444">
        <f t="shared" ca="1" si="204"/>
        <v>-3.3249741240526548E+16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-3.3249741240526548E+16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-138540588502193.95</v>
      </c>
      <c r="L6135" s="444">
        <f t="shared" ca="1" si="204"/>
        <v>-3.338828182902874E+16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-3.338828182902874E+16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-139117840954286.39</v>
      </c>
      <c r="L6136" s="444">
        <f t="shared" ca="1" si="204"/>
        <v>-3.3527399669983028E+16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-3.3527399669983028E+16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-139697498624929.27</v>
      </c>
      <c r="L6137" s="444">
        <f t="shared" ca="1" si="204"/>
        <v>-3.3667097168607956E+16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-3.3667097168607956E+16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-140279571535866.48</v>
      </c>
      <c r="L6138" s="444">
        <f t="shared" ca="1" si="204"/>
        <v>-3.3807376740143824E+16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-3.3807376740143824E+16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-140864069750599.28</v>
      </c>
      <c r="L6139" s="444">
        <f t="shared" ca="1" si="204"/>
        <v>-3.3948240809894424E+16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-3.3948240809894424E+16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-141451003374560.09</v>
      </c>
      <c r="L6140" s="444">
        <f t="shared" ca="1" si="204"/>
        <v>-3.4089691813268984E+16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-3.4089691813268984E+16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-142040382555287.44</v>
      </c>
      <c r="L6141" s="444">
        <f t="shared" ca="1" si="204"/>
        <v>-3.4231732195824272E+16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-3.4231732195824272E+16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-142632217482601.13</v>
      </c>
      <c r="L6142" s="444">
        <f t="shared" ca="1" si="204"/>
        <v>-3.4374364413306872E+16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-3.4374364413306872E+16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-143226518388778.66</v>
      </c>
      <c r="L6143" s="444">
        <f t="shared" ca="1" si="204"/>
        <v>-3.4517590931695652E+16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-3.4517590931695652E+16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-143823295548731.91</v>
      </c>
      <c r="L6144" s="444">
        <f t="shared" ca="1" si="204"/>
        <v>-3.4661414227244384E+16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-3.4661414227244384E+16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-144422559280184.94</v>
      </c>
      <c r="L6145" s="444">
        <f t="shared" ca="1" si="204"/>
        <v>-3.4805836786524568E+16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-3.4805836786524568E+16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-145024319943852.38</v>
      </c>
      <c r="L6146" s="444">
        <f t="shared" ca="1" si="204"/>
        <v>-3.495086110646842E+16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-3.495086110646842E+16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-145628587943618.41</v>
      </c>
      <c r="L6147" s="444">
        <f t="shared" ca="1" si="204"/>
        <v>-3.509648969441204E+16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-3.509648969441204E+16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-146235373726716.84</v>
      </c>
      <c r="L6148" s="444">
        <f t="shared" ca="1" si="204"/>
        <v>-3.5242725068138756E+16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-3.5242725068138756E+16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-146844687783911.47</v>
      </c>
      <c r="L6149" s="444">
        <f t="shared" ca="1" si="204"/>
        <v>-3.5389569755922668E+16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-3.5389569755922668E+16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-147456540649677.78</v>
      </c>
      <c r="L6150" s="444">
        <f t="shared" ca="1" si="204"/>
        <v>-3.5537026296572344E+16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-3.5537026296572344E+16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-148070942902384.75</v>
      </c>
      <c r="L6151" s="444">
        <f t="shared" ca="1" si="204"/>
        <v>-3.5685097239474728E+16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-3.5685097239474728E+16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-148687905164478</v>
      </c>
      <c r="L6152" s="444">
        <f t="shared" ca="1" si="204"/>
        <v>-3.5833785144639208E+16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-3.5833785144639208E+16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-149307438102663.38</v>
      </c>
      <c r="L6153" s="444">
        <f t="shared" ca="1" si="204"/>
        <v>-3.5983092582741872E+16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-3.5983092582741872E+16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-149929552428091.13</v>
      </c>
      <c r="L6154" s="444">
        <f t="shared" ca="1" si="204"/>
        <v>-3.613302213516996E+16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-3.613302213516996E+16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-150554258896541.5</v>
      </c>
      <c r="L6155" s="444">
        <f t="shared" ca="1" si="204"/>
        <v>-3.6283576394066504E+16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-3.6283576394066504E+16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-151181568308610.44</v>
      </c>
      <c r="L6156" s="444">
        <f t="shared" ca="1" si="204"/>
        <v>-3.6434757962375112E+16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-3.6434757962375112E+16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-151811491509896.31</v>
      </c>
      <c r="L6157" s="444">
        <f t="shared" ca="1" si="204"/>
        <v>-3.6586569453885008E+16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-3.6586569453885008E+16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-152444039391187.53</v>
      </c>
      <c r="L6158" s="444">
        <f t="shared" ca="1" si="204"/>
        <v>-3.6739013493276192E+16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-3.6739013493276192E+16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-153079222888650.81</v>
      </c>
      <c r="L6159" s="444">
        <f t="shared" ca="1" si="204"/>
        <v>-3.689209271616484E+16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-3.689209271616484E+16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-153717052984020.16</v>
      </c>
      <c r="L6160" s="444">
        <f t="shared" ca="1" si="204"/>
        <v>-3.7045809769148864E+16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-3.7045809769148864E+16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-154357540704786.94</v>
      </c>
      <c r="L6161" s="444">
        <f t="shared" ca="1" si="204"/>
        <v>-3.7200167309853648E+16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-3.7200167309853648E+16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-155000697124390.19</v>
      </c>
      <c r="L6162" s="444">
        <f t="shared" ca="1" si="204"/>
        <v>-3.735516800697804E+16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-3.735516800697804E+16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-155646533362408.5</v>
      </c>
      <c r="L6163" s="444">
        <f t="shared" ca="1" si="204"/>
        <v>-3.7510814540340448E+16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-3.7510814540340448E+16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-156295060584751.88</v>
      </c>
      <c r="L6164" s="444">
        <f t="shared" ca="1" si="204"/>
        <v>-3.76671096009252E+16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-3.76671096009252E+16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-156946290003855</v>
      </c>
      <c r="L6165" s="444">
        <f t="shared" ca="1" si="204"/>
        <v>-3.7824055890929056E+16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-3.7824055890929056E+16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-157600232878871.06</v>
      </c>
      <c r="L6166" s="444">
        <f t="shared" ca="1" si="204"/>
        <v>-3.7981656123807928E+16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-3.7981656123807928E+16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-158256900515866.38</v>
      </c>
      <c r="L6167" s="444">
        <f t="shared" ca="1" si="204"/>
        <v>-3.8139913024323792E+16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-3.8139913024323792E+16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-158916304268015.81</v>
      </c>
      <c r="L6168" s="444">
        <f t="shared" ca="1" si="204"/>
        <v>-3.8298829328591808E+16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-3.8298829328591808E+16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-159578455535799.19</v>
      </c>
      <c r="L6169" s="444">
        <f t="shared" ca="1" si="204"/>
        <v>-3.8458407784127608E+16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-3.8458407784127608E+16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-160243365767198.38</v>
      </c>
      <c r="L6170" s="444">
        <f t="shared" ca="1" si="204"/>
        <v>-3.8618651149894808E+16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-3.8618651149894808E+16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-160911046457895.03</v>
      </c>
      <c r="L6171" s="444">
        <f t="shared" ca="1" si="204"/>
        <v>-3.8779562196352704E+16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-3.8779562196352704E+16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-161581509151469.59</v>
      </c>
      <c r="L6172" s="444">
        <f t="shared" ca="1" si="204"/>
        <v>-3.8941143705504176E+16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-3.8941143705504176E+16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-162254765439600.72</v>
      </c>
      <c r="L6173" s="444">
        <f t="shared" ca="1" si="204"/>
        <v>-3.9103398470943776E+16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-3.9103398470943776E+16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-162930826962265.72</v>
      </c>
      <c r="L6174" s="444">
        <f t="shared" ca="1" si="204"/>
        <v>-3.926632929790604E+16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-3.926632929790604E+16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-163609705407941.84</v>
      </c>
      <c r="L6175" s="444">
        <f t="shared" ca="1" si="204"/>
        <v>-3.9429939003313984E+16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-3.9429939003313984E+16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-164291412513808.25</v>
      </c>
      <c r="L6176" s="444">
        <f t="shared" ca="1" si="204"/>
        <v>-3.9594230415827792E+16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-3.9594230415827792E+16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-164975960065949.13</v>
      </c>
      <c r="L6177" s="444">
        <f t="shared" ca="1" si="204"/>
        <v>-3.9759206375893744E+16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-3.9759206375893744E+16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-165663359899557.25</v>
      </c>
      <c r="L6178" s="444">
        <f t="shared" ca="1" si="204"/>
        <v>-3.9924869735793304E+16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-3.9924869735793304E+16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-166353623899138.75</v>
      </c>
      <c r="L6179" s="444">
        <f t="shared" ca="1" si="204"/>
        <v>-4.009122335969244E+16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-4.009122335969244E+16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-167046763998718.5</v>
      </c>
      <c r="L6180" s="444">
        <f t="shared" ca="1" si="204"/>
        <v>-4.025827012369116E+16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-4.025827012369116E+16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-167742792182046.5</v>
      </c>
      <c r="L6181" s="444">
        <f t="shared" ca="1" si="204"/>
        <v>-4.0426012915873208E+16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-4.0426012915873208E+16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-168441720482805.03</v>
      </c>
      <c r="L6182" s="444">
        <f t="shared" ca="1" si="204"/>
        <v>-4.0594454636356016E+16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-4.0594454636356016E+16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-169143560984816.72</v>
      </c>
      <c r="L6183" s="444">
        <f t="shared" ca="1" si="204"/>
        <v>-4.0763598197340832E+16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-4.0763598197340832E+16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-169848325822253.47</v>
      </c>
      <c r="L6184" s="444">
        <f t="shared" ca="1" si="204"/>
        <v>-4.0933446523163088E+16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-4.0933446523163088E+16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-170556027179846.19</v>
      </c>
      <c r="L6185" s="444">
        <f t="shared" ca="1" si="204"/>
        <v>-4.1104002550342936E+16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-4.1104002550342936E+16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-171266677293095.56</v>
      </c>
      <c r="L6186" s="444">
        <f t="shared" ca="1" si="204"/>
        <v>-4.1275269227636032E+16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-4.1275269227636032E+16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-171980288448483.47</v>
      </c>
      <c r="L6187" s="444">
        <f t="shared" ca="1" si="204"/>
        <v>-4.1447249516084512E+16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-4.1447249516084512E+16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-172696872983685.47</v>
      </c>
      <c r="L6188" s="444">
        <f t="shared" ca="1" si="204"/>
        <v>-4.16199463890682E+16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-4.16199463890682E+16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-173416443287784.16</v>
      </c>
      <c r="L6189" s="444">
        <f t="shared" ca="1" si="204"/>
        <v>-4.1793362832355984E+16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-4.1793362832355984E+16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-174139011801483.25</v>
      </c>
      <c r="L6190" s="444">
        <f t="shared" ca="1" si="204"/>
        <v>-4.1967501844157464E+16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-4.1967501844157464E+16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-174864591017322.75</v>
      </c>
      <c r="L6191" s="444">
        <f t="shared" ca="1" si="204"/>
        <v>-4.2142366435174784E+16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-4.2142366435174784E+16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-175593193479894.94</v>
      </c>
      <c r="L6192" s="444">
        <f t="shared" ca="1" si="204"/>
        <v>-4.231795962865468E+16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-4.231795962865468E+16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-176324831786061.16</v>
      </c>
      <c r="L6193" s="444">
        <f t="shared" ca="1" si="204"/>
        <v>-4.2494284460440744E+16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-4.2494284460440744E+16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-177059518585169.75</v>
      </c>
      <c r="L6194" s="444">
        <f t="shared" ca="1" si="204"/>
        <v>-4.2671343979025912E+16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-4.2671343979025912E+16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-177797266579274.63</v>
      </c>
      <c r="L6195" s="444">
        <f t="shared" ca="1" si="204"/>
        <v>-4.2849141245605184E+16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-4.2849141245605184E+16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-178538088523354.94</v>
      </c>
      <c r="L6196" s="444">
        <f t="shared" ca="1" si="204"/>
        <v>-4.3027679334128536E+16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-4.3027679334128536E+16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-179281997225535.56</v>
      </c>
      <c r="L6197" s="444">
        <f t="shared" ca="1" si="204"/>
        <v>-4.3206961331354072E+16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-4.3206961331354072E+16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-180029005547308.63</v>
      </c>
      <c r="L6198" s="444">
        <f t="shared" ca="1" si="204"/>
        <v>-4.3386990336901384E+16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-4.3386990336901384E+16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-180779126403755.75</v>
      </c>
      <c r="L6199" s="444">
        <f t="shared" ca="1" si="204"/>
        <v>-4.3567769463305136E+16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-4.3567769463305136E+16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-181532372763771.41</v>
      </c>
      <c r="L6200" s="444">
        <f t="shared" ca="1" si="204"/>
        <v>-4.3749301836068904E+16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-4.3749301836068904E+16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-182288757650287.09</v>
      </c>
      <c r="L6201" s="444">
        <f t="shared" ca="1" si="204"/>
        <v>-4.3931590593719192E+16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-4.3931590593719192E+16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-183048294140496.63</v>
      </c>
      <c r="L6202" s="444">
        <f t="shared" ca="1" si="204"/>
        <v>-4.4114638887859688E+16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-4.4114638887859688E+16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-183810995366082.03</v>
      </c>
      <c r="L6203" s="444">
        <f t="shared" ca="1" si="204"/>
        <v>-4.4298449883225768E+16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-4.4298449883225768E+16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-184576874513440.69</v>
      </c>
      <c r="L6204" s="444">
        <f t="shared" ca="1" si="204"/>
        <v>-4.4483026757739208E+16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-4.4483026757739208E+16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-185345944823913.38</v>
      </c>
      <c r="L6205" s="444">
        <f t="shared" ca="1" si="204"/>
        <v>-4.466837270256312E+16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-4.466837270256312E+16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-186118219594013</v>
      </c>
      <c r="L6206" s="444">
        <f t="shared" ca="1" si="204"/>
        <v>-4.4854490922157136E+16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-4.4854490922157136E+16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-186893712175654.72</v>
      </c>
      <c r="L6207" s="444">
        <f t="shared" ca="1" si="204"/>
        <v>-4.5041384634332792E+16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-4.5041384634332792E+16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-187672435976386.63</v>
      </c>
      <c r="L6208" s="444">
        <f t="shared" ca="1" si="204"/>
        <v>-4.5229057070309176E+16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-4.5229057070309176E+16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-188454404459621.56</v>
      </c>
      <c r="L6209" s="444">
        <f t="shared" ca="1" si="204"/>
        <v>-4.54175114747688E+16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-4.54175114747688E+16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-189239631144870</v>
      </c>
      <c r="L6210" s="444">
        <f t="shared" ca="1" si="204"/>
        <v>-4.5606751105913672E+16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-4.5606751105913672E+16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-190028129607973.63</v>
      </c>
      <c r="L6211" s="444">
        <f t="shared" ca="1" si="204"/>
        <v>-4.5796779235521648E+16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-4.5796779235521648E+16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-190819913481340.19</v>
      </c>
      <c r="L6212" s="444">
        <f t="shared" ca="1" si="204"/>
        <v>-4.5987599149002992E+16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-4.5987599149002992E+16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-191614996454179.13</v>
      </c>
      <c r="L6213" s="444">
        <f t="shared" ca="1" si="204"/>
        <v>-4.6179214145457168E+16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-4.6179214145457168E+16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-192413392272738.19</v>
      </c>
      <c r="L6214" s="444">
        <f t="shared" ca="1" si="204"/>
        <v>-4.6371627537729904E+16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-4.6371627537729904E+16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-193215114740541.25</v>
      </c>
      <c r="L6215" s="444">
        <f t="shared" ca="1" si="204"/>
        <v>-4.6564842652470448E+16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-4.6564842652470448E+16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-194020177718626.88</v>
      </c>
      <c r="L6216" s="444">
        <f t="shared" ca="1" si="204"/>
        <v>-4.6758862830189072E+16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-4.6758862830189072E+16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-194828595125787.81</v>
      </c>
      <c r="L6217" s="444">
        <f t="shared" ca="1" si="204"/>
        <v>-4.6953691425314856E+16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-4.6953691425314856E+16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-195640380938811.91</v>
      </c>
      <c r="L6218" s="444">
        <f t="shared" ca="1" si="204"/>
        <v>-4.7149331806253664E+16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-4.7149331806253664E+16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-196455549192723.59</v>
      </c>
      <c r="L6219" s="444">
        <f t="shared" ca="1" si="204"/>
        <v>-4.7345787355446384E+16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-4.7345787355446384E+16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-197274113981026.59</v>
      </c>
      <c r="L6220" s="444">
        <f t="shared" ca="1" si="204"/>
        <v>-4.7543061469427408E+16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-4.7543061469427408E+16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-198096089455947.53</v>
      </c>
      <c r="L6221" s="444">
        <f t="shared" ca="1" si="204"/>
        <v>-4.7741157558883352E+16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-4.7741157558883352E+16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-198921489828680.63</v>
      </c>
      <c r="L6222" s="444">
        <f t="shared" ca="1" si="204"/>
        <v>-4.7940079048712032E+16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-4.7940079048712032E+16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-199750329369633.47</v>
      </c>
      <c r="L6223" s="444">
        <f t="shared" ca="1" si="204"/>
        <v>-4.8139829378081664E+16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-4.8139829378081664E+16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-200582622408673.59</v>
      </c>
      <c r="L6224" s="444">
        <f t="shared" ca="1" si="204"/>
        <v>-4.8340412000490336E+16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-4.8340412000490336E+16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-201418383335376.41</v>
      </c>
      <c r="L6225" s="444">
        <f t="shared" ca="1" si="204"/>
        <v>-4.8541830383825712E+16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-4.8541830383825712E+16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-202257626599273.81</v>
      </c>
      <c r="L6226" s="444">
        <f t="shared" ca="1" si="204"/>
        <v>-4.8744088010424984E+16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-4.8744088010424984E+16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-203100366710104.09</v>
      </c>
      <c r="L6227" s="444">
        <f t="shared" ca="1" si="204"/>
        <v>-4.8947188377135088E+16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-4.8947188377135088E+16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-203946618238062.88</v>
      </c>
      <c r="L6228" s="444">
        <f t="shared" ca="1" si="204"/>
        <v>-4.9151134995373152E+16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-4.9151134995373152E+16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-204796395814054.81</v>
      </c>
      <c r="L6229" s="444">
        <f t="shared" ca="1" si="204"/>
        <v>-4.9355931391187208E+16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-4.9355931391187208E+16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-205649714129946.69</v>
      </c>
      <c r="L6230" s="444">
        <f t="shared" ca="1" si="204"/>
        <v>-4.9561581105317152E+16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-4.9561581105317152E+16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-206506587938821.47</v>
      </c>
      <c r="L6231" s="444">
        <f t="shared" ca="1" si="204"/>
        <v>-4.9768087693255976E+16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-4.9768087693255976E+16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-207367032055233.22</v>
      </c>
      <c r="L6232" s="444">
        <f t="shared" ca="1" si="204"/>
        <v>-4.9975454725311208E+16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-4.9975454725311208E+16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-208231061355463.38</v>
      </c>
      <c r="L6233" s="444">
        <f t="shared" ca="1" si="204"/>
        <v>-5.0183685786666672E+16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-5.0183685786666672E+16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-209098690777777.81</v>
      </c>
      <c r="L6234" s="444">
        <f t="shared" ca="1" si="204"/>
        <v>-5.0392784477444448E+16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-5.0392784477444448E+16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-209969935322685.19</v>
      </c>
      <c r="L6235" s="444">
        <f t="shared" ca="1" si="204"/>
        <v>-5.0602754412767136E+16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-5.0602754412767136E+16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-210844810053196.41</v>
      </c>
      <c r="L6236" s="444">
        <f t="shared" ca="1" si="204"/>
        <v>-5.0813599222820336E+16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-5.0813599222820336E+16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-211723330095084.72</v>
      </c>
      <c r="L6237" s="444">
        <f t="shared" ca="1" si="204"/>
        <v>-5.1025322552915424E+16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-5.1025322552915424E+16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-212605510637147.59</v>
      </c>
      <c r="L6238" s="444">
        <f t="shared" ca="1" si="204"/>
        <v>-5.1237928063552568E+16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-5.1237928063552568E+16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-213491366931469.03</v>
      </c>
      <c r="L6239" s="444">
        <f t="shared" ca="1" si="204"/>
        <v>-5.145141943048404E+16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-5.145141943048404E+16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-214380914293683.5</v>
      </c>
      <c r="L6240" s="444">
        <f t="shared" ca="1" si="204"/>
        <v>-5.166580034477772E+16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-5.166580034477772E+16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-215274168103240.5</v>
      </c>
      <c r="L6241" s="444">
        <f t="shared" ca="1" si="204"/>
        <v>-5.188107451288096E+16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-5.188107451288096E+16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-216171143803670.66</v>
      </c>
      <c r="L6242" s="444">
        <f t="shared" ca="1" si="204"/>
        <v>-5.2097245656684632E+16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-5.2097245656684632E+16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-217071856902852.63</v>
      </c>
      <c r="L6243" s="444">
        <f t="shared" ca="1" si="204"/>
        <v>-5.2314317513587488E+16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-5.2314317513587488E+16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-217976322973281.19</v>
      </c>
      <c r="L6244" s="444">
        <f t="shared" ca="1" si="204"/>
        <v>-5.2532293836560768E+16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-5.2532293836560768E+16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-218884557652336.53</v>
      </c>
      <c r="L6245" s="444">
        <f t="shared" ca="1" si="204"/>
        <v>-5.2751178394213104E+16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-5.2751178394213104E+16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-219796576642554.59</v>
      </c>
      <c r="L6246" s="444">
        <f t="shared" ca="1" si="204"/>
        <v>-5.2970974970855656E+16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-5.2970974970855656E+16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-220712395711898.56</v>
      </c>
      <c r="L6247" s="444">
        <f t="shared" ca="1" si="204"/>
        <v>-5.3191687366567552E+16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-5.3191687366567552E+16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-221632030694031.47</v>
      </c>
      <c r="L6248" s="444">
        <f t="shared" ca="1" si="204"/>
        <v>-5.3413319397261584E+16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-5.3413319397261584E+16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-222555497488589.94</v>
      </c>
      <c r="L6249" s="444">
        <f t="shared" ca="1" si="204"/>
        <v>-5.3635874894750176E+16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-5.3635874894750176E+16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-223482812061459.06</v>
      </c>
      <c r="L6250" s="444">
        <f t="shared" ca="1" si="204"/>
        <v>-5.3859357706811632E+16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66" t="s">
        <v>673</v>
      </c>
      <c r="E5" s="551"/>
      <c r="F5" s="566" t="s">
        <v>674</v>
      </c>
      <c r="G5" s="551"/>
      <c r="H5" s="566" t="s">
        <v>675</v>
      </c>
      <c r="I5" s="551"/>
      <c r="J5" s="566" t="s">
        <v>676</v>
      </c>
      <c r="K5" s="551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67" t="s">
        <v>787</v>
      </c>
      <c r="D1" s="568"/>
      <c r="E1" s="568"/>
      <c r="F1" s="568"/>
      <c r="G1" s="568"/>
      <c r="H1" s="569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2026-05-30T02:28:47Z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