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BC3FD150-471D-4DDE-9258-6048D7A8EE8F}" xr6:coauthVersionLast="47" xr6:coauthVersionMax="47" xr10:uidLastSave="{00000000-0000-0000-0000-000000000000}"/>
  <bookViews>
    <workbookView xWindow="-57720" yWindow="-120" windowWidth="29040" windowHeight="15840" firstSheet="4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Log'!$A$1:$G$1748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5" i="7" l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7" i="8"/>
  <c r="B8" i="8"/>
  <c r="B10" i="8"/>
  <c r="B11" i="8"/>
  <c r="B9" i="8"/>
  <c r="B12" i="8"/>
  <c r="B13" i="8"/>
  <c r="B14" i="8"/>
  <c r="J34" i="5"/>
  <c r="E34" i="5"/>
  <c r="O16" i="5"/>
  <c r="J16" i="5"/>
  <c r="E16" i="5"/>
  <c r="B15" i="8"/>
  <c r="B16" i="8"/>
  <c r="B18" i="8"/>
  <c r="B17" i="8"/>
  <c r="B19" i="8"/>
  <c r="B22" i="8"/>
  <c r="B23" i="8"/>
  <c r="B21" i="8"/>
  <c r="B25" i="8"/>
  <c r="B20" i="8"/>
  <c r="B24" i="8"/>
  <c r="B26" i="8"/>
  <c r="B27" i="8"/>
  <c r="B28" i="8"/>
  <c r="B29" i="8"/>
  <c r="B30" i="8"/>
  <c r="B31" i="8"/>
  <c r="B33" i="8"/>
  <c r="B34" i="8"/>
  <c r="B32" i="8"/>
  <c r="B36" i="8"/>
  <c r="B37" i="8"/>
  <c r="B41" i="8"/>
  <c r="B45" i="8"/>
  <c r="B35" i="8"/>
  <c r="B38" i="8"/>
  <c r="B40" i="2"/>
  <c r="E82" i="11"/>
  <c r="D82" i="11"/>
  <c r="B39" i="8"/>
  <c r="B44" i="8"/>
  <c r="B42" i="8"/>
  <c r="B46" i="8"/>
  <c r="B40" i="8"/>
  <c r="B43" i="8"/>
  <c r="B52" i="8"/>
  <c r="B48" i="8"/>
  <c r="B49" i="8"/>
  <c r="B47" i="8"/>
  <c r="B50" i="8"/>
  <c r="B51" i="8"/>
  <c r="B53" i="8"/>
  <c r="B54" i="8"/>
  <c r="B55" i="8"/>
  <c r="B56" i="8"/>
  <c r="B64" i="8"/>
  <c r="B63" i="8"/>
  <c r="B62" i="8"/>
  <c r="B61" i="8"/>
  <c r="B60" i="8"/>
  <c r="B59" i="8"/>
  <c r="B58" i="8"/>
  <c r="B57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67" i="8"/>
  <c r="B66" i="8"/>
  <c r="B68" i="8"/>
  <c r="B69" i="8"/>
  <c r="B70" i="8"/>
  <c r="B71" i="8"/>
  <c r="B72" i="8"/>
  <c r="B65" i="8"/>
  <c r="B73" i="8"/>
  <c r="B74" i="8"/>
  <c r="B75" i="8"/>
  <c r="B7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9" i="8"/>
  <c r="B78" i="8"/>
  <c r="B81" i="8"/>
  <c r="B80" i="8"/>
  <c r="B84" i="8"/>
  <c r="B83" i="8"/>
  <c r="B77" i="8"/>
  <c r="F14" i="2"/>
  <c r="F2" i="2" s="1"/>
  <c r="B8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747" i="7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92" i="7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964" i="7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952" i="7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918" i="7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761" i="7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711" i="7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640" i="7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581" i="7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545" i="7"/>
  <c r="G544" i="7" s="1"/>
  <c r="G543" i="7" s="1"/>
  <c r="G542" i="7" s="1"/>
  <c r="G541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540" i="7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464" i="7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401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400" i="7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359" i="7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307" i="7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241" i="7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201" i="7"/>
  <c r="G200" i="7" s="1"/>
  <c r="G199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198" i="7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Z36" i="11" l="1"/>
  <c r="Y36" i="11"/>
  <c r="U38" i="11"/>
  <c r="T38" i="11"/>
  <c r="G1" i="7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Z37" i="11" l="1"/>
  <c r="Y37" i="11"/>
  <c r="U39" i="11"/>
  <c r="T39" i="11"/>
  <c r="B5" i="2"/>
  <c r="B7" i="2" s="1"/>
  <c r="F25" i="2" s="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Y38" i="11" l="1"/>
  <c r="Z38" i="11"/>
  <c r="U40" i="11"/>
  <c r="T40" i="11"/>
  <c r="F16" i="2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Y39" i="11" l="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E2" i="11"/>
  <c r="O26" i="2"/>
  <c r="O37" i="2" s="1"/>
  <c r="O19" i="2"/>
  <c r="O35" i="2" s="1"/>
  <c r="M85" i="13"/>
  <c r="N83" i="13"/>
  <c r="J82" i="13" a="1"/>
  <c r="J82" i="13" s="1"/>
  <c r="M86" i="14"/>
  <c r="I13" i="14"/>
  <c r="N82" i="14"/>
  <c r="J81" i="14" a="1"/>
  <c r="J81" i="14" s="1"/>
  <c r="B26" i="2" l="1"/>
  <c r="F1" i="2" s="1"/>
  <c r="F3" i="2" s="1"/>
  <c r="O22" i="2"/>
  <c r="O36" i="2" s="1"/>
  <c r="O40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18" i="2" l="1"/>
  <c r="F29" i="2"/>
  <c r="B8" i="13"/>
  <c r="P26" i="2"/>
  <c r="P36" i="2"/>
  <c r="P31" i="2"/>
  <c r="P30" i="2"/>
  <c r="P20" i="2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25" i="2" l="1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P40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<sst xmlns="http://schemas.openxmlformats.org/spreadsheetml/2006/main" count="4813" uniqueCount="1098">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</sst>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G12" sqref="G1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774</v>
      </c>
      <c r="B1" t="s">
        <v>804</v>
      </c>
      <c r="C1" s="523" t="s">
        <v>828</v>
      </c>
    </row>
    <row r="2" spans="1:3" x14ac:dyDescent="0.3">
      <c r="A2" t="s">
        <v>106</v>
      </c>
      <c r="B2" t="s">
        <v>805</v>
      </c>
      <c r="C2" s="524">
        <v>1994.9999989999999</v>
      </c>
    </row>
    <row r="3" spans="1:3" x14ac:dyDescent="0.3">
      <c r="A3" t="s">
        <v>106</v>
      </c>
      <c r="B3" t="s">
        <v>806</v>
      </c>
      <c r="C3" s="524">
        <v>960.92107699999997</v>
      </c>
    </row>
    <row r="4" spans="1:3" x14ac:dyDescent="0.3">
      <c r="A4" t="s">
        <v>106</v>
      </c>
      <c r="B4" t="s">
        <v>807</v>
      </c>
      <c r="C4" s="524">
        <v>1366.72757</v>
      </c>
    </row>
    <row r="5" spans="1:3" x14ac:dyDescent="0.3">
      <c r="A5" t="s">
        <v>808</v>
      </c>
      <c r="B5" t="s">
        <v>805</v>
      </c>
      <c r="C5" s="524">
        <v>464.38822099999999</v>
      </c>
    </row>
    <row r="6" spans="1:3" x14ac:dyDescent="0.3">
      <c r="A6" t="s">
        <v>808</v>
      </c>
      <c r="B6" t="s">
        <v>806</v>
      </c>
      <c r="C6" s="524">
        <v>738.12772700000005</v>
      </c>
    </row>
    <row r="7" spans="1:3" x14ac:dyDescent="0.3">
      <c r="A7" t="s">
        <v>810</v>
      </c>
      <c r="B7" t="s">
        <v>809</v>
      </c>
      <c r="C7" s="524">
        <v>208.27799999999999</v>
      </c>
    </row>
    <row r="8" spans="1:3" x14ac:dyDescent="0.3">
      <c r="A8" t="s">
        <v>810</v>
      </c>
      <c r="B8" t="s">
        <v>811</v>
      </c>
      <c r="C8" s="524">
        <v>1246.5709999999999</v>
      </c>
    </row>
    <row r="9" spans="1:3" x14ac:dyDescent="0.3">
      <c r="A9" t="s">
        <v>810</v>
      </c>
      <c r="B9" t="s">
        <v>812</v>
      </c>
      <c r="C9" s="524">
        <v>141.73699999999999</v>
      </c>
    </row>
    <row r="10" spans="1:3" x14ac:dyDescent="0.3">
      <c r="A10" t="s">
        <v>813</v>
      </c>
      <c r="B10" t="s">
        <v>811</v>
      </c>
      <c r="C10" s="524">
        <v>701.83600000000001</v>
      </c>
    </row>
    <row r="11" spans="1:3" x14ac:dyDescent="0.3">
      <c r="A11" t="s">
        <v>54</v>
      </c>
      <c r="B11" t="s">
        <v>814</v>
      </c>
      <c r="C11" s="524">
        <v>51.697000000000003</v>
      </c>
    </row>
    <row r="12" spans="1:3" x14ac:dyDescent="0.3">
      <c r="A12" t="s">
        <v>54</v>
      </c>
      <c r="B12" t="s">
        <v>815</v>
      </c>
      <c r="C12" s="524">
        <v>33.098599999999998</v>
      </c>
    </row>
    <row r="13" spans="1:3" x14ac:dyDescent="0.3">
      <c r="A13" t="s">
        <v>54</v>
      </c>
      <c r="B13" t="s">
        <v>816</v>
      </c>
      <c r="C13" s="524">
        <v>238.65389999999999</v>
      </c>
    </row>
    <row r="14" spans="1:3" x14ac:dyDescent="0.3">
      <c r="A14" t="s">
        <v>54</v>
      </c>
      <c r="B14" t="s">
        <v>817</v>
      </c>
      <c r="C14" s="524">
        <v>221.08779999999999</v>
      </c>
    </row>
    <row r="15" spans="1:3" x14ac:dyDescent="0.3">
      <c r="A15" t="s">
        <v>54</v>
      </c>
      <c r="B15" t="s">
        <v>818</v>
      </c>
      <c r="C15" s="524">
        <v>219.96960000000001</v>
      </c>
    </row>
    <row r="16" spans="1:3" x14ac:dyDescent="0.3">
      <c r="A16" t="s">
        <v>59</v>
      </c>
      <c r="B16" t="s">
        <v>819</v>
      </c>
      <c r="C16" s="524">
        <v>0.13134000000000001</v>
      </c>
    </row>
    <row r="17" spans="1:3" x14ac:dyDescent="0.3">
      <c r="A17" t="s">
        <v>59</v>
      </c>
      <c r="B17" t="s">
        <v>820</v>
      </c>
      <c r="C17" s="524">
        <v>1.7378899999999999</v>
      </c>
    </row>
    <row r="18" spans="1:3" x14ac:dyDescent="0.3">
      <c r="A18" t="s">
        <v>59</v>
      </c>
      <c r="B18" t="s">
        <v>821</v>
      </c>
      <c r="C18" s="524">
        <v>24.803419999999999</v>
      </c>
    </row>
    <row r="19" spans="1:3" x14ac:dyDescent="0.3">
      <c r="A19" t="s">
        <v>59</v>
      </c>
      <c r="B19" t="s">
        <v>822</v>
      </c>
      <c r="C19" s="524">
        <v>6.1864220000000003</v>
      </c>
    </row>
    <row r="20" spans="1:3" x14ac:dyDescent="0.3">
      <c r="A20" t="s">
        <v>59</v>
      </c>
      <c r="B20" t="s">
        <v>823</v>
      </c>
      <c r="C20" s="524">
        <v>19.99126</v>
      </c>
    </row>
    <row r="21" spans="1:3" x14ac:dyDescent="0.3">
      <c r="A21" t="s">
        <v>59</v>
      </c>
      <c r="B21" t="s">
        <v>824</v>
      </c>
      <c r="C21" s="524">
        <v>183.82106999999999</v>
      </c>
    </row>
    <row r="22" spans="1:3" x14ac:dyDescent="0.3">
      <c r="A22" t="s">
        <v>59</v>
      </c>
      <c r="B22" t="s">
        <v>825</v>
      </c>
      <c r="C22" s="524">
        <v>410.49151000000001</v>
      </c>
    </row>
    <row r="23" spans="1:3" x14ac:dyDescent="0.3">
      <c r="A23" s="521" t="s">
        <v>826</v>
      </c>
      <c r="B23" s="521" t="s">
        <v>814</v>
      </c>
      <c r="C23" s="524">
        <v>8.8515999999999995</v>
      </c>
    </row>
    <row r="24" spans="1:3" x14ac:dyDescent="0.3">
      <c r="A24" s="521" t="s">
        <v>826</v>
      </c>
      <c r="B24" s="521" t="s">
        <v>816</v>
      </c>
      <c r="C24" s="524">
        <v>27.192</v>
      </c>
    </row>
    <row r="25" spans="1:3" x14ac:dyDescent="0.3">
      <c r="A25" s="521" t="s">
        <v>826</v>
      </c>
      <c r="B25" s="521" t="s">
        <v>827</v>
      </c>
      <c r="C25" s="524">
        <v>30.557400000000001</v>
      </c>
    </row>
    <row r="26" spans="1:3" x14ac:dyDescent="0.3">
      <c r="A26" s="521" t="s">
        <v>826</v>
      </c>
      <c r="B26" s="521" t="s">
        <v>817</v>
      </c>
      <c r="C26" s="524">
        <v>24.8154</v>
      </c>
    </row>
    <row r="27" spans="1:3" x14ac:dyDescent="0.3">
      <c r="A27" s="521" t="s">
        <v>826</v>
      </c>
      <c r="B27" s="521" t="s">
        <v>818</v>
      </c>
      <c r="C27" s="524">
        <v>20.678000000000001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29" sqref="I2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1802598.5199999998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60</v>
      </c>
      <c r="C2" s="15">
        <f t="shared" ref="C2:C6" ca="1" si="0">TODAY()</f>
        <v>46308</v>
      </c>
      <c r="E2" s="13" t="s">
        <v>40</v>
      </c>
      <c r="F2" s="16">
        <f>F14</f>
        <v>169426.55</v>
      </c>
      <c r="H2" s="17"/>
      <c r="J2" s="18" t="s">
        <v>41</v>
      </c>
      <c r="K2" s="19">
        <v>0.75</v>
      </c>
      <c r="L2" s="20">
        <f>K5/(K5+K6)</f>
        <v>0.80025072660861718</v>
      </c>
      <c r="N2" s="21" t="s">
        <v>42</v>
      </c>
      <c r="O2" s="22">
        <f>B12-O1</f>
        <v>-4300</v>
      </c>
      <c r="P2" s="11"/>
      <c r="Q2" s="23" t="s">
        <v>43</v>
      </c>
      <c r="R2" s="23">
        <f ca="1">E20*(1+$Q$1)</f>
        <v>1878147.7654999995</v>
      </c>
    </row>
    <row r="3" spans="1:18" ht="14.4" x14ac:dyDescent="0.3">
      <c r="A3" s="13" t="s">
        <v>44</v>
      </c>
      <c r="B3" s="14">
        <v>0</v>
      </c>
      <c r="C3" s="15">
        <f t="shared" ca="1" si="0"/>
        <v>46308</v>
      </c>
      <c r="E3" s="21" t="s">
        <v>45</v>
      </c>
      <c r="F3" s="22">
        <f ca="1">F1-F2</f>
        <v>1633171.9699999997</v>
      </c>
      <c r="H3" s="17"/>
      <c r="J3" s="18" t="s">
        <v>46</v>
      </c>
      <c r="K3" s="19">
        <v>0.25</v>
      </c>
      <c r="L3" s="20">
        <f>K6/(K5+K6)</f>
        <v>0.19974927339138276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2159869.9303249991</v>
      </c>
    </row>
    <row r="4" spans="1:18" ht="14.4" x14ac:dyDescent="0.3">
      <c r="A4" s="13" t="s">
        <v>49</v>
      </c>
      <c r="B4" s="14">
        <v>0</v>
      </c>
      <c r="C4" s="15">
        <f t="shared" ca="1" si="0"/>
        <v>46308</v>
      </c>
      <c r="F4" s="7"/>
      <c r="H4" s="17"/>
      <c r="J4" s="24"/>
      <c r="K4" s="25"/>
      <c r="L4" s="26"/>
      <c r="N4" s="27" t="s">
        <v>50</v>
      </c>
      <c r="O4" s="28">
        <f>B10-O3</f>
        <v>29081.800000000003</v>
      </c>
      <c r="P4" s="11"/>
      <c r="Q4" s="23" t="s">
        <v>51</v>
      </c>
      <c r="R4" s="23">
        <f t="shared" ca="1" si="1"/>
        <v>2483850.4198737489</v>
      </c>
    </row>
    <row r="5" spans="1:18" ht="14.4" x14ac:dyDescent="0.3">
      <c r="A5" s="13" t="s">
        <v>52</v>
      </c>
      <c r="B5" s="14">
        <f ca="1">'Checking Transaction Log'!G1</f>
        <v>3161.589999999992</v>
      </c>
      <c r="C5" s="15">
        <f t="shared" ca="1" si="0"/>
        <v>46308</v>
      </c>
      <c r="E5" s="554" t="s">
        <v>53</v>
      </c>
      <c r="F5" s="552"/>
      <c r="G5" s="553"/>
      <c r="H5" s="17"/>
      <c r="J5" s="29" t="s">
        <v>54</v>
      </c>
      <c r="K5" s="30">
        <f>B10</f>
        <v>96951.88</v>
      </c>
      <c r="L5" s="20">
        <f ca="1">K5/F3</f>
        <v>5.9364158692975864E-2</v>
      </c>
      <c r="N5" s="5" t="s">
        <v>55</v>
      </c>
      <c r="O5" s="6"/>
      <c r="P5" s="11"/>
      <c r="Q5" s="23" t="s">
        <v>56</v>
      </c>
      <c r="R5" s="23">
        <f t="shared" ca="1" si="1"/>
        <v>2856427.982854811</v>
      </c>
    </row>
    <row r="6" spans="1:18" ht="14.4" x14ac:dyDescent="0.3">
      <c r="A6" s="13" t="s">
        <v>57</v>
      </c>
      <c r="B6" s="14">
        <f>'Savings Transaction Log'!A3</f>
        <v>19875.390000000007</v>
      </c>
      <c r="C6" s="15">
        <f t="shared" ca="1" si="0"/>
        <v>46308</v>
      </c>
      <c r="E6" s="31" t="s">
        <v>58</v>
      </c>
      <c r="F6" s="14">
        <v>134615.22</v>
      </c>
      <c r="G6" s="32">
        <v>46305</v>
      </c>
      <c r="H6" s="17"/>
      <c r="J6" s="18" t="s">
        <v>59</v>
      </c>
      <c r="K6" s="30">
        <f>B12</f>
        <v>24200</v>
      </c>
      <c r="L6" s="20">
        <f ca="1">K6/F3</f>
        <v>1.4817790437586315E-2</v>
      </c>
      <c r="N6" s="21" t="s">
        <v>60</v>
      </c>
      <c r="O6" s="22"/>
      <c r="P6" s="11"/>
      <c r="Q6" s="23" t="s">
        <v>61</v>
      </c>
      <c r="R6" s="23">
        <f t="shared" ca="1" si="1"/>
        <v>3284892.1802830324</v>
      </c>
    </row>
    <row r="7" spans="1:18" ht="14.4" x14ac:dyDescent="0.3">
      <c r="A7" s="21" t="s">
        <v>62</v>
      </c>
      <c r="B7" s="33">
        <f ca="1">SUM(B2:B6)</f>
        <v>23096.98</v>
      </c>
      <c r="C7" s="34">
        <f ca="1">B7/F3</f>
        <v>1.414240534632737E-2</v>
      </c>
      <c r="E7" s="529" t="s">
        <v>834</v>
      </c>
      <c r="F7" s="14">
        <v>16806</v>
      </c>
      <c r="G7" s="32">
        <v>46305</v>
      </c>
      <c r="H7" s="7"/>
      <c r="J7" s="18" t="s">
        <v>64</v>
      </c>
      <c r="K7" s="30">
        <f>IF((B3+B4+B6)&gt;10000,(B3+B4+B6-10000),0)</f>
        <v>9875.3900000000067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3777626.0073254867</v>
      </c>
    </row>
    <row r="8" spans="1:18" ht="14.4" x14ac:dyDescent="0.3">
      <c r="B8" s="7"/>
      <c r="C8" s="37"/>
      <c r="E8" s="529" t="s">
        <v>898</v>
      </c>
      <c r="F8" s="14">
        <v>0</v>
      </c>
      <c r="G8" s="32">
        <v>46305</v>
      </c>
      <c r="H8" s="7"/>
      <c r="I8" s="7"/>
      <c r="J8" s="18" t="s">
        <v>68</v>
      </c>
      <c r="K8" s="30">
        <f>SUM(K5:K7)</f>
        <v>131027.27000000002</v>
      </c>
      <c r="L8" s="20">
        <f ca="1">K8/F3</f>
        <v>8.022870365574547E-2</v>
      </c>
      <c r="N8" s="21" t="s">
        <v>69</v>
      </c>
      <c r="O8" s="22">
        <f t="shared" si="2"/>
        <v>24781.800000000003</v>
      </c>
      <c r="P8" s="11"/>
      <c r="Q8" s="23" t="s">
        <v>70</v>
      </c>
      <c r="R8" s="23">
        <f t="shared" ca="1" si="1"/>
        <v>4344269.9084243095</v>
      </c>
    </row>
    <row r="9" spans="1:18" ht="14.4" x14ac:dyDescent="0.3">
      <c r="A9" s="551" t="s">
        <v>71</v>
      </c>
      <c r="B9" s="552"/>
      <c r="C9" s="553"/>
      <c r="E9" s="528" t="s">
        <v>839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4995910.3946879553</v>
      </c>
    </row>
    <row r="10" spans="1:18" ht="14.4" x14ac:dyDescent="0.3">
      <c r="A10" s="31" t="s">
        <v>74</v>
      </c>
      <c r="B10" s="14">
        <v>96951.88</v>
      </c>
      <c r="C10" s="15">
        <v>46305</v>
      </c>
      <c r="D10" s="17"/>
      <c r="E10" s="528" t="s">
        <v>835</v>
      </c>
      <c r="F10" s="526">
        <v>8965.33</v>
      </c>
      <c r="G10" s="527">
        <v>46305</v>
      </c>
      <c r="H10" s="17"/>
      <c r="I10" s="7"/>
      <c r="J10" s="18" t="s">
        <v>54</v>
      </c>
      <c r="K10" s="30">
        <f>(K8*K2)-K5</f>
        <v>1318.5725000000093</v>
      </c>
      <c r="L10" s="40">
        <f t="shared" ref="L10:L11" si="3">K10+K5</f>
        <v>98270.452500000014</v>
      </c>
      <c r="P10" s="11"/>
      <c r="Q10" s="23" t="s">
        <v>75</v>
      </c>
      <c r="R10" s="23">
        <f t="shared" ca="1" si="1"/>
        <v>5745296.9538911479</v>
      </c>
    </row>
    <row r="11" spans="1:18" ht="14.4" x14ac:dyDescent="0.3">
      <c r="A11" s="31" t="s">
        <v>76</v>
      </c>
      <c r="B11" s="14">
        <v>13274.6</v>
      </c>
      <c r="C11" s="15">
        <v>46305</v>
      </c>
      <c r="D11" s="17"/>
      <c r="E11" s="528" t="s">
        <v>836</v>
      </c>
      <c r="F11" s="526">
        <v>0</v>
      </c>
      <c r="G11" s="527">
        <v>46305</v>
      </c>
      <c r="H11" s="17"/>
      <c r="I11" s="7"/>
      <c r="J11" s="43" t="s">
        <v>78</v>
      </c>
      <c r="K11" s="44">
        <f>(K8*K3)-K6</f>
        <v>8556.8175000000047</v>
      </c>
      <c r="L11" s="45">
        <f t="shared" si="3"/>
        <v>32756.817500000005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6607091.4969748193</v>
      </c>
    </row>
    <row r="12" spans="1:18" ht="14.4" x14ac:dyDescent="0.3">
      <c r="A12" s="47" t="s">
        <v>81</v>
      </c>
      <c r="B12" s="48">
        <v>24200</v>
      </c>
      <c r="C12" s="15">
        <v>46305</v>
      </c>
      <c r="D12" s="17"/>
      <c r="E12" s="525" t="s">
        <v>837</v>
      </c>
      <c r="F12" s="526">
        <v>0</v>
      </c>
      <c r="G12" s="527">
        <v>46305</v>
      </c>
      <c r="I12" s="7"/>
      <c r="J12" s="49"/>
      <c r="K12" s="25"/>
      <c r="L12" s="50">
        <f ca="1">L11/F3</f>
        <v>2.0057175913936368E-2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838</v>
      </c>
      <c r="F13" s="526">
        <v>0</v>
      </c>
      <c r="G13" s="527">
        <v>46305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169426.55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110226.48000000001</v>
      </c>
      <c r="L15" s="59">
        <f ca="1">K15/F3</f>
        <v>6.7492267822842941E-2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144248.85999999999</v>
      </c>
      <c r="I16" s="7"/>
      <c r="J16" s="18" t="s">
        <v>46</v>
      </c>
      <c r="K16" s="63">
        <f>B12</f>
        <v>24200</v>
      </c>
      <c r="L16" s="20">
        <f ca="1">K16/F3</f>
        <v>1.4817790437586315E-2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1558186.3199999998</v>
      </c>
      <c r="P18" s="11"/>
    </row>
    <row r="19" spans="1:17" ht="14.4" x14ac:dyDescent="0.3">
      <c r="A19" s="68" t="s">
        <v>92</v>
      </c>
      <c r="B19" s="33">
        <f>SUM(B10:B18)</f>
        <v>134426.48000000001</v>
      </c>
      <c r="C19" s="34">
        <f ca="1">B19/F3</f>
        <v>8.2310058260429267E-2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295635.47499999998</v>
      </c>
      <c r="P19" s="73">
        <f t="shared" ref="P19:P32" si="4">O19/$O$18</f>
        <v>0.18973050347406464</v>
      </c>
      <c r="Q19" s="74" t="s">
        <v>97</v>
      </c>
    </row>
    <row r="20" spans="1:17" ht="14.4" x14ac:dyDescent="0.3">
      <c r="B20" s="7"/>
      <c r="C20" s="37"/>
      <c r="E20" s="56">
        <f ca="1">F3</f>
        <v>1633171.9699999997</v>
      </c>
      <c r="F20" s="44">
        <f ca="1">E20-E22</f>
        <v>218169.5399999998</v>
      </c>
      <c r="G20" s="34">
        <f ca="1">(E20-E22)/E22</f>
        <v>0.15418315571373245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273552.05499999999</v>
      </c>
      <c r="P20" s="78">
        <f t="shared" si="4"/>
        <v>0.17555798782779714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0.1834140150000001</v>
      </c>
      <c r="L21" s="11"/>
      <c r="N21" s="27" t="s">
        <v>104</v>
      </c>
      <c r="O21" s="51">
        <f>($B$10+$B$11)*0.25</f>
        <v>27556.620000000003</v>
      </c>
      <c r="P21" s="82">
        <f t="shared" si="4"/>
        <v>1.7685060923907998E-2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-'TSP-401K'!H84</f>
        <v>448737.99999999994</v>
      </c>
      <c r="C22" s="15">
        <v>46305</v>
      </c>
      <c r="E22" s="56">
        <v>1415002.43</v>
      </c>
      <c r="F22" s="45">
        <f ca="1">((F20/(C2-E21))*365)+E22</f>
        <v>1694412.5426315786</v>
      </c>
      <c r="G22" s="34">
        <f ca="1">(F22-E22)/E22</f>
        <v>0.19746263801934158</v>
      </c>
      <c r="I22" s="7"/>
      <c r="J22" s="81">
        <v>3000000</v>
      </c>
      <c r="K22" s="50">
        <f ca="1">1-($E$20/J22)</f>
        <v>0.45560934333333347</v>
      </c>
      <c r="L22" s="11"/>
      <c r="N22" s="5" t="s">
        <v>108</v>
      </c>
      <c r="O22" s="72">
        <f>($B$22+$B$23)*0.3</f>
        <v>177381.28499999997</v>
      </c>
      <c r="P22" s="73">
        <f t="shared" si="4"/>
        <v>0.11383830208443878</v>
      </c>
      <c r="Q22" s="74" t="s">
        <v>97</v>
      </c>
    </row>
    <row r="23" spans="1:17" ht="15.75" customHeight="1" x14ac:dyDescent="0.3">
      <c r="A23" s="31" t="s">
        <v>109</v>
      </c>
      <c r="B23" s="14">
        <f>-'TSP-401K'!L84</f>
        <v>142532.94999999998</v>
      </c>
      <c r="C23" s="15">
        <f>C22</f>
        <v>46305</v>
      </c>
      <c r="E23" s="7"/>
      <c r="G23" s="65"/>
      <c r="I23" s="7"/>
      <c r="J23" s="81">
        <v>4000000</v>
      </c>
      <c r="K23" s="50">
        <f ca="1">1-($E$20/J23)</f>
        <v>0.59170700750000005</v>
      </c>
      <c r="L23" s="11"/>
      <c r="N23" s="13" t="s">
        <v>111</v>
      </c>
      <c r="O23" s="14">
        <f>($B$24+$B$25)*0.3</f>
        <v>164131.23299999998</v>
      </c>
      <c r="P23" s="78">
        <f t="shared" si="4"/>
        <v>0.10533479269667827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-'TSP-401K'!Q84</f>
        <v>419419.08999999991</v>
      </c>
      <c r="C24" s="15">
        <f>C22</f>
        <v>46305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0.67336560600000006</v>
      </c>
      <c r="L24" s="11"/>
      <c r="N24" s="13" t="s">
        <v>113</v>
      </c>
      <c r="O24" s="14">
        <f t="shared" ref="O24:O25" si="5">($B$10+$B$11)*0.25</f>
        <v>27556.620000000003</v>
      </c>
      <c r="P24" s="78">
        <f t="shared" si="4"/>
        <v>1.7685060923907998E-2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-'TSP-401K'!V84</f>
        <v>127685.02000000006</v>
      </c>
      <c r="C25" s="15">
        <f>C22</f>
        <v>46305</v>
      </c>
      <c r="E25" s="75" t="s">
        <v>34</v>
      </c>
      <c r="F25" s="76">
        <f ca="1">B7</f>
        <v>23096.98</v>
      </c>
      <c r="G25" s="77">
        <f t="shared" ref="G25:G31" ca="1" si="6">F25/SUM($F$25:$F$31)</f>
        <v>1.3988188912238559E-2</v>
      </c>
      <c r="I25" s="7"/>
      <c r="J25" s="84"/>
      <c r="K25" s="25"/>
      <c r="L25" s="11"/>
      <c r="N25" s="27" t="s">
        <v>116</v>
      </c>
      <c r="O25" s="51">
        <f t="shared" si="5"/>
        <v>27556.620000000003</v>
      </c>
      <c r="P25" s="82">
        <f t="shared" si="4"/>
        <v>1.7685060923907998E-2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1138375.0599999998</v>
      </c>
      <c r="C26" s="34">
        <f ca="1">B26/F3</f>
        <v>0.69703318506011347</v>
      </c>
      <c r="E26" s="80" t="s">
        <v>103</v>
      </c>
      <c r="F26" s="30">
        <f>(B11)</f>
        <v>13274.6</v>
      </c>
      <c r="G26" s="20">
        <f t="shared" ca="1" si="6"/>
        <v>8.039475833394755E-3</v>
      </c>
      <c r="I26" s="7"/>
      <c r="J26" s="49"/>
      <c r="K26" s="25"/>
      <c r="L26" s="11"/>
      <c r="N26" s="5" t="s">
        <v>119</v>
      </c>
      <c r="O26" s="72">
        <f>($B$22+$B$23)*0.2</f>
        <v>118254.19</v>
      </c>
      <c r="P26" s="73">
        <f t="shared" si="4"/>
        <v>7.5892201389625866E-2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96951.88</v>
      </c>
      <c r="G27" s="20">
        <f t="shared" ca="1" si="6"/>
        <v>5.8716819810931277E-2</v>
      </c>
      <c r="I27" s="7"/>
      <c r="J27" s="49"/>
      <c r="K27" s="25"/>
      <c r="L27" s="11"/>
      <c r="N27" s="13" t="s">
        <v>120</v>
      </c>
      <c r="O27" s="14">
        <f>($B$24+$B$25)*0.2</f>
        <v>109420.822</v>
      </c>
      <c r="P27" s="78">
        <f t="shared" si="4"/>
        <v>7.0223195131118854E-2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24200</v>
      </c>
      <c r="G28" s="20">
        <f t="shared" ca="1" si="6"/>
        <v>1.4656209239310644E-2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11022.648000000001</v>
      </c>
      <c r="P28" s="78">
        <f t="shared" si="4"/>
        <v>7.0740243695631994E-3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1138375.0599999998</v>
      </c>
      <c r="G29" s="20">
        <f t="shared" ca="1" si="6"/>
        <v>0.68943235835424821</v>
      </c>
      <c r="H29" s="86"/>
      <c r="I29" s="7"/>
      <c r="J29" s="49"/>
      <c r="K29" s="25"/>
      <c r="L29" s="11"/>
      <c r="N29" s="27" t="s">
        <v>123</v>
      </c>
      <c r="O29" s="51">
        <f t="shared" si="7"/>
        <v>11022.648000000001</v>
      </c>
      <c r="P29" s="82">
        <f t="shared" si="4"/>
        <v>7.0740243695631994E-3</v>
      </c>
      <c r="Q29" s="83" t="s">
        <v>105</v>
      </c>
    </row>
    <row r="30" spans="1:17" ht="15.75" customHeight="1" x14ac:dyDescent="0.3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0.17283715080143122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0.18315189675134619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420000</v>
      </c>
      <c r="C31" s="34">
        <f ca="1">(B31-F6)/F3</f>
        <v>0.17474263901308573</v>
      </c>
      <c r="E31" s="85" t="s">
        <v>118</v>
      </c>
      <c r="F31" s="44">
        <f>B40-F8-F7</f>
        <v>69894</v>
      </c>
      <c r="G31" s="34">
        <f t="shared" ca="1" si="6"/>
        <v>4.2329797048445375E-2</v>
      </c>
      <c r="I31" s="7"/>
      <c r="J31" s="49"/>
      <c r="K31" s="25"/>
      <c r="L31" s="11"/>
      <c r="N31" s="27" t="s">
        <v>127</v>
      </c>
      <c r="O31" s="51">
        <f>($B$10+$B$11)*0.05</f>
        <v>5511.3240000000005</v>
      </c>
      <c r="P31" s="82">
        <f t="shared" si="4"/>
        <v>3.5370121847815997E-3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24200</v>
      </c>
      <c r="P32" s="88">
        <f t="shared" si="4"/>
        <v>1.5530876949298337E-2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596744.15</v>
      </c>
      <c r="P35" s="59">
        <f t="shared" ref="P35:P39" si="8">O35/$O$18</f>
        <v>0.38297355222576984</v>
      </c>
    </row>
    <row r="36" spans="1:16" ht="15.75" customHeight="1" x14ac:dyDescent="0.3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396625.75799999991</v>
      </c>
      <c r="P36" s="20">
        <f t="shared" si="8"/>
        <v>0.25454321662893303</v>
      </c>
    </row>
    <row r="37" spans="1:16" ht="15.75" customHeight="1" x14ac:dyDescent="0.3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249720.30799999996</v>
      </c>
      <c r="P37" s="20">
        <f t="shared" si="8"/>
        <v>0.1602634452598711</v>
      </c>
    </row>
    <row r="38" spans="1:16" ht="15.75" customHeight="1" x14ac:dyDescent="0.3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290896.10400000005</v>
      </c>
      <c r="P38" s="20">
        <f t="shared" si="8"/>
        <v>0.1866889089361278</v>
      </c>
    </row>
    <row r="39" spans="1:16" ht="15" customHeight="1" x14ac:dyDescent="0.3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24200</v>
      </c>
      <c r="P39" s="91">
        <f t="shared" si="8"/>
        <v>1.5530876949298337E-2</v>
      </c>
    </row>
    <row r="40" spans="1:16" ht="15" customHeight="1" x14ac:dyDescent="0.3">
      <c r="A40" s="21" t="s">
        <v>135</v>
      </c>
      <c r="B40" s="33">
        <f>SUM(B34:B39)</f>
        <v>86700</v>
      </c>
      <c r="C40" s="34">
        <f ca="1">(B40-F8-F7)/F3</f>
        <v>4.2796472927465204E-2</v>
      </c>
      <c r="E40" s="25"/>
      <c r="F40" s="25"/>
      <c r="G40" s="25"/>
      <c r="N40" s="93" t="s">
        <v>137</v>
      </c>
      <c r="O40" s="94">
        <f t="shared" ref="O40:P40" si="9">SUM(O35:O39)</f>
        <v>1558186.32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157752.37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70948.7</v>
      </c>
      <c r="K2" s="102">
        <f>J2/D2</f>
        <v>0.44974728430387451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62716.11</v>
      </c>
      <c r="Q2" s="102">
        <f>P2/D2</f>
        <v>0.39756049306897895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24087.560000000034</v>
      </c>
      <c r="W2" s="102">
        <f>V2/D2</f>
        <v>0.1526922226271468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0.5220353900229836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10051.179999999998</v>
      </c>
      <c r="K4" s="545">
        <f>J4/$D$2</f>
        <v>6.3714922317807329E-2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9916.25</v>
      </c>
      <c r="Q4" s="545">
        <f t="shared" ref="Q4:Q12" si="3">P4/$D$2</f>
        <v>6.2859594439056601E-2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0.27221663928091855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55859.61</v>
      </c>
      <c r="E5" s="20">
        <f t="shared" si="1"/>
        <v>0.35409680374374092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548.02</v>
      </c>
      <c r="K5" s="545">
        <f t="shared" ref="K5:K30" si="6">J5/$D$2</f>
        <v>3.4739256215294894E-3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548.02</v>
      </c>
      <c r="Q5" s="545">
        <f>P5/$D$2</f>
        <v>3.4739256215294894E-3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2.5356195916422684E-3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7.8226653583714792E-2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5978.94</v>
      </c>
      <c r="K6" s="545">
        <f>J6/$D$2</f>
        <v>3.7900793503134057E-2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7718.77</v>
      </c>
      <c r="Q6" s="545">
        <f t="shared" si="3"/>
        <v>4.8929661088451482E-2</v>
      </c>
      <c r="S6" s="98" t="s">
        <v>148</v>
      </c>
      <c r="T6" s="103"/>
      <c r="U6" s="100"/>
      <c r="V6" s="104">
        <f>'Budget Breakdown'!T16</f>
        <v>-84.519999999974971</v>
      </c>
      <c r="W6" s="102">
        <f t="shared" si="5"/>
        <v>-5.3577641971385261E-4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7200</v>
      </c>
      <c r="E7" s="34">
        <f t="shared" si="1"/>
        <v>4.5641152649560826E-2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7.9340804832282411E-2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7961.76</v>
      </c>
      <c r="Q7" s="545">
        <f>P7/$D$2</f>
        <v>5.0469986599884366E-2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-19170.739999999991</v>
      </c>
      <c r="W7" s="116">
        <f t="shared" si="5"/>
        <v>-0.12152425982570018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1.0212207905339237E-3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1.7689686690602495E-2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1.6420926037434492E-2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7057.63</v>
      </c>
      <c r="Q9" s="545">
        <f t="shared" si="3"/>
        <v>4.4738662246405554E-2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5.9315432154838617E-3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5.9315432154838617E-3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1.3096285019362941E-2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1596.43</v>
      </c>
      <c r="Q11" s="545">
        <f>P11/$D$2</f>
        <v>1.0119847961713667E-2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8.6642121446416313E-3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6.3390489791056706E-3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6.3877328752652025E-3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1.1410288162390207E-2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982.36999999999989</v>
      </c>
      <c r="K14" s="545">
        <f t="shared" si="9"/>
        <v>6.227291545604037E-3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9.5085734686585054E-3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6.3390489791056706E-3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5.4118362849318851E-3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9.5085734686585054E-3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1061.0700000000002</v>
      </c>
      <c r="Q16" s="545">
        <f t="shared" si="11"/>
        <v>6.7261747002596546E-3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5.4638798770503427E-2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4.2098194784648879E-2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5.8768055275492852E-3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7.1853468825856609E-2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5.6402956101388518E-3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3.8886262057425828E-3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1.0247960141581393E-2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1.3686006745889143E-2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1.2267961489263205E-3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1.2267961489263205E-3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2.3725792518996701E-3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7.1853468825856609E-2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3.1726940140423881E-3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1.551659731007528E-2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2.3725792518996701E-3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14" sqref="F14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157836.88999999998</v>
      </c>
      <c r="F3" s="268">
        <f t="shared" si="0"/>
        <v>-928.87529205335613</v>
      </c>
      <c r="G3" s="269">
        <f>1-((E3/SUM(E3:F3)))</f>
        <v>-5.9198715488324449E-3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4487.24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1072.8312126315789</v>
      </c>
      <c r="E5" s="289">
        <f>I5+K5+M5+O5+Q5+S5+U5+W5+Y5+AA5+AC5+AE5</f>
        <v>10051.179999999998</v>
      </c>
      <c r="F5" s="289">
        <f t="shared" ref="F5:F12" si="2">J5+L5+N5+P5+R5+T5+V5+X5</f>
        <v>318.52999999999929</v>
      </c>
      <c r="G5" s="269">
        <f t="shared" ref="G5:G12" si="3">1-((E5/SUM(E5:F5)))</f>
        <v>3.0717348894038432E-2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318.14</v>
      </c>
      <c r="AB5" s="278">
        <f t="shared" ref="AB5:AB12" si="13">H5-AA5</f>
        <v>881.86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1058.429210526316</v>
      </c>
      <c r="E6" s="289">
        <f t="shared" ref="E6:E12" si="16">Q6+S6+U6+W6+Y6+AA6+AC6+AE6+I6+K6+M6+O6</f>
        <v>9916.25</v>
      </c>
      <c r="F6" s="289">
        <f t="shared" si="2"/>
        <v>873.81000000000097</v>
      </c>
      <c r="G6" s="269">
        <f t="shared" si="3"/>
        <v>8.0982867565148053E-2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251.99</v>
      </c>
      <c r="AB6" s="278">
        <f t="shared" si="13"/>
        <v>948.01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116.98784842105265</v>
      </c>
      <c r="E7" s="289">
        <f t="shared" si="16"/>
        <v>1096.04</v>
      </c>
      <c r="F7" s="289">
        <f t="shared" si="2"/>
        <v>262.85000000000002</v>
      </c>
      <c r="G7" s="269">
        <f t="shared" si="3"/>
        <v>0.19342993178255774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48.65</v>
      </c>
      <c r="AB7" s="278">
        <f t="shared" si="13"/>
        <v>101.35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638.17317473684216</v>
      </c>
      <c r="E8" s="289">
        <f t="shared" si="16"/>
        <v>5978.94</v>
      </c>
      <c r="F8" s="289">
        <f t="shared" si="2"/>
        <v>-173.59000000000015</v>
      </c>
      <c r="G8" s="269">
        <f t="shared" si="3"/>
        <v>-2.9901728577949704E-2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235.01999999999998</v>
      </c>
      <c r="AB8" s="278">
        <f t="shared" si="13"/>
        <v>364.98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823.87713473684221</v>
      </c>
      <c r="E9" s="289">
        <f t="shared" si="16"/>
        <v>7718.77</v>
      </c>
      <c r="F9" s="289">
        <f t="shared" si="2"/>
        <v>457.22999999999996</v>
      </c>
      <c r="G9" s="269">
        <f t="shared" si="3"/>
        <v>5.5923434442269992E-2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654.32999999999993</v>
      </c>
      <c r="AB9" s="278">
        <f t="shared" si="13"/>
        <v>45.670000000000073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849.81312000000003</v>
      </c>
      <c r="E10" s="289">
        <f t="shared" si="16"/>
        <v>7961.76</v>
      </c>
      <c r="F10" s="289">
        <f t="shared" si="2"/>
        <v>908.64999999999964</v>
      </c>
      <c r="G10" s="269">
        <f t="shared" si="3"/>
        <v>0.10243607679915578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645.79999999999995</v>
      </c>
      <c r="AB10" s="278">
        <f t="shared" si="13"/>
        <v>254.20000000000005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297.85876421052632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753.30913894736852</v>
      </c>
      <c r="E12" s="289">
        <f t="shared" si="16"/>
        <v>7057.63</v>
      </c>
      <c r="F12" s="289">
        <f t="shared" si="2"/>
        <v>-670.36</v>
      </c>
      <c r="G12" s="269">
        <f t="shared" si="3"/>
        <v>-0.1049525070961459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322.56</v>
      </c>
      <c r="AB12" s="278">
        <f t="shared" si="13"/>
        <v>377.44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1335.9396631578952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17.195305263157898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276.49538526315791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199.75052842105262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220.51511368421052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145.88791578947371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107.55658105263159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104.85507157894736</v>
      </c>
      <c r="E21" s="289">
        <f t="shared" si="18"/>
        <v>982.36999999999989</v>
      </c>
      <c r="F21" s="289">
        <f t="shared" si="19"/>
        <v>-897.36999999999989</v>
      </c>
      <c r="G21" s="269">
        <f t="shared" si="20"/>
        <v>-10.557294117647057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85</v>
      </c>
      <c r="AB21" s="278">
        <f t="shared" si="30"/>
        <v>-85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170.39789684210527</v>
      </c>
      <c r="E22" s="289">
        <f t="shared" si="18"/>
        <v>1596.43</v>
      </c>
      <c r="F22" s="289">
        <f t="shared" si="19"/>
        <v>-195.78000000000003</v>
      </c>
      <c r="G22" s="269">
        <f t="shared" si="20"/>
        <v>-0.13977796023274913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99</v>
      </c>
      <c r="AB22" s="278">
        <f t="shared" si="30"/>
        <v>46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213.47368421052633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192.12631578947369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320.21052631578954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91.124444210526335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113.2552610526316</v>
      </c>
      <c r="E27" s="289">
        <f t="shared" si="18"/>
        <v>1061.0700000000002</v>
      </c>
      <c r="F27" s="289">
        <f t="shared" si="19"/>
        <v>-61.03</v>
      </c>
      <c r="G27" s="269">
        <f t="shared" si="20"/>
        <v>-6.1027558897644107E-2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45.739999999999995</v>
      </c>
      <c r="AB27" s="278">
        <f t="shared" si="30"/>
        <v>54.260000000000005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920.00753684210542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98.953591578947382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94.971239999999995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65.476648421052644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336.22105263157897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307.40210526315792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24.015789473684212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24.015789473684212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43.228421052631582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384.25263157894739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360.23684210526318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96.063157894736847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81.653684210526322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220.94526315789477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43.228421052631582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42.694736842105264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4583.5809978947373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8790.026576842105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5962.2783726315793</v>
      </c>
      <c r="E50" s="268">
        <f t="shared" si="65"/>
        <v>55859.61</v>
      </c>
      <c r="F50" s="268">
        <f>E50-('Proposed Budget'!J44*14)</f>
        <v>17166.640930000009</v>
      </c>
      <c r="G50" s="246">
        <f t="shared" si="66"/>
        <v>0.44366305668979811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2765.54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1317.179595789474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768.50526315789477</v>
      </c>
      <c r="E52" s="268">
        <f t="shared" si="65"/>
        <v>7200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800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157752.37</v>
      </c>
      <c r="F54" s="297">
        <f>F49+F50+E52</f>
        <v>42349.392886380025</v>
      </c>
      <c r="G54" s="246">
        <f>(E54/(E54-F54))-1</f>
        <v>0.36696967396850555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4402.7199999999993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4402.7199999999993</v>
      </c>
      <c r="G11" s="207">
        <f t="shared" si="0"/>
        <v>-15080.699759326666</v>
      </c>
      <c r="H11" s="208">
        <f t="shared" si="1"/>
        <v>-0.77402734969601894</v>
      </c>
      <c r="I11" s="198"/>
      <c r="J11" s="209">
        <f t="shared" ref="J11:K11" si="16">SUM(O29,E29,J29)</f>
        <v>13000</v>
      </c>
      <c r="K11" s="210">
        <f t="shared" si="16"/>
        <v>4437.24</v>
      </c>
      <c r="L11" s="211">
        <f t="shared" si="3"/>
        <v>8562.76</v>
      </c>
      <c r="M11" s="212">
        <f t="shared" si="4"/>
        <v>-0.65867384615384617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-84.520000000000437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157752.37000000002</v>
      </c>
      <c r="G16" s="205">
        <f>SUM(G2:G11)</f>
        <v>-14971.559553266656</v>
      </c>
      <c r="H16" s="208">
        <f>((SUM(F16))-SUM(E16))/SUM(E16)</f>
        <v>-8.6679127738635467E-2</v>
      </c>
      <c r="I16" s="198"/>
      <c r="J16" s="209">
        <f>SUM(J2:J11)</f>
        <v>130000</v>
      </c>
      <c r="K16" s="209">
        <f>SUM(K2:K11)</f>
        <v>114494.07</v>
      </c>
      <c r="L16" s="209">
        <f>SUM(L2:L11)</f>
        <v>15505.93</v>
      </c>
      <c r="M16" s="212">
        <f>((K16-SUM(J16))/SUM(J16))</f>
        <v>-0.11927638461538456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-84.519999999974971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1960.75</v>
      </c>
      <c r="G29" s="232">
        <f t="shared" si="19"/>
        <v>3239.25</v>
      </c>
      <c r="H29" s="233">
        <f t="shared" si="20"/>
        <v>-0.62293269230769233</v>
      </c>
      <c r="I29" s="198"/>
      <c r="J29" s="234">
        <f>SUM('Proposed Budget'!$D$5:$D$12)</f>
        <v>5800</v>
      </c>
      <c r="K29" s="235">
        <f>SUM('Monthly Breakdown'!AA5:AA12)</f>
        <v>2476.4899999999998</v>
      </c>
      <c r="L29" s="236">
        <f t="shared" si="21"/>
        <v>3323.51</v>
      </c>
      <c r="M29" s="237">
        <f t="shared" si="22"/>
        <v>-0.57301896551724141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43922.91</v>
      </c>
      <c r="G34" s="230">
        <f>SUM(G20:G29)</f>
        <v>8077.0899999999983</v>
      </c>
      <c r="H34" s="233">
        <f>((F34-SUM(E34)))/SUM(E34)</f>
        <v>-0.15532865384615377</v>
      </c>
      <c r="I34" s="198"/>
      <c r="J34" s="234">
        <f>SUM(J20:J29)</f>
        <v>58000</v>
      </c>
      <c r="K34" s="234">
        <f>SUM(K20:K29)</f>
        <v>52571.159999999996</v>
      </c>
      <c r="L34" s="234">
        <f>SUM(L20:L29)</f>
        <v>5428.84</v>
      </c>
      <c r="M34" s="237">
        <f>((K34-SUM(J34))/SUM(J34))</f>
        <v>-9.3600689655172473E-2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546"/>
  <sheetViews>
    <sheetView tabSelected="1" workbookViewId="0">
      <pane ySplit="4" topLeftCell="A5" activePane="bottomLeft" state="frozen"/>
      <selection pane="bottomLeft" activeCell="K15" sqref="K1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(SUM(INDIRECT("g5:g5")))+J2+L2+N2+P2-R2+T2-G1749</f>
        <v>3161.589999999992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60</v>
      </c>
      <c r="H2" s="301"/>
      <c r="I2" s="314" t="s">
        <v>275</v>
      </c>
      <c r="J2" s="303">
        <f>SUMIFS(E:E,I:I,"1")</f>
        <v>395.61</v>
      </c>
      <c r="K2" s="304" t="s">
        <v>276</v>
      </c>
      <c r="L2" s="305">
        <f>(SUMIFS(E:E,I:I,"2"))</f>
        <v>270.27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22</v>
      </c>
      <c r="C5" s="298">
        <v>46306</v>
      </c>
      <c r="D5" s="299" t="s">
        <v>351</v>
      </c>
      <c r="E5" s="522">
        <v>21.29</v>
      </c>
      <c r="F5" s="522"/>
      <c r="G5" s="333">
        <f t="shared" ref="G5:G30" si="0">G6-E5+F5</f>
        <v>2555.7099999999919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8</v>
      </c>
      <c r="C6" s="298">
        <v>46306</v>
      </c>
      <c r="D6" s="299" t="s">
        <v>319</v>
      </c>
      <c r="E6" s="522">
        <v>25.43</v>
      </c>
      <c r="F6" s="522"/>
      <c r="G6" s="333">
        <f t="shared" si="0"/>
        <v>2576.9999999999918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4</v>
      </c>
      <c r="C7" s="298">
        <v>46306</v>
      </c>
      <c r="D7" s="299" t="s">
        <v>430</v>
      </c>
      <c r="E7" s="522">
        <v>44.36</v>
      </c>
      <c r="F7" s="522"/>
      <c r="G7" s="333">
        <f t="shared" si="0"/>
        <v>2602.4299999999917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46306</v>
      </c>
      <c r="D8" s="299" t="s">
        <v>1097</v>
      </c>
      <c r="E8" s="522">
        <v>53.86</v>
      </c>
      <c r="F8" s="522"/>
      <c r="G8" s="333">
        <f t="shared" si="0"/>
        <v>2646.7899999999918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46305</v>
      </c>
      <c r="D9" s="299" t="s">
        <v>310</v>
      </c>
      <c r="E9" s="522">
        <v>10.64</v>
      </c>
      <c r="F9" s="522"/>
      <c r="G9" s="333">
        <f t="shared" si="0"/>
        <v>2700.6499999999919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1</v>
      </c>
      <c r="C10" s="298">
        <v>46305</v>
      </c>
      <c r="D10" s="299" t="s">
        <v>311</v>
      </c>
      <c r="E10" s="522">
        <v>158.04</v>
      </c>
      <c r="F10" s="522"/>
      <c r="G10" s="333">
        <f t="shared" si="0"/>
        <v>2711.2899999999918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46305</v>
      </c>
      <c r="D11" s="299" t="s">
        <v>1094</v>
      </c>
      <c r="E11" s="522">
        <v>21.75</v>
      </c>
      <c r="F11" s="522"/>
      <c r="G11" s="333">
        <f t="shared" si="0"/>
        <v>2869.3299999999917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46305</v>
      </c>
      <c r="D12" s="299" t="s">
        <v>304</v>
      </c>
      <c r="E12" s="522">
        <v>46.82</v>
      </c>
      <c r="F12" s="522"/>
      <c r="G12" s="333">
        <f t="shared" si="0"/>
        <v>2891.0799999999917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46305</v>
      </c>
      <c r="D13" s="299" t="s">
        <v>301</v>
      </c>
      <c r="E13" s="522">
        <v>25.4</v>
      </c>
      <c r="F13" s="522"/>
      <c r="G13" s="333">
        <f t="shared" si="0"/>
        <v>2937.8999999999919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46305</v>
      </c>
      <c r="D14" s="299" t="s">
        <v>1095</v>
      </c>
      <c r="E14" s="522">
        <v>19.95</v>
      </c>
      <c r="F14" s="522"/>
      <c r="G14" s="333">
        <f t="shared" si="0"/>
        <v>2963.299999999992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46305</v>
      </c>
      <c r="D15" s="299" t="s">
        <v>1089</v>
      </c>
      <c r="E15" s="522">
        <v>65</v>
      </c>
      <c r="F15" s="522"/>
      <c r="G15" s="333">
        <f t="shared" si="0"/>
        <v>2983.2499999999918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46305</v>
      </c>
      <c r="D16" s="299" t="s">
        <v>1090</v>
      </c>
      <c r="E16" s="522">
        <v>50</v>
      </c>
      <c r="F16" s="522"/>
      <c r="G16" s="333">
        <f t="shared" si="0"/>
        <v>3048.2499999999918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5</v>
      </c>
      <c r="C17" s="298">
        <v>46304</v>
      </c>
      <c r="D17" s="299" t="s">
        <v>852</v>
      </c>
      <c r="E17" s="522">
        <v>10.68</v>
      </c>
      <c r="F17" s="522"/>
      <c r="G17" s="333">
        <f t="shared" si="0"/>
        <v>3098.2499999999918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46304</v>
      </c>
      <c r="D18" s="299" t="s">
        <v>982</v>
      </c>
      <c r="E18" s="522">
        <v>55.4</v>
      </c>
      <c r="F18" s="522"/>
      <c r="G18" s="333">
        <f t="shared" si="0"/>
        <v>3108.9299999999917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46304</v>
      </c>
      <c r="D19" s="299" t="s">
        <v>370</v>
      </c>
      <c r="E19" s="522">
        <v>25.07</v>
      </c>
      <c r="F19" s="522"/>
      <c r="G19" s="333">
        <f t="shared" si="0"/>
        <v>3164.3299999999917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46304</v>
      </c>
      <c r="D20" s="299" t="s">
        <v>1096</v>
      </c>
      <c r="E20" s="522">
        <v>22.66</v>
      </c>
      <c r="F20" s="522"/>
      <c r="G20" s="333">
        <f t="shared" si="0"/>
        <v>3189.3999999999919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5</v>
      </c>
      <c r="C21" s="298">
        <v>46304</v>
      </c>
      <c r="D21" s="299" t="s">
        <v>1096</v>
      </c>
      <c r="E21" s="522">
        <v>11.36</v>
      </c>
      <c r="F21" s="522"/>
      <c r="G21" s="333">
        <f t="shared" si="0"/>
        <v>3212.0599999999918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22</v>
      </c>
      <c r="C22" s="298">
        <v>46304</v>
      </c>
      <c r="D22" s="299" t="s">
        <v>906</v>
      </c>
      <c r="E22" s="522">
        <v>5.31</v>
      </c>
      <c r="F22" s="522"/>
      <c r="G22" s="333">
        <f t="shared" si="0"/>
        <v>3223.4199999999919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3</v>
      </c>
      <c r="C23" s="298">
        <v>46304</v>
      </c>
      <c r="D23" s="299" t="s">
        <v>1001</v>
      </c>
      <c r="E23" s="522">
        <v>10</v>
      </c>
      <c r="F23" s="522"/>
      <c r="G23" s="333">
        <f t="shared" si="0"/>
        <v>3228.7299999999918</v>
      </c>
      <c r="H23" s="334" t="s">
        <v>298</v>
      </c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46304</v>
      </c>
      <c r="D24" s="299" t="s">
        <v>1001</v>
      </c>
      <c r="E24" s="522">
        <v>10</v>
      </c>
      <c r="F24" s="522"/>
      <c r="G24" s="333">
        <f t="shared" si="0"/>
        <v>3238.7299999999918</v>
      </c>
      <c r="H24" s="334" t="s">
        <v>298</v>
      </c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4</v>
      </c>
      <c r="C25" s="298">
        <v>46303</v>
      </c>
      <c r="D25" s="299" t="s">
        <v>296</v>
      </c>
      <c r="E25" s="522">
        <v>40.69</v>
      </c>
      <c r="F25" s="522"/>
      <c r="G25" s="333">
        <f t="shared" si="0"/>
        <v>3248.7299999999918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46303</v>
      </c>
      <c r="D26" s="299" t="s">
        <v>357</v>
      </c>
      <c r="E26" s="522">
        <v>14.1</v>
      </c>
      <c r="F26" s="522"/>
      <c r="G26" s="333">
        <f t="shared" si="0"/>
        <v>3289.4199999999919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46303</v>
      </c>
      <c r="D27" s="299" t="s">
        <v>300</v>
      </c>
      <c r="E27" s="522">
        <v>53.07</v>
      </c>
      <c r="F27" s="522"/>
      <c r="G27" s="333">
        <f t="shared" si="0"/>
        <v>3303.5199999999918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46303</v>
      </c>
      <c r="D28" s="299" t="s">
        <v>357</v>
      </c>
      <c r="E28" s="522">
        <v>21.79</v>
      </c>
      <c r="F28" s="522"/>
      <c r="G28" s="333">
        <f t="shared" si="0"/>
        <v>3356.589999999992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335</v>
      </c>
      <c r="B29" s="330" t="s">
        <v>335</v>
      </c>
      <c r="C29" s="298">
        <v>46303</v>
      </c>
      <c r="D29" s="299" t="s">
        <v>182</v>
      </c>
      <c r="E29" s="522">
        <v>79.209999999999994</v>
      </c>
      <c r="F29" s="522"/>
      <c r="G29" s="333">
        <f t="shared" si="0"/>
        <v>3378.3799999999919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46302</v>
      </c>
      <c r="D30" s="299" t="s">
        <v>301</v>
      </c>
      <c r="E30" s="522">
        <v>16.05</v>
      </c>
      <c r="F30" s="522"/>
      <c r="G30" s="333">
        <f t="shared" si="0"/>
        <v>3457.589999999992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13</v>
      </c>
      <c r="C31" s="298">
        <v>46302</v>
      </c>
      <c r="D31" s="299" t="s">
        <v>182</v>
      </c>
      <c r="E31" s="522">
        <v>360.28</v>
      </c>
      <c r="F31" s="522"/>
      <c r="G31" s="333">
        <f t="shared" ref="G31:G100" si="1">G32-E31+F31</f>
        <v>3473.6399999999921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9</v>
      </c>
      <c r="C32" s="298">
        <v>46302</v>
      </c>
      <c r="D32" s="299" t="s">
        <v>58</v>
      </c>
      <c r="E32" s="522">
        <v>1231.68</v>
      </c>
      <c r="F32" s="522"/>
      <c r="G32" s="333">
        <f t="shared" si="1"/>
        <v>3833.9199999999919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46302</v>
      </c>
      <c r="D33" s="299" t="s">
        <v>1088</v>
      </c>
      <c r="E33" s="522">
        <v>102.95</v>
      </c>
      <c r="F33" s="522"/>
      <c r="G33" s="333">
        <f t="shared" si="1"/>
        <v>5065.5999999999922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4</v>
      </c>
      <c r="C34" s="298">
        <v>46301</v>
      </c>
      <c r="D34" s="299" t="s">
        <v>310</v>
      </c>
      <c r="E34" s="522">
        <v>38.58</v>
      </c>
      <c r="F34" s="522"/>
      <c r="G34" s="333">
        <f t="shared" si="1"/>
        <v>5168.549999999992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16</v>
      </c>
      <c r="C35" s="298">
        <v>46301</v>
      </c>
      <c r="D35" s="299" t="s">
        <v>1093</v>
      </c>
      <c r="E35" s="522">
        <v>85</v>
      </c>
      <c r="F35" s="522"/>
      <c r="G35" s="333">
        <f t="shared" si="1"/>
        <v>5207.1299999999919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46301</v>
      </c>
      <c r="D36" s="299" t="s">
        <v>300</v>
      </c>
      <c r="E36" s="522">
        <v>28.73</v>
      </c>
      <c r="F36" s="522"/>
      <c r="G36" s="333">
        <f t="shared" si="1"/>
        <v>5292.1299999999919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14</v>
      </c>
      <c r="C37" s="298">
        <v>46301</v>
      </c>
      <c r="D37" s="299" t="s">
        <v>365</v>
      </c>
      <c r="E37" s="522">
        <v>66.67</v>
      </c>
      <c r="F37" s="522"/>
      <c r="G37" s="333">
        <f t="shared" si="1"/>
        <v>5320.8599999999915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46301</v>
      </c>
      <c r="D38" s="299" t="s">
        <v>301</v>
      </c>
      <c r="E38" s="522">
        <v>16.05</v>
      </c>
      <c r="F38" s="522"/>
      <c r="G38" s="333">
        <f t="shared" si="1"/>
        <v>5387.5299999999916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46301</v>
      </c>
      <c r="D39" s="299" t="s">
        <v>396</v>
      </c>
      <c r="E39" s="522">
        <v>6.79</v>
      </c>
      <c r="F39" s="522"/>
      <c r="G39" s="333">
        <f t="shared" si="1"/>
        <v>5403.5799999999917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46300</v>
      </c>
      <c r="D40" s="299" t="s">
        <v>306</v>
      </c>
      <c r="E40" s="522">
        <v>160.1</v>
      </c>
      <c r="F40" s="522"/>
      <c r="G40" s="333">
        <f t="shared" si="1"/>
        <v>5410.3699999999917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4</v>
      </c>
      <c r="C41" s="298">
        <v>46300</v>
      </c>
      <c r="D41" s="299" t="s">
        <v>296</v>
      </c>
      <c r="E41" s="522">
        <v>77.569999999999993</v>
      </c>
      <c r="F41" s="522"/>
      <c r="G41" s="333">
        <f t="shared" si="1"/>
        <v>5570.4699999999921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14</v>
      </c>
      <c r="C42" s="298">
        <v>46300</v>
      </c>
      <c r="D42" s="299" t="s">
        <v>366</v>
      </c>
      <c r="E42" s="522">
        <v>72.38</v>
      </c>
      <c r="F42" s="522"/>
      <c r="G42" s="333">
        <f t="shared" si="1"/>
        <v>5648.0399999999918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6</v>
      </c>
      <c r="C43" s="298">
        <v>46300</v>
      </c>
      <c r="D43" s="299" t="s">
        <v>1091</v>
      </c>
      <c r="E43" s="522">
        <v>78.64</v>
      </c>
      <c r="F43" s="522"/>
      <c r="G43" s="333">
        <f t="shared" si="1"/>
        <v>5720.4199999999919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46300</v>
      </c>
      <c r="D44" s="299" t="s">
        <v>1086</v>
      </c>
      <c r="E44" s="522">
        <v>60</v>
      </c>
      <c r="F44" s="522"/>
      <c r="G44" s="333">
        <f t="shared" si="1"/>
        <v>5799.0599999999922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46300</v>
      </c>
      <c r="D45" s="299" t="s">
        <v>1081</v>
      </c>
      <c r="E45" s="522">
        <v>138.43</v>
      </c>
      <c r="F45" s="522"/>
      <c r="G45" s="333">
        <f t="shared" si="1"/>
        <v>5859.0599999999922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5</v>
      </c>
      <c r="C46" s="298">
        <v>46300</v>
      </c>
      <c r="D46" s="299" t="s">
        <v>1033</v>
      </c>
      <c r="E46" s="522">
        <v>265</v>
      </c>
      <c r="F46" s="522"/>
      <c r="G46" s="333">
        <f t="shared" si="1"/>
        <v>5997.4899999999925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46300</v>
      </c>
      <c r="D47" s="299" t="s">
        <v>300</v>
      </c>
      <c r="E47" s="522">
        <v>29.78</v>
      </c>
      <c r="F47" s="522"/>
      <c r="G47" s="333">
        <f t="shared" si="1"/>
        <v>6262.4899999999925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/>
      <c r="B48" s="330"/>
      <c r="C48" s="298">
        <v>46299</v>
      </c>
      <c r="D48" s="299" t="s">
        <v>843</v>
      </c>
      <c r="E48" s="522">
        <v>80.89</v>
      </c>
      <c r="F48" s="522"/>
      <c r="G48" s="333">
        <f t="shared" si="1"/>
        <v>6292.2699999999923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5</v>
      </c>
      <c r="C49" s="298">
        <v>46299</v>
      </c>
      <c r="D49" s="299" t="s">
        <v>1082</v>
      </c>
      <c r="E49" s="522">
        <v>167.68</v>
      </c>
      <c r="F49" s="522"/>
      <c r="G49" s="333">
        <f t="shared" si="1"/>
        <v>6373.1599999999926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17</v>
      </c>
      <c r="C50" s="298">
        <v>46299</v>
      </c>
      <c r="D50" s="299" t="s">
        <v>369</v>
      </c>
      <c r="E50" s="522">
        <v>99</v>
      </c>
      <c r="F50" s="522"/>
      <c r="G50" s="333">
        <f t="shared" si="1"/>
        <v>6540.8399999999929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46298</v>
      </c>
      <c r="D51" s="299" t="s">
        <v>1087</v>
      </c>
      <c r="E51" s="522">
        <v>83.15</v>
      </c>
      <c r="F51" s="522"/>
      <c r="G51" s="333">
        <f t="shared" si="1"/>
        <v>6639.8399999999929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46298</v>
      </c>
      <c r="D52" s="299" t="s">
        <v>339</v>
      </c>
      <c r="E52" s="522">
        <v>106.5</v>
      </c>
      <c r="F52" s="522"/>
      <c r="G52" s="333">
        <f t="shared" si="1"/>
        <v>6722.9899999999925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46298</v>
      </c>
      <c r="D53" s="299" t="s">
        <v>310</v>
      </c>
      <c r="E53" s="522">
        <v>33.82</v>
      </c>
      <c r="F53" s="522"/>
      <c r="G53" s="333">
        <f t="shared" si="1"/>
        <v>6829.4899999999925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3</v>
      </c>
      <c r="C54" s="298">
        <v>46298</v>
      </c>
      <c r="D54" s="299" t="s">
        <v>310</v>
      </c>
      <c r="E54" s="522">
        <v>13.65</v>
      </c>
      <c r="F54" s="522"/>
      <c r="G54" s="333">
        <f t="shared" si="1"/>
        <v>6863.3099999999922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46298</v>
      </c>
      <c r="D55" s="299" t="s">
        <v>951</v>
      </c>
      <c r="E55" s="522">
        <v>12.77</v>
      </c>
      <c r="F55" s="522"/>
      <c r="G55" s="333">
        <f t="shared" si="1"/>
        <v>6876.9599999999919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46298</v>
      </c>
      <c r="D56" s="299" t="s">
        <v>1083</v>
      </c>
      <c r="E56" s="522">
        <v>114.82</v>
      </c>
      <c r="F56" s="522"/>
      <c r="G56" s="333">
        <f t="shared" si="1"/>
        <v>6889.7299999999923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46298</v>
      </c>
      <c r="D57" s="299" t="s">
        <v>385</v>
      </c>
      <c r="E57" s="522">
        <v>8.59</v>
      </c>
      <c r="F57" s="522"/>
      <c r="G57" s="333">
        <f t="shared" si="1"/>
        <v>7004.549999999992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46297</v>
      </c>
      <c r="D58" s="299" t="s">
        <v>1084</v>
      </c>
      <c r="E58" s="522">
        <v>14</v>
      </c>
      <c r="F58" s="522"/>
      <c r="G58" s="333">
        <f t="shared" si="1"/>
        <v>7013.1399999999921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46297</v>
      </c>
      <c r="D59" s="299" t="s">
        <v>324</v>
      </c>
      <c r="E59" s="522">
        <v>11.7</v>
      </c>
      <c r="F59" s="522"/>
      <c r="G59" s="333">
        <f t="shared" si="1"/>
        <v>7027.1399999999921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287</v>
      </c>
      <c r="B60" s="330" t="s">
        <v>287</v>
      </c>
      <c r="C60" s="298">
        <v>46297</v>
      </c>
      <c r="D60" s="299" t="s">
        <v>1085</v>
      </c>
      <c r="E60" s="522">
        <v>112.25</v>
      </c>
      <c r="F60" s="522">
        <v>112.25</v>
      </c>
      <c r="G60" s="333">
        <f t="shared" si="1"/>
        <v>7038.839999999992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46297</v>
      </c>
      <c r="D61" s="299" t="s">
        <v>350</v>
      </c>
      <c r="E61" s="522">
        <v>25</v>
      </c>
      <c r="F61" s="522"/>
      <c r="G61" s="333">
        <f t="shared" si="1"/>
        <v>7038.839999999992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46297</v>
      </c>
      <c r="D62" s="299" t="s">
        <v>1078</v>
      </c>
      <c r="E62" s="522">
        <v>30</v>
      </c>
      <c r="F62" s="522"/>
      <c r="G62" s="333">
        <f t="shared" si="1"/>
        <v>7063.839999999992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284</v>
      </c>
      <c r="B63" s="330">
        <v>37</v>
      </c>
      <c r="C63" s="298">
        <v>46297</v>
      </c>
      <c r="D63" s="299" t="s">
        <v>373</v>
      </c>
      <c r="E63" s="522">
        <v>50</v>
      </c>
      <c r="F63" s="522"/>
      <c r="G63" s="333">
        <f t="shared" si="1"/>
        <v>7093.839999999992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46297</v>
      </c>
      <c r="D64" s="299" t="s">
        <v>374</v>
      </c>
      <c r="E64" s="522">
        <v>6.37</v>
      </c>
      <c r="F64" s="522"/>
      <c r="G64" s="333">
        <f t="shared" si="1"/>
        <v>7143.839999999992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46296</v>
      </c>
      <c r="D65" s="299" t="s">
        <v>296</v>
      </c>
      <c r="E65" s="522">
        <v>17.84</v>
      </c>
      <c r="F65" s="522"/>
      <c r="G65" s="333">
        <f t="shared" si="1"/>
        <v>7150.2099999999919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46296</v>
      </c>
      <c r="D66" s="299" t="s">
        <v>359</v>
      </c>
      <c r="E66" s="522">
        <v>35</v>
      </c>
      <c r="F66" s="522"/>
      <c r="G66" s="333">
        <f t="shared" si="1"/>
        <v>7168.049999999992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335</v>
      </c>
      <c r="B67" s="330" t="s">
        <v>335</v>
      </c>
      <c r="C67" s="298">
        <v>46296</v>
      </c>
      <c r="D67" s="299" t="s">
        <v>458</v>
      </c>
      <c r="E67" s="522"/>
      <c r="F67" s="522">
        <v>200</v>
      </c>
      <c r="G67" s="333">
        <f t="shared" si="1"/>
        <v>7203.049999999992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291</v>
      </c>
      <c r="B68" s="330">
        <v>41</v>
      </c>
      <c r="C68" s="298">
        <v>46296</v>
      </c>
      <c r="D68" s="299" t="s">
        <v>1076</v>
      </c>
      <c r="E68" s="522"/>
      <c r="F68" s="522">
        <v>800</v>
      </c>
      <c r="G68" s="333">
        <f t="shared" si="1"/>
        <v>7003.049999999992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291</v>
      </c>
      <c r="B69" s="330">
        <v>39</v>
      </c>
      <c r="C69" s="298">
        <v>46296</v>
      </c>
      <c r="D69" s="299" t="s">
        <v>292</v>
      </c>
      <c r="E69" s="522"/>
      <c r="F69" s="522">
        <v>2765.54</v>
      </c>
      <c r="G69" s="333">
        <f t="shared" si="1"/>
        <v>6203.049999999992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291</v>
      </c>
      <c r="B70" s="330">
        <v>40</v>
      </c>
      <c r="C70" s="298">
        <v>46296</v>
      </c>
      <c r="D70" s="299" t="s">
        <v>316</v>
      </c>
      <c r="E70" s="522"/>
      <c r="F70" s="522">
        <v>837.18</v>
      </c>
      <c r="G70" s="333">
        <f t="shared" si="1"/>
        <v>3437.5099999999916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284</v>
      </c>
      <c r="B71" s="330">
        <v>37</v>
      </c>
      <c r="C71" s="298">
        <v>46295</v>
      </c>
      <c r="D71" s="299" t="s">
        <v>1080</v>
      </c>
      <c r="E71" s="522">
        <v>2768.7</v>
      </c>
      <c r="F71" s="522"/>
      <c r="G71" s="333">
        <f t="shared" si="1"/>
        <v>2600.3299999999917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25</v>
      </c>
      <c r="C72" s="298">
        <v>46295</v>
      </c>
      <c r="D72" s="298" t="s">
        <v>204</v>
      </c>
      <c r="E72" s="331">
        <v>350</v>
      </c>
      <c r="F72" s="522"/>
      <c r="G72" s="333">
        <f t="shared" si="1"/>
        <v>5369.0299999999916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26</v>
      </c>
      <c r="C73" s="298">
        <v>46295</v>
      </c>
      <c r="D73" s="298" t="s">
        <v>205</v>
      </c>
      <c r="E73" s="331">
        <v>320</v>
      </c>
      <c r="F73" s="522"/>
      <c r="G73" s="333">
        <f t="shared" si="1"/>
        <v>5719.0299999999916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27</v>
      </c>
      <c r="C74" s="298">
        <v>46295</v>
      </c>
      <c r="D74" s="298" t="s">
        <v>206</v>
      </c>
      <c r="E74" s="331">
        <v>25</v>
      </c>
      <c r="F74" s="522"/>
      <c r="G74" s="333">
        <f t="shared" si="1"/>
        <v>6039.0299999999916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28</v>
      </c>
      <c r="C75" s="298">
        <v>46295</v>
      </c>
      <c r="D75" s="298" t="s">
        <v>207</v>
      </c>
      <c r="E75" s="331">
        <v>25</v>
      </c>
      <c r="F75" s="522"/>
      <c r="G75" s="333">
        <f t="shared" si="1"/>
        <v>6064.0299999999916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29</v>
      </c>
      <c r="C76" s="298">
        <v>46295</v>
      </c>
      <c r="D76" s="298" t="s">
        <v>208</v>
      </c>
      <c r="E76" s="331">
        <v>45</v>
      </c>
      <c r="F76" s="522"/>
      <c r="G76" s="333">
        <f t="shared" si="1"/>
        <v>6089.0299999999916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30</v>
      </c>
      <c r="C77" s="298">
        <v>46295</v>
      </c>
      <c r="D77" s="298" t="s">
        <v>209</v>
      </c>
      <c r="E77" s="331">
        <v>400</v>
      </c>
      <c r="F77" s="522"/>
      <c r="G77" s="333">
        <f t="shared" si="1"/>
        <v>6134.0299999999916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286</v>
      </c>
      <c r="B78" s="330">
        <v>31</v>
      </c>
      <c r="C78" s="298">
        <v>46295</v>
      </c>
      <c r="D78" s="298" t="s">
        <v>210</v>
      </c>
      <c r="E78" s="331">
        <v>375</v>
      </c>
      <c r="F78" s="522"/>
      <c r="G78" s="333">
        <f t="shared" si="1"/>
        <v>6534.0299999999916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286</v>
      </c>
      <c r="B79" s="330">
        <v>32</v>
      </c>
      <c r="C79" s="298">
        <v>46295</v>
      </c>
      <c r="D79" s="298" t="s">
        <v>211</v>
      </c>
      <c r="E79" s="331">
        <v>100</v>
      </c>
      <c r="F79" s="522"/>
      <c r="G79" s="333">
        <f t="shared" si="1"/>
        <v>6909.0299999999916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286</v>
      </c>
      <c r="B80" s="330">
        <v>33</v>
      </c>
      <c r="C80" s="298">
        <v>46295</v>
      </c>
      <c r="D80" s="298" t="s">
        <v>212</v>
      </c>
      <c r="E80" s="331">
        <v>85</v>
      </c>
      <c r="F80" s="522"/>
      <c r="G80" s="333">
        <f t="shared" si="1"/>
        <v>7009.0299999999916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286</v>
      </c>
      <c r="B81" s="330">
        <v>34</v>
      </c>
      <c r="C81" s="298">
        <v>46295</v>
      </c>
      <c r="D81" s="298" t="s">
        <v>213</v>
      </c>
      <c r="E81" s="331">
        <v>230</v>
      </c>
      <c r="F81" s="522"/>
      <c r="G81" s="333">
        <f t="shared" si="1"/>
        <v>7094.0299999999916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286</v>
      </c>
      <c r="B82" s="330">
        <v>35</v>
      </c>
      <c r="C82" s="298">
        <v>46295</v>
      </c>
      <c r="D82" s="298" t="s">
        <v>214</v>
      </c>
      <c r="E82" s="331">
        <v>45</v>
      </c>
      <c r="F82" s="522"/>
      <c r="G82" s="333">
        <f t="shared" si="1"/>
        <v>7324.0299999999916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46295</v>
      </c>
      <c r="D83" s="298" t="s">
        <v>1079</v>
      </c>
      <c r="E83" s="522">
        <v>19.57</v>
      </c>
      <c r="F83" s="522"/>
      <c r="G83" s="333">
        <f t="shared" si="1"/>
        <v>7369.0299999999916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5</v>
      </c>
      <c r="C84" s="298">
        <v>46295</v>
      </c>
      <c r="D84" s="298" t="s">
        <v>1077</v>
      </c>
      <c r="E84" s="522">
        <v>32.99</v>
      </c>
      <c r="F84" s="522"/>
      <c r="G84" s="333">
        <f t="shared" si="1"/>
        <v>7388.5999999999913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10</v>
      </c>
      <c r="C85" s="298">
        <v>46295</v>
      </c>
      <c r="D85" s="298" t="s">
        <v>176</v>
      </c>
      <c r="E85" s="522">
        <v>17.899999999999999</v>
      </c>
      <c r="F85" s="522"/>
      <c r="G85" s="333">
        <f t="shared" si="1"/>
        <v>7421.5899999999911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46294</v>
      </c>
      <c r="D86" s="298" t="s">
        <v>334</v>
      </c>
      <c r="E86" s="522">
        <v>14.28</v>
      </c>
      <c r="F86" s="522"/>
      <c r="G86" s="333">
        <f t="shared" si="1"/>
        <v>7439.4899999999907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6</v>
      </c>
      <c r="C87" s="298">
        <v>46294</v>
      </c>
      <c r="D87" s="298" t="s">
        <v>300</v>
      </c>
      <c r="E87" s="522">
        <v>34.49</v>
      </c>
      <c r="F87" s="522"/>
      <c r="G87" s="333">
        <f t="shared" si="1"/>
        <v>7453.7699999999904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291</v>
      </c>
      <c r="B88" s="330">
        <v>38</v>
      </c>
      <c r="C88" s="298">
        <v>46294</v>
      </c>
      <c r="D88" s="299" t="s">
        <v>293</v>
      </c>
      <c r="E88" s="522"/>
      <c r="F88" s="522">
        <v>4719.97</v>
      </c>
      <c r="G88" s="333">
        <f t="shared" si="1"/>
        <v>7488.2599999999902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20</v>
      </c>
      <c r="C89" s="298">
        <v>46294</v>
      </c>
      <c r="D89" s="299" t="s">
        <v>193</v>
      </c>
      <c r="E89" s="522">
        <v>600</v>
      </c>
      <c r="F89" s="522"/>
      <c r="G89" s="333">
        <f t="shared" si="1"/>
        <v>2768.28999999999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46293</v>
      </c>
      <c r="D90" s="299" t="s">
        <v>1073</v>
      </c>
      <c r="E90" s="522">
        <v>785</v>
      </c>
      <c r="F90" s="522"/>
      <c r="G90" s="333">
        <f t="shared" si="1"/>
        <v>3368.28999999999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46293</v>
      </c>
      <c r="D91" s="299" t="s">
        <v>310</v>
      </c>
      <c r="E91" s="522">
        <v>47.75</v>
      </c>
      <c r="F91" s="522"/>
      <c r="G91" s="333">
        <f t="shared" si="1"/>
        <v>4153.28999999999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4</v>
      </c>
      <c r="C92" s="298">
        <v>46293</v>
      </c>
      <c r="D92" s="299" t="s">
        <v>296</v>
      </c>
      <c r="E92" s="522">
        <v>91.28</v>
      </c>
      <c r="F92" s="522"/>
      <c r="G92" s="333">
        <f t="shared" si="1"/>
        <v>4201.03999999999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3</v>
      </c>
      <c r="C93" s="298">
        <v>46293</v>
      </c>
      <c r="D93" s="299" t="s">
        <v>296</v>
      </c>
      <c r="E93" s="522">
        <v>3.49</v>
      </c>
      <c r="F93" s="522"/>
      <c r="G93" s="333">
        <f t="shared" si="1"/>
        <v>4292.3199999999897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46293</v>
      </c>
      <c r="D94" s="299" t="s">
        <v>1075</v>
      </c>
      <c r="E94" s="522">
        <v>260.32</v>
      </c>
      <c r="F94" s="522"/>
      <c r="G94" s="333">
        <f t="shared" si="1"/>
        <v>4295.8099999999895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3</v>
      </c>
      <c r="C95" s="298">
        <v>46292</v>
      </c>
      <c r="D95" s="299" t="s">
        <v>981</v>
      </c>
      <c r="E95" s="522">
        <v>9.35</v>
      </c>
      <c r="F95" s="522"/>
      <c r="G95" s="333">
        <f t="shared" si="1"/>
        <v>4556.1299999999892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46291</v>
      </c>
      <c r="D96" s="299" t="s">
        <v>1072</v>
      </c>
      <c r="E96" s="522">
        <v>46.73</v>
      </c>
      <c r="F96" s="522"/>
      <c r="G96" s="333">
        <f t="shared" si="1"/>
        <v>4565.4799999999896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46291</v>
      </c>
      <c r="D97" s="299" t="s">
        <v>428</v>
      </c>
      <c r="E97" s="522">
        <v>102.95</v>
      </c>
      <c r="F97" s="522"/>
      <c r="G97" s="333">
        <f t="shared" si="1"/>
        <v>4612.2099999999891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46291</v>
      </c>
      <c r="D98" s="299" t="s">
        <v>319</v>
      </c>
      <c r="E98" s="522">
        <v>53.4</v>
      </c>
      <c r="F98" s="522"/>
      <c r="G98" s="333">
        <f t="shared" si="1"/>
        <v>4715.1599999999889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46290</v>
      </c>
      <c r="D99" s="299" t="s">
        <v>326</v>
      </c>
      <c r="E99" s="522">
        <v>17.72</v>
      </c>
      <c r="F99" s="522"/>
      <c r="G99" s="333">
        <f t="shared" si="1"/>
        <v>4768.5599999999886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4</v>
      </c>
      <c r="C100" s="298">
        <v>46290</v>
      </c>
      <c r="D100" s="299" t="s">
        <v>296</v>
      </c>
      <c r="E100" s="522">
        <v>42.12</v>
      </c>
      <c r="F100" s="522"/>
      <c r="G100" s="333">
        <f t="shared" si="1"/>
        <v>4786.2799999999888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46290</v>
      </c>
      <c r="D101" s="299" t="s">
        <v>296</v>
      </c>
      <c r="E101" s="522">
        <v>17.84</v>
      </c>
      <c r="F101" s="522"/>
      <c r="G101" s="333">
        <f t="shared" ref="G101:G145" si="2">G102-E101+F101</f>
        <v>4828.3999999999887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12</v>
      </c>
      <c r="C102" s="298">
        <v>46290</v>
      </c>
      <c r="D102" s="299" t="s">
        <v>314</v>
      </c>
      <c r="E102" s="522">
        <v>204.48</v>
      </c>
      <c r="F102" s="522"/>
      <c r="G102" s="333">
        <f t="shared" si="2"/>
        <v>4846.2399999999889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46290</v>
      </c>
      <c r="D103" s="299" t="s">
        <v>1038</v>
      </c>
      <c r="E103" s="522">
        <v>6</v>
      </c>
      <c r="F103" s="522"/>
      <c r="G103" s="333">
        <f t="shared" si="2"/>
        <v>5050.7199999999884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46290</v>
      </c>
      <c r="D104" s="299" t="s">
        <v>370</v>
      </c>
      <c r="E104" s="522">
        <v>18.16</v>
      </c>
      <c r="F104" s="522"/>
      <c r="G104" s="333">
        <f t="shared" si="2"/>
        <v>5056.7199999999884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5</v>
      </c>
      <c r="C105" s="298">
        <v>46290</v>
      </c>
      <c r="D105" s="299" t="s">
        <v>1038</v>
      </c>
      <c r="E105" s="522">
        <v>28.83</v>
      </c>
      <c r="F105" s="522"/>
      <c r="G105" s="333">
        <f t="shared" si="2"/>
        <v>5074.8799999999883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3</v>
      </c>
      <c r="C106" s="298">
        <v>46289</v>
      </c>
      <c r="D106" s="299" t="s">
        <v>1066</v>
      </c>
      <c r="E106" s="522">
        <v>-33.75</v>
      </c>
      <c r="F106" s="522"/>
      <c r="G106" s="333">
        <f t="shared" si="2"/>
        <v>5103.7099999999882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46289</v>
      </c>
      <c r="D107" s="299" t="s">
        <v>357</v>
      </c>
      <c r="E107" s="522">
        <v>18.760000000000002</v>
      </c>
      <c r="F107" s="522"/>
      <c r="G107" s="333">
        <f t="shared" si="2"/>
        <v>5069.9599999999882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46289</v>
      </c>
      <c r="D108" s="299" t="s">
        <v>1069</v>
      </c>
      <c r="E108" s="522">
        <v>40.450000000000003</v>
      </c>
      <c r="F108" s="522"/>
      <c r="G108" s="333">
        <f t="shared" si="2"/>
        <v>5088.7199999999884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46288</v>
      </c>
      <c r="D109" s="299" t="s">
        <v>1067</v>
      </c>
      <c r="E109" s="522">
        <v>25</v>
      </c>
      <c r="F109" s="522"/>
      <c r="G109" s="333">
        <f t="shared" si="2"/>
        <v>5129.1699999999882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46288</v>
      </c>
      <c r="D110" s="299" t="s">
        <v>363</v>
      </c>
      <c r="E110" s="522">
        <v>28.46</v>
      </c>
      <c r="F110" s="522"/>
      <c r="G110" s="333">
        <f t="shared" si="2"/>
        <v>5154.1699999999882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42</v>
      </c>
      <c r="C111" s="298">
        <v>46288</v>
      </c>
      <c r="D111" s="299" t="s">
        <v>200</v>
      </c>
      <c r="E111" s="522">
        <v>59</v>
      </c>
      <c r="F111" s="522"/>
      <c r="G111" s="333">
        <f t="shared" si="2"/>
        <v>5182.6299999999883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43</v>
      </c>
      <c r="C112" s="298">
        <v>46288</v>
      </c>
      <c r="D112" s="299" t="s">
        <v>201</v>
      </c>
      <c r="E112" s="522">
        <v>42.84</v>
      </c>
      <c r="F112" s="522"/>
      <c r="G112" s="333">
        <f t="shared" si="2"/>
        <v>5241.6299999999883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46288</v>
      </c>
      <c r="D113" s="299" t="s">
        <v>1070</v>
      </c>
      <c r="E113" s="522">
        <v>38.25</v>
      </c>
      <c r="F113" s="522"/>
      <c r="G113" s="333">
        <f t="shared" si="2"/>
        <v>5284.4699999999884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46288</v>
      </c>
      <c r="D114" s="299" t="s">
        <v>308</v>
      </c>
      <c r="E114" s="522">
        <v>117.74</v>
      </c>
      <c r="F114" s="522"/>
      <c r="G114" s="333">
        <f t="shared" si="2"/>
        <v>5322.7199999999884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3</v>
      </c>
      <c r="C115" s="298">
        <v>46287</v>
      </c>
      <c r="D115" s="299" t="s">
        <v>1068</v>
      </c>
      <c r="E115" s="522">
        <v>58</v>
      </c>
      <c r="F115" s="522"/>
      <c r="G115" s="333">
        <f t="shared" si="2"/>
        <v>5440.4599999999882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46287</v>
      </c>
      <c r="D116" s="299" t="s">
        <v>1071</v>
      </c>
      <c r="E116" s="522">
        <v>50</v>
      </c>
      <c r="F116" s="522"/>
      <c r="G116" s="333">
        <f t="shared" si="2"/>
        <v>5498.4599999999882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46287</v>
      </c>
      <c r="D117" s="299" t="s">
        <v>426</v>
      </c>
      <c r="E117" s="522">
        <v>-12</v>
      </c>
      <c r="F117" s="522"/>
      <c r="G117" s="333">
        <f t="shared" si="2"/>
        <v>5548.4599999999882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46287</v>
      </c>
      <c r="D118" s="299" t="s">
        <v>306</v>
      </c>
      <c r="E118" s="522">
        <v>58.63</v>
      </c>
      <c r="F118" s="522"/>
      <c r="G118" s="333">
        <f t="shared" si="2"/>
        <v>5536.4599999999882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24</v>
      </c>
      <c r="C119" s="298">
        <v>46287</v>
      </c>
      <c r="D119" s="299" t="s">
        <v>858</v>
      </c>
      <c r="E119" s="522">
        <v>88.17</v>
      </c>
      <c r="F119" s="522"/>
      <c r="G119" s="333">
        <f t="shared" si="2"/>
        <v>5595.0899999999883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46287</v>
      </c>
      <c r="D120" s="299" t="s">
        <v>296</v>
      </c>
      <c r="E120" s="522">
        <v>11.71</v>
      </c>
      <c r="F120" s="522"/>
      <c r="G120" s="333">
        <f t="shared" si="2"/>
        <v>5683.2599999999884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4</v>
      </c>
      <c r="C121" s="298">
        <v>46287</v>
      </c>
      <c r="D121" s="299" t="s">
        <v>296</v>
      </c>
      <c r="E121" s="522">
        <v>46.45</v>
      </c>
      <c r="F121" s="522"/>
      <c r="G121" s="333">
        <f t="shared" si="2"/>
        <v>5694.9699999999884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7</v>
      </c>
      <c r="C122" s="298">
        <v>46287</v>
      </c>
      <c r="D122" s="299" t="s">
        <v>320</v>
      </c>
      <c r="E122" s="522">
        <v>20.75</v>
      </c>
      <c r="F122" s="522"/>
      <c r="G122" s="333">
        <f t="shared" si="2"/>
        <v>5741.4199999999882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46287</v>
      </c>
      <c r="D123" s="299" t="s">
        <v>308</v>
      </c>
      <c r="E123" s="522">
        <v>71.75</v>
      </c>
      <c r="F123" s="522"/>
      <c r="G123" s="333">
        <f t="shared" si="2"/>
        <v>5762.1699999999882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6</v>
      </c>
      <c r="C124" s="298">
        <v>46286</v>
      </c>
      <c r="D124" s="299" t="s">
        <v>300</v>
      </c>
      <c r="E124" s="522">
        <v>16.14</v>
      </c>
      <c r="F124" s="522"/>
      <c r="G124" s="333">
        <f t="shared" si="2"/>
        <v>5833.9199999999882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46286</v>
      </c>
      <c r="D125" s="299" t="s">
        <v>300</v>
      </c>
      <c r="E125" s="522">
        <v>32.97</v>
      </c>
      <c r="F125" s="522"/>
      <c r="G125" s="333">
        <f t="shared" si="2"/>
        <v>5850.0599999999886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22</v>
      </c>
      <c r="C126" s="298">
        <v>46286</v>
      </c>
      <c r="D126" s="299" t="s">
        <v>323</v>
      </c>
      <c r="E126" s="522">
        <v>23.42</v>
      </c>
      <c r="F126" s="522"/>
      <c r="G126" s="333">
        <f t="shared" si="2"/>
        <v>5883.0299999999888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3</v>
      </c>
      <c r="C127" s="298">
        <v>46286</v>
      </c>
      <c r="D127" s="299" t="s">
        <v>310</v>
      </c>
      <c r="E127" s="522">
        <v>5.86</v>
      </c>
      <c r="F127" s="522"/>
      <c r="G127" s="333">
        <f t="shared" si="2"/>
        <v>5906.4499999999889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4</v>
      </c>
      <c r="C128" s="298">
        <v>46286</v>
      </c>
      <c r="D128" s="299" t="s">
        <v>310</v>
      </c>
      <c r="E128" s="522">
        <v>51.5</v>
      </c>
      <c r="F128" s="522"/>
      <c r="G128" s="333">
        <f t="shared" si="2"/>
        <v>5912.3099999999886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46286</v>
      </c>
      <c r="D129" s="299" t="s">
        <v>829</v>
      </c>
      <c r="E129" s="522">
        <v>25</v>
      </c>
      <c r="F129" s="522"/>
      <c r="G129" s="333">
        <f t="shared" si="2"/>
        <v>5963.8099999999886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1</v>
      </c>
      <c r="C130" s="298">
        <v>46285</v>
      </c>
      <c r="D130" s="299" t="s">
        <v>311</v>
      </c>
      <c r="E130" s="522">
        <v>187.63</v>
      </c>
      <c r="F130" s="522"/>
      <c r="G130" s="333">
        <f t="shared" si="2"/>
        <v>5988.8099999999886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46285</v>
      </c>
      <c r="D131" s="299" t="s">
        <v>334</v>
      </c>
      <c r="E131" s="522">
        <v>20.38</v>
      </c>
      <c r="F131" s="522"/>
      <c r="G131" s="333">
        <f t="shared" si="2"/>
        <v>6176.4399999999887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46285</v>
      </c>
      <c r="D132" s="299" t="s">
        <v>357</v>
      </c>
      <c r="E132" s="522">
        <v>10.050000000000001</v>
      </c>
      <c r="F132" s="522"/>
      <c r="G132" s="333">
        <f t="shared" si="2"/>
        <v>6196.8199999999888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46285</v>
      </c>
      <c r="D133" s="299" t="s">
        <v>300</v>
      </c>
      <c r="E133" s="522">
        <v>10.64</v>
      </c>
      <c r="F133" s="522"/>
      <c r="G133" s="333">
        <f t="shared" si="2"/>
        <v>6206.869999999989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46284</v>
      </c>
      <c r="D134" s="299" t="s">
        <v>982</v>
      </c>
      <c r="E134" s="522">
        <v>64.599999999999994</v>
      </c>
      <c r="F134" s="522"/>
      <c r="G134" s="333">
        <f t="shared" si="2"/>
        <v>6217.5099999999893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3</v>
      </c>
      <c r="C135" s="298">
        <v>46284</v>
      </c>
      <c r="D135" s="299" t="s">
        <v>334</v>
      </c>
      <c r="E135" s="522">
        <v>9.1300000000000008</v>
      </c>
      <c r="F135" s="522"/>
      <c r="G135" s="333">
        <f t="shared" si="2"/>
        <v>6282.1099999999897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4</v>
      </c>
      <c r="C136" s="298">
        <v>46284</v>
      </c>
      <c r="D136" s="299" t="s">
        <v>334</v>
      </c>
      <c r="E136" s="522">
        <v>93.73</v>
      </c>
      <c r="F136" s="522"/>
      <c r="G136" s="333">
        <f t="shared" si="2"/>
        <v>6291.2399999999898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22</v>
      </c>
      <c r="C137" s="298">
        <v>46284</v>
      </c>
      <c r="D137" s="299" t="s">
        <v>328</v>
      </c>
      <c r="E137" s="522">
        <v>7.46</v>
      </c>
      <c r="F137" s="522"/>
      <c r="G137" s="333">
        <f t="shared" si="2"/>
        <v>6384.9699999999893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5</v>
      </c>
      <c r="C138" s="298">
        <v>46283</v>
      </c>
      <c r="D138" s="299" t="s">
        <v>1065</v>
      </c>
      <c r="E138" s="522">
        <v>22.66</v>
      </c>
      <c r="F138" s="522"/>
      <c r="G138" s="333">
        <f t="shared" si="2"/>
        <v>6392.4299999999894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46283</v>
      </c>
      <c r="D139" s="299" t="s">
        <v>1064</v>
      </c>
      <c r="E139" s="522">
        <v>20</v>
      </c>
      <c r="F139" s="522"/>
      <c r="G139" s="333">
        <f t="shared" si="2"/>
        <v>6415.0899999999892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46283</v>
      </c>
      <c r="D140" s="299" t="s">
        <v>319</v>
      </c>
      <c r="E140" s="522">
        <v>7.33</v>
      </c>
      <c r="F140" s="522"/>
      <c r="G140" s="333">
        <f t="shared" si="2"/>
        <v>6435.0899999999892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22</v>
      </c>
      <c r="C141" s="298">
        <v>46283</v>
      </c>
      <c r="D141" s="299" t="s">
        <v>928</v>
      </c>
      <c r="E141" s="522">
        <v>13.84</v>
      </c>
      <c r="F141" s="522"/>
      <c r="G141" s="333">
        <f t="shared" si="2"/>
        <v>6442.4199999999892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46283</v>
      </c>
      <c r="D142" s="299" t="s">
        <v>1062</v>
      </c>
      <c r="E142" s="522">
        <v>9</v>
      </c>
      <c r="F142" s="522"/>
      <c r="G142" s="333">
        <f t="shared" si="2"/>
        <v>6456.2599999999893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22</v>
      </c>
      <c r="C143" s="298">
        <v>46283</v>
      </c>
      <c r="D143" s="299" t="s">
        <v>833</v>
      </c>
      <c r="E143" s="522">
        <v>10.64</v>
      </c>
      <c r="F143" s="522"/>
      <c r="G143" s="333">
        <f t="shared" si="2"/>
        <v>6465.2599999999893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46283</v>
      </c>
      <c r="D144" s="299" t="s">
        <v>1063</v>
      </c>
      <c r="E144" s="522">
        <v>37.99</v>
      </c>
      <c r="F144" s="522"/>
      <c r="G144" s="333">
        <f t="shared" si="2"/>
        <v>6475.8999999999896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21</v>
      </c>
      <c r="C145" s="298">
        <v>46282</v>
      </c>
      <c r="D145" s="299" t="s">
        <v>194</v>
      </c>
      <c r="E145" s="522">
        <v>81</v>
      </c>
      <c r="F145" s="522"/>
      <c r="G145" s="333">
        <f t="shared" si="2"/>
        <v>6513.8899999999894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17</v>
      </c>
      <c r="C146" s="298">
        <v>46282</v>
      </c>
      <c r="D146" s="299" t="s">
        <v>188</v>
      </c>
      <c r="E146" s="522">
        <v>42.65</v>
      </c>
      <c r="F146" s="522"/>
      <c r="G146" s="333">
        <f t="shared" ref="G146:G159" si="3">G147-E146+F146</f>
        <v>6594.8899999999894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23</v>
      </c>
      <c r="C147" s="298">
        <v>46282</v>
      </c>
      <c r="D147" s="299" t="s">
        <v>63</v>
      </c>
      <c r="E147" s="522">
        <v>529.46</v>
      </c>
      <c r="F147" s="522"/>
      <c r="G147" s="333">
        <f t="shared" si="3"/>
        <v>6637.539999999989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43</v>
      </c>
      <c r="C148" s="298">
        <v>46282</v>
      </c>
      <c r="D148" s="299" t="s">
        <v>333</v>
      </c>
      <c r="E148" s="522">
        <v>22.35</v>
      </c>
      <c r="F148" s="522"/>
      <c r="G148" s="333">
        <f t="shared" si="3"/>
        <v>7166.9999999999891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42</v>
      </c>
      <c r="C149" s="298">
        <v>46282</v>
      </c>
      <c r="D149" s="299" t="s">
        <v>333</v>
      </c>
      <c r="E149" s="522">
        <v>52.15</v>
      </c>
      <c r="F149" s="522"/>
      <c r="G149" s="333">
        <f t="shared" si="3"/>
        <v>7189.3499999999894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3</v>
      </c>
      <c r="C150" s="298">
        <v>46282</v>
      </c>
      <c r="D150" s="299" t="s">
        <v>334</v>
      </c>
      <c r="E150" s="522">
        <v>5.33</v>
      </c>
      <c r="F150" s="522"/>
      <c r="G150" s="333">
        <f t="shared" si="3"/>
        <v>7241.4999999999891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46282</v>
      </c>
      <c r="D151" s="299" t="s">
        <v>357</v>
      </c>
      <c r="E151" s="522">
        <v>18.03</v>
      </c>
      <c r="F151" s="522"/>
      <c r="G151" s="333">
        <f t="shared" si="3"/>
        <v>7246.829999999989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291</v>
      </c>
      <c r="B152" s="330">
        <v>39</v>
      </c>
      <c r="C152" s="298">
        <v>46281</v>
      </c>
      <c r="D152" s="299" t="s">
        <v>292</v>
      </c>
      <c r="E152" s="522"/>
      <c r="F152" s="522">
        <v>2765.54</v>
      </c>
      <c r="G152" s="333">
        <f t="shared" si="3"/>
        <v>7264.8599999999888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11</v>
      </c>
      <c r="C153" s="298">
        <v>46281</v>
      </c>
      <c r="D153" s="299" t="s">
        <v>178</v>
      </c>
      <c r="E153" s="522">
        <v>256.83999999999997</v>
      </c>
      <c r="F153" s="522"/>
      <c r="G153" s="333">
        <f t="shared" si="3"/>
        <v>4499.3199999999888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5</v>
      </c>
      <c r="C154" s="298">
        <v>46281</v>
      </c>
      <c r="D154" s="299" t="s">
        <v>428</v>
      </c>
      <c r="E154" s="522">
        <v>102.95</v>
      </c>
      <c r="F154" s="522"/>
      <c r="G154" s="333">
        <f t="shared" si="3"/>
        <v>4756.1599999999889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291</v>
      </c>
      <c r="B155" s="330">
        <v>38</v>
      </c>
      <c r="C155" s="298">
        <v>46280</v>
      </c>
      <c r="D155" s="299" t="s">
        <v>293</v>
      </c>
      <c r="E155" s="522"/>
      <c r="F155" s="522">
        <v>4729.34</v>
      </c>
      <c r="G155" s="333">
        <f t="shared" si="3"/>
        <v>4859.1099999999888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22</v>
      </c>
      <c r="C156" s="298">
        <v>46280</v>
      </c>
      <c r="D156" s="299" t="s">
        <v>996</v>
      </c>
      <c r="E156" s="522">
        <v>10.64</v>
      </c>
      <c r="F156" s="522"/>
      <c r="G156" s="333">
        <f t="shared" si="3"/>
        <v>129.76999999998878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46280</v>
      </c>
      <c r="D157" s="299" t="s">
        <v>319</v>
      </c>
      <c r="E157" s="522">
        <v>3.18</v>
      </c>
      <c r="F157" s="522"/>
      <c r="G157" s="333">
        <f t="shared" si="3"/>
        <v>140.4099999999888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46280</v>
      </c>
      <c r="D158" s="299" t="s">
        <v>1061</v>
      </c>
      <c r="E158" s="522">
        <v>12.78</v>
      </c>
      <c r="F158" s="522"/>
      <c r="G158" s="333">
        <f t="shared" si="3"/>
        <v>143.58999999998881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46279</v>
      </c>
      <c r="D159" s="299" t="s">
        <v>295</v>
      </c>
      <c r="E159" s="522">
        <v>39.200000000000003</v>
      </c>
      <c r="F159" s="522"/>
      <c r="G159" s="333">
        <f t="shared" si="3"/>
        <v>156.36999999998881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46279</v>
      </c>
      <c r="D160" s="299" t="s">
        <v>301</v>
      </c>
      <c r="E160" s="522">
        <v>18.850000000000001</v>
      </c>
      <c r="F160" s="522"/>
      <c r="G160" s="333">
        <f t="shared" ref="G160:G188" si="4">G161-E160+F160</f>
        <v>195.56999999998882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19</v>
      </c>
      <c r="C161" s="298">
        <v>46279</v>
      </c>
      <c r="D161" s="299" t="s">
        <v>191</v>
      </c>
      <c r="E161" s="522">
        <v>200</v>
      </c>
      <c r="F161" s="522"/>
      <c r="G161" s="333">
        <f t="shared" si="4"/>
        <v>214.41999999998882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46278</v>
      </c>
      <c r="D162" s="299" t="s">
        <v>352</v>
      </c>
      <c r="E162" s="522">
        <v>20.98</v>
      </c>
      <c r="F162" s="522"/>
      <c r="G162" s="333">
        <f t="shared" si="4"/>
        <v>414.41999999998882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22</v>
      </c>
      <c r="C163" s="298">
        <v>46278</v>
      </c>
      <c r="D163" s="299" t="s">
        <v>1059</v>
      </c>
      <c r="E163" s="522">
        <v>19.14</v>
      </c>
      <c r="F163" s="522"/>
      <c r="G163" s="333">
        <f t="shared" si="4"/>
        <v>435.39999999998884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46278</v>
      </c>
      <c r="D164" s="299" t="s">
        <v>1060</v>
      </c>
      <c r="E164" s="522">
        <v>142.21</v>
      </c>
      <c r="F164" s="522"/>
      <c r="G164" s="333">
        <f t="shared" si="4"/>
        <v>454.53999999998882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3</v>
      </c>
      <c r="C165" s="298">
        <v>46277</v>
      </c>
      <c r="D165" s="299" t="s">
        <v>1056</v>
      </c>
      <c r="E165" s="522">
        <v>10.44</v>
      </c>
      <c r="F165" s="522"/>
      <c r="G165" s="333">
        <f t="shared" si="4"/>
        <v>596.74999999998886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46277</v>
      </c>
      <c r="D166" s="299" t="s">
        <v>1057</v>
      </c>
      <c r="E166" s="522">
        <v>23.4</v>
      </c>
      <c r="F166" s="522"/>
      <c r="G166" s="333">
        <f t="shared" si="4"/>
        <v>607.18999999998891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3</v>
      </c>
      <c r="C167" s="298">
        <v>46277</v>
      </c>
      <c r="D167" s="299" t="s">
        <v>981</v>
      </c>
      <c r="E167" s="522">
        <v>3.82</v>
      </c>
      <c r="F167" s="522"/>
      <c r="G167" s="333">
        <f t="shared" si="4"/>
        <v>630.58999999998889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46276</v>
      </c>
      <c r="D168" s="299" t="s">
        <v>482</v>
      </c>
      <c r="E168" s="522">
        <v>59.07</v>
      </c>
      <c r="F168" s="522"/>
      <c r="G168" s="333">
        <f t="shared" si="4"/>
        <v>634.40999999998894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46276</v>
      </c>
      <c r="D169" s="299" t="s">
        <v>1058</v>
      </c>
      <c r="E169" s="522">
        <v>63.86</v>
      </c>
      <c r="F169" s="522"/>
      <c r="G169" s="333">
        <f t="shared" si="4"/>
        <v>693.47999999998899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46276</v>
      </c>
      <c r="D170" s="299" t="s">
        <v>459</v>
      </c>
      <c r="E170" s="522">
        <v>19.98</v>
      </c>
      <c r="F170" s="522"/>
      <c r="G170" s="333">
        <f t="shared" si="4"/>
        <v>757.339999999989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22</v>
      </c>
      <c r="C171" s="298">
        <v>46276</v>
      </c>
      <c r="D171" s="299" t="s">
        <v>351</v>
      </c>
      <c r="E171" s="522">
        <v>21.29</v>
      </c>
      <c r="F171" s="522"/>
      <c r="G171" s="333">
        <f t="shared" si="4"/>
        <v>777.31999999998902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46276</v>
      </c>
      <c r="D172" s="299" t="s">
        <v>357</v>
      </c>
      <c r="E172" s="522">
        <v>16.98</v>
      </c>
      <c r="F172" s="522"/>
      <c r="G172" s="333">
        <f t="shared" si="4"/>
        <v>798.60999999998899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1</v>
      </c>
      <c r="C173" s="298">
        <v>46276</v>
      </c>
      <c r="D173" s="299" t="s">
        <v>306</v>
      </c>
      <c r="E173" s="522">
        <v>14.99</v>
      </c>
      <c r="F173" s="522"/>
      <c r="G173" s="333">
        <f t="shared" si="4"/>
        <v>815.589999999989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1</v>
      </c>
      <c r="C174" s="298">
        <v>46276</v>
      </c>
      <c r="D174" s="299" t="s">
        <v>306</v>
      </c>
      <c r="E174" s="522">
        <v>140.31</v>
      </c>
      <c r="F174" s="522"/>
      <c r="G174" s="333">
        <f t="shared" si="4"/>
        <v>830.57999999998901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6</v>
      </c>
      <c r="C175" s="298">
        <v>46276</v>
      </c>
      <c r="D175" s="299" t="s">
        <v>411</v>
      </c>
      <c r="E175" s="522">
        <v>-3.4</v>
      </c>
      <c r="F175" s="522"/>
      <c r="G175" s="333">
        <f t="shared" si="4"/>
        <v>970.88999999998896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46276</v>
      </c>
      <c r="D176" s="299" t="s">
        <v>905</v>
      </c>
      <c r="E176" s="522">
        <v>-0.06</v>
      </c>
      <c r="F176" s="522"/>
      <c r="G176" s="333">
        <f t="shared" si="4"/>
        <v>967.48999999998898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46276</v>
      </c>
      <c r="D177" s="299" t="s">
        <v>1028</v>
      </c>
      <c r="E177" s="522">
        <v>25</v>
      </c>
      <c r="F177" s="522"/>
      <c r="G177" s="333">
        <f t="shared" si="4"/>
        <v>967.42999999998904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335</v>
      </c>
      <c r="B178" s="330" t="s">
        <v>335</v>
      </c>
      <c r="C178" s="298">
        <v>46276</v>
      </c>
      <c r="D178" s="299" t="s">
        <v>185</v>
      </c>
      <c r="E178" s="522">
        <v>62.37</v>
      </c>
      <c r="F178" s="522"/>
      <c r="G178" s="333">
        <f t="shared" si="4"/>
        <v>992.42999999998904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15</v>
      </c>
      <c r="C179" s="298">
        <v>46276</v>
      </c>
      <c r="D179" s="299" t="s">
        <v>185</v>
      </c>
      <c r="E179" s="522">
        <v>63.69</v>
      </c>
      <c r="F179" s="522"/>
      <c r="G179" s="333">
        <f t="shared" si="4"/>
        <v>1054.799999999989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46275</v>
      </c>
      <c r="D180" s="299" t="s">
        <v>357</v>
      </c>
      <c r="E180" s="522">
        <v>6.28</v>
      </c>
      <c r="F180" s="522"/>
      <c r="G180" s="333">
        <f t="shared" si="4"/>
        <v>1118.4899999999891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46275</v>
      </c>
      <c r="D181" s="299" t="s">
        <v>385</v>
      </c>
      <c r="E181" s="522">
        <v>15.75</v>
      </c>
      <c r="F181" s="522"/>
      <c r="G181" s="333">
        <f t="shared" si="4"/>
        <v>1124.7699999999891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46275</v>
      </c>
      <c r="D182" s="299" t="s">
        <v>318</v>
      </c>
      <c r="E182" s="522">
        <v>20.440000000000001</v>
      </c>
      <c r="F182" s="522"/>
      <c r="G182" s="333">
        <f t="shared" si="4"/>
        <v>1140.5199999999891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46275</v>
      </c>
      <c r="D183" s="299" t="s">
        <v>329</v>
      </c>
      <c r="E183" s="522">
        <v>28.67</v>
      </c>
      <c r="F183" s="522"/>
      <c r="G183" s="333">
        <f t="shared" si="4"/>
        <v>1160.9599999999891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5</v>
      </c>
      <c r="C184" s="298">
        <v>46275</v>
      </c>
      <c r="D184" s="299" t="s">
        <v>1046</v>
      </c>
      <c r="E184" s="522">
        <v>100</v>
      </c>
      <c r="F184" s="522"/>
      <c r="G184" s="333">
        <f t="shared" si="4"/>
        <v>1189.6299999999892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46275</v>
      </c>
      <c r="D185" s="299" t="s">
        <v>1046</v>
      </c>
      <c r="E185" s="522">
        <v>100</v>
      </c>
      <c r="F185" s="522"/>
      <c r="G185" s="333">
        <f t="shared" si="4"/>
        <v>1289.6299999999892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46275</v>
      </c>
      <c r="D186" s="299" t="s">
        <v>428</v>
      </c>
      <c r="E186" s="522">
        <v>103.4</v>
      </c>
      <c r="F186" s="522"/>
      <c r="G186" s="333">
        <f t="shared" si="4"/>
        <v>1389.6299999999892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46274</v>
      </c>
      <c r="D187" s="299" t="s">
        <v>1047</v>
      </c>
      <c r="E187" s="522">
        <v>50</v>
      </c>
      <c r="F187" s="522"/>
      <c r="G187" s="333">
        <f t="shared" si="4"/>
        <v>1493.0299999999893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46274</v>
      </c>
      <c r="D188" s="299" t="s">
        <v>852</v>
      </c>
      <c r="E188" s="522">
        <v>10.68</v>
      </c>
      <c r="F188" s="522"/>
      <c r="G188" s="333">
        <f t="shared" si="4"/>
        <v>1543.0299999999893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5</v>
      </c>
      <c r="C189" s="298">
        <v>46274</v>
      </c>
      <c r="D189" s="299" t="s">
        <v>1048</v>
      </c>
      <c r="E189" s="522">
        <v>31.5</v>
      </c>
      <c r="F189" s="522"/>
      <c r="G189" s="333">
        <f t="shared" ref="G189:G191" si="5">G190-E189+F189</f>
        <v>1553.7099999999893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22</v>
      </c>
      <c r="C190" s="298">
        <v>46274</v>
      </c>
      <c r="D190" s="299" t="s">
        <v>977</v>
      </c>
      <c r="E190" s="522">
        <v>5.31</v>
      </c>
      <c r="F190" s="522"/>
      <c r="G190" s="333">
        <f t="shared" si="5"/>
        <v>1585.2099999999893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46273</v>
      </c>
      <c r="D191" s="299" t="s">
        <v>1053</v>
      </c>
      <c r="E191" s="522">
        <v>10</v>
      </c>
      <c r="F191" s="522"/>
      <c r="G191" s="333">
        <f t="shared" si="5"/>
        <v>1590.5199999999893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335</v>
      </c>
      <c r="B192" s="330" t="s">
        <v>335</v>
      </c>
      <c r="C192" s="298">
        <v>46273</v>
      </c>
      <c r="D192" s="299" t="s">
        <v>182</v>
      </c>
      <c r="E192" s="522">
        <v>77.400000000000006</v>
      </c>
      <c r="F192" s="522"/>
      <c r="G192" s="333">
        <f t="shared" ref="G192:G213" si="6">G193-E192+F192</f>
        <v>1600.5199999999893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9</v>
      </c>
      <c r="C193" s="298">
        <v>46273</v>
      </c>
      <c r="D193" s="299" t="s">
        <v>58</v>
      </c>
      <c r="E193" s="522">
        <v>1231.68</v>
      </c>
      <c r="F193" s="522"/>
      <c r="G193" s="333">
        <f t="shared" si="6"/>
        <v>1677.9199999999894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46273</v>
      </c>
      <c r="D194" s="299" t="s">
        <v>319</v>
      </c>
      <c r="E194" s="522">
        <v>9.5</v>
      </c>
      <c r="F194" s="522"/>
      <c r="G194" s="333">
        <f t="shared" si="6"/>
        <v>2909.5999999999894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46273</v>
      </c>
      <c r="D195" s="299" t="s">
        <v>1049</v>
      </c>
      <c r="E195" s="522">
        <v>19.16</v>
      </c>
      <c r="F195" s="522"/>
      <c r="G195" s="333">
        <f t="shared" si="6"/>
        <v>2919.0999999999894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8</v>
      </c>
      <c r="C196" s="298">
        <v>46273</v>
      </c>
      <c r="D196" s="299" t="s">
        <v>1049</v>
      </c>
      <c r="E196" s="522">
        <v>10</v>
      </c>
      <c r="F196" s="522"/>
      <c r="G196" s="333">
        <f t="shared" si="6"/>
        <v>2938.2599999999893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46273</v>
      </c>
      <c r="D197" s="299" t="s">
        <v>300</v>
      </c>
      <c r="E197" s="522">
        <v>31.94</v>
      </c>
      <c r="F197" s="522"/>
      <c r="G197" s="333">
        <f t="shared" si="6"/>
        <v>2948.2599999999893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46273</v>
      </c>
      <c r="D198" s="299" t="s">
        <v>1001</v>
      </c>
      <c r="E198" s="522">
        <v>50</v>
      </c>
      <c r="F198" s="522"/>
      <c r="G198" s="333">
        <f t="shared" si="6"/>
        <v>2980.1999999999894</v>
      </c>
      <c r="H198" s="334" t="s">
        <v>298</v>
      </c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5</v>
      </c>
      <c r="C199" s="298">
        <v>46273</v>
      </c>
      <c r="D199" s="299" t="s">
        <v>1037</v>
      </c>
      <c r="E199" s="522">
        <v>110</v>
      </c>
      <c r="F199" s="522"/>
      <c r="G199" s="333">
        <f t="shared" si="6"/>
        <v>3030.1999999999894</v>
      </c>
      <c r="H199" s="334" t="s">
        <v>298</v>
      </c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46272</v>
      </c>
      <c r="D200" s="299" t="s">
        <v>527</v>
      </c>
      <c r="E200" s="522"/>
      <c r="F200" s="522">
        <v>600</v>
      </c>
      <c r="G200" s="333">
        <f t="shared" si="6"/>
        <v>3140.1999999999894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287</v>
      </c>
      <c r="B201" s="330" t="s">
        <v>287</v>
      </c>
      <c r="C201" s="298">
        <v>46272</v>
      </c>
      <c r="D201" s="299" t="s">
        <v>527</v>
      </c>
      <c r="E201" s="522">
        <v>600</v>
      </c>
      <c r="F201" s="522"/>
      <c r="G201" s="333">
        <f t="shared" si="6"/>
        <v>2540.1999999999894</v>
      </c>
      <c r="H201" s="334" t="s">
        <v>298</v>
      </c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46272</v>
      </c>
      <c r="D202" s="299" t="s">
        <v>1051</v>
      </c>
      <c r="E202" s="522">
        <v>109.55</v>
      </c>
      <c r="F202" s="522"/>
      <c r="G202" s="333">
        <f t="shared" si="6"/>
        <v>3140.1999999999894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46272</v>
      </c>
      <c r="D203" s="299" t="s">
        <v>1052</v>
      </c>
      <c r="E203" s="522">
        <v>22.36</v>
      </c>
      <c r="F203" s="522"/>
      <c r="G203" s="333">
        <f t="shared" si="6"/>
        <v>3249.7499999999895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46272</v>
      </c>
      <c r="D204" s="299" t="s">
        <v>1050</v>
      </c>
      <c r="E204" s="522">
        <v>143.72</v>
      </c>
      <c r="F204" s="522"/>
      <c r="G204" s="333">
        <f t="shared" si="6"/>
        <v>3272.1099999999897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4</v>
      </c>
      <c r="C205" s="298">
        <v>46272</v>
      </c>
      <c r="D205" s="299" t="s">
        <v>295</v>
      </c>
      <c r="E205" s="522">
        <v>291.70999999999998</v>
      </c>
      <c r="F205" s="522"/>
      <c r="G205" s="333">
        <f t="shared" si="6"/>
        <v>3415.8299999999895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46272</v>
      </c>
      <c r="D206" s="299" t="s">
        <v>295</v>
      </c>
      <c r="E206" s="522">
        <v>6.36</v>
      </c>
      <c r="F206" s="522"/>
      <c r="G206" s="333">
        <f t="shared" si="6"/>
        <v>3707.5399999999895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46272</v>
      </c>
      <c r="D207" s="299" t="s">
        <v>367</v>
      </c>
      <c r="E207" s="522">
        <v>25.54</v>
      </c>
      <c r="F207" s="522"/>
      <c r="G207" s="333">
        <f t="shared" si="6"/>
        <v>3713.8999999999896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14</v>
      </c>
      <c r="C208" s="298">
        <v>46271</v>
      </c>
      <c r="D208" s="299" t="s">
        <v>956</v>
      </c>
      <c r="E208" s="522">
        <v>66.67</v>
      </c>
      <c r="F208" s="522"/>
      <c r="G208" s="333">
        <f t="shared" si="6"/>
        <v>3739.4399999999896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22</v>
      </c>
      <c r="C209" s="298">
        <v>46271</v>
      </c>
      <c r="D209" s="299" t="s">
        <v>996</v>
      </c>
      <c r="E209" s="522">
        <v>10.64</v>
      </c>
      <c r="F209" s="522"/>
      <c r="G209" s="333">
        <f t="shared" si="6"/>
        <v>3806.1099999999897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7</v>
      </c>
      <c r="C210" s="298">
        <v>46271</v>
      </c>
      <c r="D210" s="299" t="s">
        <v>480</v>
      </c>
      <c r="E210" s="522">
        <v>160.91999999999999</v>
      </c>
      <c r="F210" s="522"/>
      <c r="G210" s="333">
        <f t="shared" si="6"/>
        <v>3816.7499999999895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5</v>
      </c>
      <c r="C211" s="298">
        <v>46270</v>
      </c>
      <c r="D211" s="299" t="s">
        <v>1041</v>
      </c>
      <c r="E211" s="522">
        <v>210.86</v>
      </c>
      <c r="F211" s="522"/>
      <c r="G211" s="333">
        <f t="shared" si="6"/>
        <v>3977.6699999999896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46270</v>
      </c>
      <c r="D212" s="299" t="s">
        <v>319</v>
      </c>
      <c r="E212" s="522">
        <v>23.41</v>
      </c>
      <c r="F212" s="522"/>
      <c r="G212" s="333">
        <f t="shared" si="6"/>
        <v>4188.5299999999897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1</v>
      </c>
      <c r="C213" s="298">
        <v>46270</v>
      </c>
      <c r="D213" s="299" t="s">
        <v>878</v>
      </c>
      <c r="E213" s="522">
        <v>24.47</v>
      </c>
      <c r="F213" s="522"/>
      <c r="G213" s="333">
        <f t="shared" si="6"/>
        <v>4211.9399999999896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3</v>
      </c>
      <c r="C214" s="298">
        <v>46270</v>
      </c>
      <c r="D214" s="299" t="s">
        <v>981</v>
      </c>
      <c r="E214" s="522">
        <v>25</v>
      </c>
      <c r="F214" s="522"/>
      <c r="G214" s="333">
        <f t="shared" ref="G214:G237" si="7">G215-E214+F214</f>
        <v>4236.4099999999899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17</v>
      </c>
      <c r="C215" s="298">
        <v>46269</v>
      </c>
      <c r="D215" s="299" t="s">
        <v>369</v>
      </c>
      <c r="E215" s="522">
        <v>99</v>
      </c>
      <c r="F215" s="522"/>
      <c r="G215" s="333">
        <f t="shared" si="7"/>
        <v>4261.4099999999899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46269</v>
      </c>
      <c r="D216" s="299" t="s">
        <v>1042</v>
      </c>
      <c r="E216" s="522">
        <v>28.18</v>
      </c>
      <c r="F216" s="522"/>
      <c r="G216" s="333">
        <f t="shared" si="7"/>
        <v>4360.4099999999899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46269</v>
      </c>
      <c r="D217" s="299" t="s">
        <v>357</v>
      </c>
      <c r="E217" s="522">
        <v>10.95</v>
      </c>
      <c r="F217" s="522"/>
      <c r="G217" s="333">
        <f t="shared" si="7"/>
        <v>4388.5899999999901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14</v>
      </c>
      <c r="C218" s="298">
        <v>46269</v>
      </c>
      <c r="D218" s="299" t="s">
        <v>366</v>
      </c>
      <c r="E218" s="522">
        <v>70.25</v>
      </c>
      <c r="F218" s="522"/>
      <c r="G218" s="333">
        <f t="shared" si="7"/>
        <v>4399.53999999999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5</v>
      </c>
      <c r="C219" s="298">
        <v>46269</v>
      </c>
      <c r="D219" s="299" t="s">
        <v>1054</v>
      </c>
      <c r="E219" s="522">
        <v>150</v>
      </c>
      <c r="F219" s="522"/>
      <c r="G219" s="333">
        <f t="shared" si="7"/>
        <v>4469.78999999999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13</v>
      </c>
      <c r="C220" s="298">
        <v>46269</v>
      </c>
      <c r="D220" s="299" t="s">
        <v>182</v>
      </c>
      <c r="E220" s="522">
        <v>344.23</v>
      </c>
      <c r="F220" s="522"/>
      <c r="G220" s="333">
        <f t="shared" si="7"/>
        <v>4619.78999999999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46268</v>
      </c>
      <c r="D221" s="299" t="s">
        <v>1043</v>
      </c>
      <c r="E221" s="522">
        <v>52.63</v>
      </c>
      <c r="F221" s="522"/>
      <c r="G221" s="333">
        <f t="shared" si="7"/>
        <v>4964.0199999999895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46268</v>
      </c>
      <c r="D222" s="299" t="s">
        <v>1043</v>
      </c>
      <c r="E222" s="522">
        <v>16.88</v>
      </c>
      <c r="F222" s="522"/>
      <c r="G222" s="333">
        <f t="shared" si="7"/>
        <v>5016.6499999999896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7</v>
      </c>
      <c r="C223" s="298">
        <v>46268</v>
      </c>
      <c r="D223" s="299" t="s">
        <v>1044</v>
      </c>
      <c r="E223" s="522">
        <v>70.41</v>
      </c>
      <c r="F223" s="522"/>
      <c r="G223" s="333">
        <f t="shared" si="7"/>
        <v>5033.5299999999897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46268</v>
      </c>
      <c r="D224" s="299" t="s">
        <v>1045</v>
      </c>
      <c r="E224" s="522">
        <v>5</v>
      </c>
      <c r="F224" s="522"/>
      <c r="G224" s="333">
        <f t="shared" si="7"/>
        <v>5103.9399999999896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46268</v>
      </c>
      <c r="D225" s="299" t="s">
        <v>310</v>
      </c>
      <c r="E225" s="522">
        <v>37.92</v>
      </c>
      <c r="F225" s="522"/>
      <c r="G225" s="333">
        <f t="shared" si="7"/>
        <v>5108.9399999999896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3</v>
      </c>
      <c r="C226" s="298">
        <v>46268</v>
      </c>
      <c r="D226" s="299" t="s">
        <v>310</v>
      </c>
      <c r="E226" s="522">
        <v>7.57</v>
      </c>
      <c r="F226" s="522"/>
      <c r="G226" s="333">
        <f t="shared" si="7"/>
        <v>5146.8599999999897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46268</v>
      </c>
      <c r="D227" s="299" t="s">
        <v>403</v>
      </c>
      <c r="E227" s="522">
        <v>24.85</v>
      </c>
      <c r="F227" s="522"/>
      <c r="G227" s="333">
        <f t="shared" si="7"/>
        <v>5154.4299999999894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46268</v>
      </c>
      <c r="D228" s="299" t="s">
        <v>339</v>
      </c>
      <c r="E228" s="522">
        <v>97.55</v>
      </c>
      <c r="F228" s="522"/>
      <c r="G228" s="333">
        <f t="shared" si="7"/>
        <v>5179.2799999999897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22</v>
      </c>
      <c r="C229" s="298">
        <v>46268</v>
      </c>
      <c r="D229" s="299" t="s">
        <v>951</v>
      </c>
      <c r="E229" s="522">
        <v>12.77</v>
      </c>
      <c r="F229" s="522"/>
      <c r="G229" s="333">
        <f t="shared" si="7"/>
        <v>5276.8299999999899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46267</v>
      </c>
      <c r="D230" s="299" t="s">
        <v>319</v>
      </c>
      <c r="E230" s="522">
        <v>8.86</v>
      </c>
      <c r="F230" s="522"/>
      <c r="G230" s="333">
        <f t="shared" si="7"/>
        <v>5289.5999999999904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46267</v>
      </c>
      <c r="D231" s="299" t="s">
        <v>332</v>
      </c>
      <c r="E231" s="522">
        <v>20.98</v>
      </c>
      <c r="F231" s="522"/>
      <c r="G231" s="333">
        <f t="shared" si="7"/>
        <v>5298.45999999999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46267</v>
      </c>
      <c r="D232" s="299" t="s">
        <v>1040</v>
      </c>
      <c r="E232" s="522">
        <v>-300</v>
      </c>
      <c r="F232" s="522"/>
      <c r="G232" s="333">
        <f t="shared" si="7"/>
        <v>5319.4399999999896</v>
      </c>
      <c r="H232" s="334" t="s">
        <v>298</v>
      </c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46267</v>
      </c>
      <c r="D233" s="299" t="s">
        <v>1036</v>
      </c>
      <c r="E233" s="522">
        <v>50</v>
      </c>
      <c r="F233" s="522"/>
      <c r="G233" s="333">
        <f t="shared" si="7"/>
        <v>5019.4399999999896</v>
      </c>
      <c r="H233" s="334" t="s">
        <v>298</v>
      </c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46267</v>
      </c>
      <c r="D234" s="299" t="s">
        <v>1039</v>
      </c>
      <c r="E234" s="522">
        <v>25</v>
      </c>
      <c r="F234" s="522"/>
      <c r="G234" s="333">
        <f t="shared" si="7"/>
        <v>5069.4399999999896</v>
      </c>
      <c r="H234" s="334" t="s">
        <v>298</v>
      </c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46267</v>
      </c>
      <c r="D235" s="299" t="s">
        <v>1037</v>
      </c>
      <c r="E235" s="522">
        <v>30</v>
      </c>
      <c r="F235" s="522"/>
      <c r="G235" s="333">
        <f t="shared" si="7"/>
        <v>5094.4399999999896</v>
      </c>
      <c r="H235" s="334" t="s">
        <v>298</v>
      </c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46267</v>
      </c>
      <c r="D236" s="299" t="s">
        <v>385</v>
      </c>
      <c r="E236" s="522">
        <v>15</v>
      </c>
      <c r="F236" s="522"/>
      <c r="G236" s="333">
        <f t="shared" si="7"/>
        <v>5124.4399999999896</v>
      </c>
      <c r="H236" s="334" t="s">
        <v>298</v>
      </c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46267</v>
      </c>
      <c r="D237" s="299" t="s">
        <v>1038</v>
      </c>
      <c r="E237" s="522">
        <v>15</v>
      </c>
      <c r="F237" s="522"/>
      <c r="G237" s="333">
        <f t="shared" si="7"/>
        <v>5139.4399999999896</v>
      </c>
      <c r="H237" s="334" t="s">
        <v>298</v>
      </c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291</v>
      </c>
      <c r="B238" s="330">
        <v>39</v>
      </c>
      <c r="C238" s="298">
        <v>46267</v>
      </c>
      <c r="D238" s="299" t="s">
        <v>292</v>
      </c>
      <c r="E238" s="522"/>
      <c r="F238" s="522">
        <v>2763.79</v>
      </c>
      <c r="G238" s="333">
        <f t="shared" ref="G238:G279" si="8">G239-E238+F238</f>
        <v>5154.4399999999896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284</v>
      </c>
      <c r="B239" s="330">
        <v>36</v>
      </c>
      <c r="C239" s="298">
        <v>46267</v>
      </c>
      <c r="D239" s="299" t="s">
        <v>373</v>
      </c>
      <c r="E239" s="522">
        <v>50</v>
      </c>
      <c r="F239" s="522"/>
      <c r="G239" s="333">
        <f t="shared" si="8"/>
        <v>2390.6499999999901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46267</v>
      </c>
      <c r="D240" s="299" t="s">
        <v>374</v>
      </c>
      <c r="E240" s="522">
        <v>6.37</v>
      </c>
      <c r="F240" s="522"/>
      <c r="G240" s="333">
        <f t="shared" si="8"/>
        <v>2440.6499999999901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46266</v>
      </c>
      <c r="D241" s="299" t="s">
        <v>304</v>
      </c>
      <c r="E241" s="522">
        <v>56.8</v>
      </c>
      <c r="F241" s="522"/>
      <c r="G241" s="333">
        <f t="shared" si="8"/>
        <v>2447.01999999999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46266</v>
      </c>
      <c r="D242" s="299" t="s">
        <v>1033</v>
      </c>
      <c r="E242" s="522">
        <v>236.28</v>
      </c>
      <c r="F242" s="522"/>
      <c r="G242" s="333">
        <f t="shared" si="8"/>
        <v>2503.8199999999902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284</v>
      </c>
      <c r="B243" s="330">
        <v>37</v>
      </c>
      <c r="C243" s="298">
        <v>46265</v>
      </c>
      <c r="D243" s="299" t="s">
        <v>1035</v>
      </c>
      <c r="E243" s="522">
        <v>6794.38</v>
      </c>
      <c r="F243" s="522"/>
      <c r="G243" s="333">
        <f t="shared" si="8"/>
        <v>2740.0999999999904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286</v>
      </c>
      <c r="B244" s="330">
        <v>25</v>
      </c>
      <c r="C244" s="298">
        <v>46265</v>
      </c>
      <c r="D244" s="298" t="s">
        <v>204</v>
      </c>
      <c r="E244" s="331">
        <v>350</v>
      </c>
      <c r="F244" s="522"/>
      <c r="G244" s="333">
        <f t="shared" si="8"/>
        <v>9534.4799999999905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286</v>
      </c>
      <c r="B245" s="330">
        <v>26</v>
      </c>
      <c r="C245" s="298">
        <v>46265</v>
      </c>
      <c r="D245" s="298" t="s">
        <v>205</v>
      </c>
      <c r="E245" s="331">
        <v>320</v>
      </c>
      <c r="F245" s="522"/>
      <c r="G245" s="333">
        <f t="shared" si="8"/>
        <v>9884.4799999999905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286</v>
      </c>
      <c r="B246" s="330">
        <v>27</v>
      </c>
      <c r="C246" s="298">
        <v>46265</v>
      </c>
      <c r="D246" s="298" t="s">
        <v>206</v>
      </c>
      <c r="E246" s="331">
        <v>25</v>
      </c>
      <c r="F246" s="522"/>
      <c r="G246" s="333">
        <f t="shared" si="8"/>
        <v>10204.47999999999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286</v>
      </c>
      <c r="B247" s="330">
        <v>28</v>
      </c>
      <c r="C247" s="298">
        <v>46265</v>
      </c>
      <c r="D247" s="298" t="s">
        <v>207</v>
      </c>
      <c r="E247" s="331">
        <v>25</v>
      </c>
      <c r="F247" s="522"/>
      <c r="G247" s="333">
        <f t="shared" si="8"/>
        <v>10229.47999999999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29</v>
      </c>
      <c r="C248" s="298">
        <v>46265</v>
      </c>
      <c r="D248" s="298" t="s">
        <v>208</v>
      </c>
      <c r="E248" s="331">
        <v>45</v>
      </c>
      <c r="F248" s="522"/>
      <c r="G248" s="333">
        <f t="shared" si="8"/>
        <v>10254.47999999999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30</v>
      </c>
      <c r="C249" s="298">
        <v>46265</v>
      </c>
      <c r="D249" s="298" t="s">
        <v>209</v>
      </c>
      <c r="E249" s="331">
        <v>400</v>
      </c>
      <c r="F249" s="522"/>
      <c r="G249" s="333">
        <f t="shared" si="8"/>
        <v>10299.47999999999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31</v>
      </c>
      <c r="C250" s="298">
        <v>46265</v>
      </c>
      <c r="D250" s="298" t="s">
        <v>210</v>
      </c>
      <c r="E250" s="331">
        <v>375</v>
      </c>
      <c r="F250" s="522"/>
      <c r="G250" s="333">
        <f t="shared" si="8"/>
        <v>10699.47999999999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32</v>
      </c>
      <c r="C251" s="298">
        <v>46265</v>
      </c>
      <c r="D251" s="298" t="s">
        <v>211</v>
      </c>
      <c r="E251" s="331">
        <v>100</v>
      </c>
      <c r="F251" s="522"/>
      <c r="G251" s="333">
        <f t="shared" si="8"/>
        <v>11074.47999999999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33</v>
      </c>
      <c r="C252" s="298">
        <v>46265</v>
      </c>
      <c r="D252" s="298" t="s">
        <v>212</v>
      </c>
      <c r="E252" s="331">
        <v>85</v>
      </c>
      <c r="F252" s="522"/>
      <c r="G252" s="333">
        <f t="shared" si="8"/>
        <v>11174.47999999999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34</v>
      </c>
      <c r="C253" s="298">
        <v>46265</v>
      </c>
      <c r="D253" s="298" t="s">
        <v>213</v>
      </c>
      <c r="E253" s="331">
        <v>230</v>
      </c>
      <c r="F253" s="522"/>
      <c r="G253" s="333">
        <f t="shared" si="8"/>
        <v>11259.47999999999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35</v>
      </c>
      <c r="C254" s="298">
        <v>46265</v>
      </c>
      <c r="D254" s="298" t="s">
        <v>214</v>
      </c>
      <c r="E254" s="331">
        <v>45</v>
      </c>
      <c r="F254" s="522"/>
      <c r="G254" s="333">
        <f t="shared" si="8"/>
        <v>11489.47999999999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20</v>
      </c>
      <c r="C255" s="298">
        <v>46265</v>
      </c>
      <c r="D255" s="299" t="s">
        <v>193</v>
      </c>
      <c r="E255" s="522">
        <v>600</v>
      </c>
      <c r="F255" s="522"/>
      <c r="G255" s="333">
        <f t="shared" si="8"/>
        <v>11534.47999999999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46265</v>
      </c>
      <c r="D256" s="299" t="s">
        <v>1034</v>
      </c>
      <c r="E256" s="522">
        <v>-133.51</v>
      </c>
      <c r="F256" s="522"/>
      <c r="G256" s="333">
        <f t="shared" si="8"/>
        <v>12134.47999999999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10</v>
      </c>
      <c r="C257" s="298">
        <v>46265</v>
      </c>
      <c r="D257" s="299" t="s">
        <v>176</v>
      </c>
      <c r="E257" s="522">
        <v>17.899999999999999</v>
      </c>
      <c r="F257" s="522"/>
      <c r="G257" s="333">
        <f t="shared" si="8"/>
        <v>12000.96999999999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46265</v>
      </c>
      <c r="D258" s="299" t="s">
        <v>355</v>
      </c>
      <c r="E258" s="522">
        <v>46.56</v>
      </c>
      <c r="F258" s="522"/>
      <c r="G258" s="333">
        <f t="shared" si="8"/>
        <v>12018.86999999999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24</v>
      </c>
      <c r="C259" s="298">
        <v>46265</v>
      </c>
      <c r="D259" s="299" t="s">
        <v>858</v>
      </c>
      <c r="E259" s="522">
        <v>83.5</v>
      </c>
      <c r="F259" s="522"/>
      <c r="G259" s="333">
        <f t="shared" si="8"/>
        <v>12065.429999999989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46265</v>
      </c>
      <c r="D260" s="299" t="s">
        <v>422</v>
      </c>
      <c r="E260" s="522">
        <v>191.64</v>
      </c>
      <c r="F260" s="522">
        <v>191.64</v>
      </c>
      <c r="G260" s="333">
        <f t="shared" si="8"/>
        <v>12148.929999999989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46264</v>
      </c>
      <c r="D261" s="299" t="s">
        <v>1019</v>
      </c>
      <c r="E261" s="522">
        <v>58.54</v>
      </c>
      <c r="F261" s="522"/>
      <c r="G261" s="333">
        <f t="shared" si="8"/>
        <v>12148.929999999989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46264</v>
      </c>
      <c r="D262" s="299" t="s">
        <v>1019</v>
      </c>
      <c r="E262" s="522">
        <v>51.97</v>
      </c>
      <c r="F262" s="522"/>
      <c r="G262" s="333">
        <f t="shared" si="8"/>
        <v>12207.46999999999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4</v>
      </c>
      <c r="C263" s="298">
        <v>46264</v>
      </c>
      <c r="D263" s="299" t="s">
        <v>430</v>
      </c>
      <c r="E263" s="522">
        <v>39.86</v>
      </c>
      <c r="F263" s="522"/>
      <c r="G263" s="333">
        <f t="shared" si="8"/>
        <v>12259.43999999999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46264</v>
      </c>
      <c r="D264" s="299" t="s">
        <v>829</v>
      </c>
      <c r="E264" s="522">
        <v>11.7</v>
      </c>
      <c r="F264" s="522"/>
      <c r="G264" s="333">
        <f t="shared" si="8"/>
        <v>12299.29999999999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46264</v>
      </c>
      <c r="D265" s="299" t="s">
        <v>476</v>
      </c>
      <c r="E265" s="522">
        <v>48.97</v>
      </c>
      <c r="F265" s="522"/>
      <c r="G265" s="333">
        <f t="shared" si="8"/>
        <v>12310.999999999991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46263</v>
      </c>
      <c r="D266" s="299" t="s">
        <v>352</v>
      </c>
      <c r="E266" s="522">
        <v>19.98</v>
      </c>
      <c r="F266" s="522"/>
      <c r="G266" s="333">
        <f t="shared" si="8"/>
        <v>12359.96999999999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46263</v>
      </c>
      <c r="D267" s="299" t="s">
        <v>312</v>
      </c>
      <c r="E267" s="522">
        <v>66.95</v>
      </c>
      <c r="F267" s="522"/>
      <c r="G267" s="333">
        <f t="shared" si="8"/>
        <v>12379.94999999999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46263</v>
      </c>
      <c r="D268" s="299" t="s">
        <v>295</v>
      </c>
      <c r="E268" s="522">
        <v>9.15</v>
      </c>
      <c r="F268" s="522"/>
      <c r="G268" s="333">
        <f t="shared" si="8"/>
        <v>12446.899999999991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46263</v>
      </c>
      <c r="D269" s="299" t="s">
        <v>357</v>
      </c>
      <c r="E269" s="522">
        <v>10.85</v>
      </c>
      <c r="F269" s="522"/>
      <c r="G269" s="333">
        <f t="shared" si="8"/>
        <v>12456.04999999999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291</v>
      </c>
      <c r="B270" s="330">
        <v>38</v>
      </c>
      <c r="C270" s="298">
        <v>46263</v>
      </c>
      <c r="D270" s="299" t="s">
        <v>293</v>
      </c>
      <c r="E270" s="522"/>
      <c r="F270" s="522">
        <v>4729.34</v>
      </c>
      <c r="G270" s="333">
        <f t="shared" si="8"/>
        <v>12466.899999999991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46262</v>
      </c>
      <c r="D271" s="299" t="s">
        <v>334</v>
      </c>
      <c r="E271" s="522">
        <v>26.1</v>
      </c>
      <c r="F271" s="522"/>
      <c r="G271" s="333">
        <f t="shared" si="8"/>
        <v>7737.5599999999913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46262</v>
      </c>
      <c r="D272" s="299" t="s">
        <v>471</v>
      </c>
      <c r="E272" s="522">
        <v>109.42</v>
      </c>
      <c r="F272" s="522"/>
      <c r="G272" s="333">
        <f t="shared" si="8"/>
        <v>7763.6599999999917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1</v>
      </c>
      <c r="C273" s="298">
        <v>46261</v>
      </c>
      <c r="D273" s="299" t="s">
        <v>311</v>
      </c>
      <c r="E273" s="522">
        <v>150.69999999999999</v>
      </c>
      <c r="F273" s="522"/>
      <c r="G273" s="333">
        <f t="shared" si="8"/>
        <v>7873.0799999999917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1</v>
      </c>
      <c r="C274" s="298">
        <v>46261</v>
      </c>
      <c r="D274" s="299" t="s">
        <v>427</v>
      </c>
      <c r="E274" s="522">
        <v>36.18</v>
      </c>
      <c r="F274" s="522"/>
      <c r="G274" s="333">
        <f t="shared" si="8"/>
        <v>8023.7799999999916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46261</v>
      </c>
      <c r="D275" s="299" t="s">
        <v>981</v>
      </c>
      <c r="E275" s="522">
        <v>9.23</v>
      </c>
      <c r="F275" s="522"/>
      <c r="G275" s="333">
        <f t="shared" si="8"/>
        <v>8059.9599999999919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46261</v>
      </c>
      <c r="D276" s="299" t="s">
        <v>310</v>
      </c>
      <c r="E276" s="522">
        <v>47.99</v>
      </c>
      <c r="F276" s="522"/>
      <c r="G276" s="333">
        <f t="shared" si="8"/>
        <v>8069.1899999999914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6</v>
      </c>
      <c r="C277" s="298">
        <v>46261</v>
      </c>
      <c r="D277" s="299" t="s">
        <v>300</v>
      </c>
      <c r="E277" s="522">
        <v>53.12</v>
      </c>
      <c r="F277" s="522"/>
      <c r="G277" s="333">
        <f t="shared" si="8"/>
        <v>8117.1799999999912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46261</v>
      </c>
      <c r="D278" s="299" t="s">
        <v>1028</v>
      </c>
      <c r="E278" s="522">
        <v>20</v>
      </c>
      <c r="F278" s="522"/>
      <c r="G278" s="333">
        <f t="shared" si="8"/>
        <v>8170.2999999999911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46260</v>
      </c>
      <c r="D279" s="299" t="s">
        <v>1029</v>
      </c>
      <c r="E279" s="522">
        <v>11.38</v>
      </c>
      <c r="F279" s="522"/>
      <c r="G279" s="333">
        <f t="shared" si="8"/>
        <v>8190.2999999999911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46260</v>
      </c>
      <c r="D280" s="299" t="s">
        <v>1030</v>
      </c>
      <c r="E280" s="522">
        <v>74.91</v>
      </c>
      <c r="F280" s="522"/>
      <c r="G280" s="333">
        <f t="shared" ref="G280:G297" si="9">G281-E280+F280</f>
        <v>8201.6799999999912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42</v>
      </c>
      <c r="C281" s="298">
        <v>46260</v>
      </c>
      <c r="D281" s="299" t="s">
        <v>200</v>
      </c>
      <c r="E281" s="522">
        <v>59</v>
      </c>
      <c r="F281" s="522"/>
      <c r="G281" s="333">
        <f t="shared" si="9"/>
        <v>8276.5899999999911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43</v>
      </c>
      <c r="C282" s="298">
        <v>46260</v>
      </c>
      <c r="D282" s="299" t="s">
        <v>201</v>
      </c>
      <c r="E282" s="522">
        <v>42.84</v>
      </c>
      <c r="F282" s="522"/>
      <c r="G282" s="333">
        <f t="shared" si="9"/>
        <v>8335.5899999999911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291</v>
      </c>
      <c r="B283" s="330">
        <v>40</v>
      </c>
      <c r="C283" s="298">
        <v>46260</v>
      </c>
      <c r="D283" s="299" t="s">
        <v>316</v>
      </c>
      <c r="E283" s="522"/>
      <c r="F283" s="522">
        <v>59.74</v>
      </c>
      <c r="G283" s="333">
        <f t="shared" si="9"/>
        <v>8378.4299999999912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46260</v>
      </c>
      <c r="D284" s="299" t="s">
        <v>296</v>
      </c>
      <c r="E284" s="522">
        <v>78.510000000000005</v>
      </c>
      <c r="F284" s="522"/>
      <c r="G284" s="333">
        <f t="shared" si="9"/>
        <v>8318.6899999999914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46259</v>
      </c>
      <c r="D285" s="299" t="s">
        <v>312</v>
      </c>
      <c r="E285" s="522">
        <v>54.95</v>
      </c>
      <c r="F285" s="522"/>
      <c r="G285" s="333">
        <f t="shared" si="9"/>
        <v>8397.1999999999916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46259</v>
      </c>
      <c r="D286" s="299" t="s">
        <v>357</v>
      </c>
      <c r="E286" s="522">
        <v>5.28</v>
      </c>
      <c r="F286" s="522"/>
      <c r="G286" s="333">
        <f t="shared" si="9"/>
        <v>8452.1499999999924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8</v>
      </c>
      <c r="C287" s="298">
        <v>46259</v>
      </c>
      <c r="D287" s="299" t="s">
        <v>308</v>
      </c>
      <c r="E287" s="522">
        <v>71.75</v>
      </c>
      <c r="F287" s="522"/>
      <c r="G287" s="333">
        <f t="shared" si="9"/>
        <v>8457.429999999993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5</v>
      </c>
      <c r="C288" s="298">
        <v>46259</v>
      </c>
      <c r="D288" s="299" t="s">
        <v>1027</v>
      </c>
      <c r="E288" s="522">
        <v>30</v>
      </c>
      <c r="F288" s="522"/>
      <c r="G288" s="333">
        <f t="shared" si="9"/>
        <v>8529.179999999993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46259</v>
      </c>
      <c r="D289" s="299" t="s">
        <v>334</v>
      </c>
      <c r="E289" s="522">
        <v>18.18</v>
      </c>
      <c r="F289" s="522"/>
      <c r="G289" s="333">
        <f t="shared" si="9"/>
        <v>8559.179999999993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12</v>
      </c>
      <c r="C290" s="298">
        <v>46259</v>
      </c>
      <c r="D290" s="299" t="s">
        <v>314</v>
      </c>
      <c r="E290" s="522">
        <v>225</v>
      </c>
      <c r="F290" s="522"/>
      <c r="G290" s="333">
        <f t="shared" si="9"/>
        <v>8577.3599999999933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5</v>
      </c>
      <c r="C291" s="298">
        <v>46259</v>
      </c>
      <c r="D291" s="299" t="s">
        <v>1025</v>
      </c>
      <c r="E291" s="522">
        <v>-125</v>
      </c>
      <c r="F291" s="522"/>
      <c r="G291" s="333">
        <f t="shared" si="9"/>
        <v>8802.3599999999933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5</v>
      </c>
      <c r="C292" s="298">
        <v>46259</v>
      </c>
      <c r="D292" s="299" t="s">
        <v>1024</v>
      </c>
      <c r="E292" s="522">
        <v>-125</v>
      </c>
      <c r="F292" s="522"/>
      <c r="G292" s="333">
        <f t="shared" si="9"/>
        <v>8677.3599999999933</v>
      </c>
      <c r="H292" s="334" t="s">
        <v>298</v>
      </c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287</v>
      </c>
      <c r="B293" s="330" t="s">
        <v>287</v>
      </c>
      <c r="C293" s="298">
        <v>46259</v>
      </c>
      <c r="D293" s="299" t="s">
        <v>1026</v>
      </c>
      <c r="E293" s="522"/>
      <c r="F293" s="522">
        <v>430</v>
      </c>
      <c r="G293" s="333">
        <f t="shared" si="9"/>
        <v>8552.3599999999933</v>
      </c>
      <c r="H293" s="334" t="s">
        <v>298</v>
      </c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287</v>
      </c>
      <c r="B294" s="330" t="s">
        <v>287</v>
      </c>
      <c r="C294" s="298">
        <v>46259</v>
      </c>
      <c r="D294" s="299" t="s">
        <v>1026</v>
      </c>
      <c r="E294" s="522">
        <v>430</v>
      </c>
      <c r="F294" s="522"/>
      <c r="G294" s="333">
        <f t="shared" si="9"/>
        <v>8122.3599999999933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46259</v>
      </c>
      <c r="D295" s="299" t="s">
        <v>357</v>
      </c>
      <c r="E295" s="522">
        <v>37.71</v>
      </c>
      <c r="F295" s="522"/>
      <c r="G295" s="333">
        <f t="shared" si="9"/>
        <v>8552.3599999999933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291</v>
      </c>
      <c r="B296" s="330">
        <v>41</v>
      </c>
      <c r="C296" s="298">
        <v>46258</v>
      </c>
      <c r="D296" s="299" t="s">
        <v>1021</v>
      </c>
      <c r="E296" s="522"/>
      <c r="F296" s="522">
        <v>800</v>
      </c>
      <c r="G296" s="333">
        <f t="shared" si="9"/>
        <v>8590.0699999999924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6</v>
      </c>
      <c r="C297" s="298">
        <v>46258</v>
      </c>
      <c r="D297" s="299" t="s">
        <v>300</v>
      </c>
      <c r="E297" s="522">
        <v>63.98</v>
      </c>
      <c r="F297" s="522"/>
      <c r="G297" s="333">
        <f t="shared" si="9"/>
        <v>7790.0699999999924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8</v>
      </c>
      <c r="C298" s="298">
        <v>46258</v>
      </c>
      <c r="D298" s="299" t="s">
        <v>296</v>
      </c>
      <c r="E298" s="522">
        <v>15.3</v>
      </c>
      <c r="F298" s="522"/>
      <c r="G298" s="333">
        <f t="shared" ref="G298:G311" si="10">G299-E298+F298</f>
        <v>7854.049999999992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46258</v>
      </c>
      <c r="D299" s="299" t="s">
        <v>296</v>
      </c>
      <c r="E299" s="522">
        <v>41.09</v>
      </c>
      <c r="F299" s="522"/>
      <c r="G299" s="333">
        <f t="shared" si="10"/>
        <v>7869.3499999999922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46258</v>
      </c>
      <c r="D300" s="299" t="s">
        <v>300</v>
      </c>
      <c r="E300" s="522">
        <v>51.08</v>
      </c>
      <c r="F300" s="522"/>
      <c r="G300" s="333">
        <f t="shared" si="10"/>
        <v>7910.4399999999923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46258</v>
      </c>
      <c r="D301" s="299" t="s">
        <v>300</v>
      </c>
      <c r="E301" s="522">
        <v>66.010000000000005</v>
      </c>
      <c r="F301" s="522"/>
      <c r="G301" s="333">
        <f t="shared" si="10"/>
        <v>7961.5199999999923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5</v>
      </c>
      <c r="C302" s="298">
        <v>46256</v>
      </c>
      <c r="D302" s="299" t="s">
        <v>1022</v>
      </c>
      <c r="E302" s="522">
        <v>134.19</v>
      </c>
      <c r="F302" s="522"/>
      <c r="G302" s="333">
        <f t="shared" si="10"/>
        <v>8027.5299999999925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46256</v>
      </c>
      <c r="D303" s="299" t="s">
        <v>1017</v>
      </c>
      <c r="E303" s="522">
        <v>50</v>
      </c>
      <c r="F303" s="522"/>
      <c r="G303" s="333">
        <f t="shared" si="10"/>
        <v>8161.7199999999921</v>
      </c>
      <c r="H303" s="334" t="s">
        <v>298</v>
      </c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46255</v>
      </c>
      <c r="D304" s="299" t="s">
        <v>319</v>
      </c>
      <c r="E304" s="522">
        <v>39.270000000000003</v>
      </c>
      <c r="F304" s="522"/>
      <c r="G304" s="333">
        <f t="shared" si="10"/>
        <v>8211.7199999999921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46255</v>
      </c>
      <c r="D305" s="299" t="s">
        <v>319</v>
      </c>
      <c r="E305" s="522">
        <v>8.48</v>
      </c>
      <c r="F305" s="522"/>
      <c r="G305" s="333">
        <f t="shared" si="10"/>
        <v>8250.9899999999925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46255</v>
      </c>
      <c r="D306" s="299" t="s">
        <v>396</v>
      </c>
      <c r="E306" s="522">
        <v>157.32</v>
      </c>
      <c r="F306" s="522"/>
      <c r="G306" s="333">
        <f t="shared" si="10"/>
        <v>8259.4699999999921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7</v>
      </c>
      <c r="C307" s="298">
        <v>46254</v>
      </c>
      <c r="D307" s="299" t="s">
        <v>1023</v>
      </c>
      <c r="E307" s="522">
        <v>100</v>
      </c>
      <c r="F307" s="522"/>
      <c r="G307" s="333">
        <f t="shared" si="10"/>
        <v>8416.7899999999918</v>
      </c>
      <c r="H307" s="334" t="s">
        <v>298</v>
      </c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46254</v>
      </c>
      <c r="D308" s="299" t="s">
        <v>319</v>
      </c>
      <c r="E308" s="522">
        <v>119.58</v>
      </c>
      <c r="F308" s="522"/>
      <c r="G308" s="333">
        <f t="shared" si="10"/>
        <v>8516.7899999999918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291</v>
      </c>
      <c r="B309" s="330">
        <v>39</v>
      </c>
      <c r="C309" s="298">
        <v>46254</v>
      </c>
      <c r="D309" s="299" t="s">
        <v>292</v>
      </c>
      <c r="E309" s="522"/>
      <c r="F309" s="522">
        <v>2763.78</v>
      </c>
      <c r="G309" s="333">
        <f t="shared" si="10"/>
        <v>8636.3699999999917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46253</v>
      </c>
      <c r="D310" s="299" t="s">
        <v>889</v>
      </c>
      <c r="E310" s="522">
        <v>219.38</v>
      </c>
      <c r="F310" s="522">
        <v>219.38</v>
      </c>
      <c r="G310" s="333">
        <f t="shared" si="10"/>
        <v>5872.5899999999911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22</v>
      </c>
      <c r="C311" s="298">
        <v>46253</v>
      </c>
      <c r="D311" s="299" t="s">
        <v>921</v>
      </c>
      <c r="E311" s="522">
        <v>7.46</v>
      </c>
      <c r="F311" s="522"/>
      <c r="G311" s="333">
        <f t="shared" si="10"/>
        <v>5872.5899999999911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22</v>
      </c>
      <c r="C312" s="298">
        <v>46253</v>
      </c>
      <c r="D312" s="299" t="s">
        <v>323</v>
      </c>
      <c r="E312" s="522">
        <v>23.42</v>
      </c>
      <c r="F312" s="522"/>
      <c r="G312" s="333">
        <f t="shared" ref="G312:G314" si="11">G313-E312+F312</f>
        <v>5880.0499999999911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46252</v>
      </c>
      <c r="D313" s="299" t="s">
        <v>319</v>
      </c>
      <c r="E313" s="522">
        <v>13</v>
      </c>
      <c r="F313" s="522"/>
      <c r="G313" s="333">
        <f t="shared" si="11"/>
        <v>5903.4699999999912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22</v>
      </c>
      <c r="C314" s="298">
        <v>46252</v>
      </c>
      <c r="D314" s="299" t="s">
        <v>928</v>
      </c>
      <c r="E314" s="522">
        <v>13.84</v>
      </c>
      <c r="F314" s="522"/>
      <c r="G314" s="333">
        <f t="shared" si="11"/>
        <v>5916.4699999999912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287</v>
      </c>
      <c r="B315" s="330" t="s">
        <v>287</v>
      </c>
      <c r="C315" s="298">
        <v>46252</v>
      </c>
      <c r="D315" s="299" t="s">
        <v>1018</v>
      </c>
      <c r="E315" s="522">
        <v>2518.46</v>
      </c>
      <c r="F315" s="522">
        <v>2518.46</v>
      </c>
      <c r="G315" s="333">
        <f t="shared" ref="G315:G377" si="12">G316-E315+F315</f>
        <v>5930.3099999999913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46252</v>
      </c>
      <c r="D316" s="299" t="s">
        <v>322</v>
      </c>
      <c r="E316" s="522">
        <v>25</v>
      </c>
      <c r="F316" s="522"/>
      <c r="G316" s="333">
        <f t="shared" si="12"/>
        <v>5930.3099999999913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21</v>
      </c>
      <c r="C317" s="298">
        <v>46251</v>
      </c>
      <c r="D317" s="299" t="s">
        <v>194</v>
      </c>
      <c r="E317" s="522">
        <v>81</v>
      </c>
      <c r="F317" s="522"/>
      <c r="G317" s="333">
        <f t="shared" si="12"/>
        <v>5955.3099999999913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42</v>
      </c>
      <c r="C318" s="298">
        <v>46251</v>
      </c>
      <c r="D318" s="299" t="s">
        <v>333</v>
      </c>
      <c r="E318" s="522">
        <v>22.35</v>
      </c>
      <c r="F318" s="522"/>
      <c r="G318" s="333">
        <f t="shared" si="12"/>
        <v>6036.3099999999913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43</v>
      </c>
      <c r="C319" s="298">
        <v>46251</v>
      </c>
      <c r="D319" s="299" t="s">
        <v>333</v>
      </c>
      <c r="E319" s="522">
        <v>22.35</v>
      </c>
      <c r="F319" s="522"/>
      <c r="G319" s="333">
        <f t="shared" si="12"/>
        <v>6058.6599999999917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1</v>
      </c>
      <c r="C320" s="298">
        <v>46251</v>
      </c>
      <c r="D320" s="299" t="s">
        <v>329</v>
      </c>
      <c r="E320" s="522">
        <v>120</v>
      </c>
      <c r="F320" s="522"/>
      <c r="G320" s="333">
        <f t="shared" si="12"/>
        <v>6081.009999999992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46251</v>
      </c>
      <c r="D321" s="299" t="s">
        <v>332</v>
      </c>
      <c r="E321" s="522">
        <v>15.5</v>
      </c>
      <c r="F321" s="522"/>
      <c r="G321" s="333">
        <f t="shared" si="12"/>
        <v>6201.009999999992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46251</v>
      </c>
      <c r="D322" s="299" t="s">
        <v>1001</v>
      </c>
      <c r="E322" s="522">
        <v>30</v>
      </c>
      <c r="F322" s="522"/>
      <c r="G322" s="333">
        <f t="shared" si="12"/>
        <v>6216.509999999992</v>
      </c>
      <c r="H322" s="334" t="s">
        <v>298</v>
      </c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17</v>
      </c>
      <c r="C323" s="298">
        <v>46251</v>
      </c>
      <c r="D323" s="299" t="s">
        <v>188</v>
      </c>
      <c r="E323" s="522">
        <v>42.65</v>
      </c>
      <c r="F323" s="522"/>
      <c r="G323" s="333">
        <f t="shared" si="12"/>
        <v>6246.509999999992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11</v>
      </c>
      <c r="C324" s="298">
        <v>46251</v>
      </c>
      <c r="D324" s="299" t="s">
        <v>178</v>
      </c>
      <c r="E324" s="522">
        <v>256.83999999999997</v>
      </c>
      <c r="F324" s="522"/>
      <c r="G324" s="333">
        <f t="shared" si="12"/>
        <v>6289.1599999999917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23</v>
      </c>
      <c r="C325" s="298">
        <v>46251</v>
      </c>
      <c r="D325" s="299" t="s">
        <v>63</v>
      </c>
      <c r="E325" s="522">
        <v>529.46</v>
      </c>
      <c r="F325" s="522"/>
      <c r="G325" s="333">
        <f t="shared" si="12"/>
        <v>6545.9999999999918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1</v>
      </c>
      <c r="C326" s="298">
        <v>46250</v>
      </c>
      <c r="D326" s="299" t="s">
        <v>1019</v>
      </c>
      <c r="E326" s="522">
        <v>25.5</v>
      </c>
      <c r="F326" s="522"/>
      <c r="G326" s="333">
        <f t="shared" si="12"/>
        <v>7075.4599999999919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5</v>
      </c>
      <c r="C327" s="298">
        <v>46250</v>
      </c>
      <c r="D327" s="299" t="s">
        <v>339</v>
      </c>
      <c r="E327" s="522">
        <v>21.3</v>
      </c>
      <c r="F327" s="522"/>
      <c r="G327" s="333">
        <f t="shared" si="12"/>
        <v>7100.9599999999919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1</v>
      </c>
      <c r="C328" s="298">
        <v>46250</v>
      </c>
      <c r="D328" s="299" t="s">
        <v>1019</v>
      </c>
      <c r="E328" s="522">
        <v>28.1</v>
      </c>
      <c r="F328" s="522"/>
      <c r="G328" s="333">
        <f t="shared" si="12"/>
        <v>7122.259999999992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46250</v>
      </c>
      <c r="D329" s="299" t="s">
        <v>319</v>
      </c>
      <c r="E329" s="522">
        <v>13.58</v>
      </c>
      <c r="F329" s="522"/>
      <c r="G329" s="333">
        <f t="shared" si="12"/>
        <v>7150.3599999999924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7</v>
      </c>
      <c r="C330" s="298">
        <v>46250</v>
      </c>
      <c r="D330" s="299" t="s">
        <v>300</v>
      </c>
      <c r="E330" s="522">
        <v>85.15</v>
      </c>
      <c r="F330" s="522"/>
      <c r="G330" s="333">
        <f t="shared" si="12"/>
        <v>7163.9399999999923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46250</v>
      </c>
      <c r="D331" s="299" t="s">
        <v>300</v>
      </c>
      <c r="E331" s="522">
        <v>33</v>
      </c>
      <c r="F331" s="522"/>
      <c r="G331" s="333">
        <f t="shared" si="12"/>
        <v>7249.089999999992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1</v>
      </c>
      <c r="C332" s="298">
        <v>46249</v>
      </c>
      <c r="D332" s="299" t="s">
        <v>829</v>
      </c>
      <c r="E332" s="522">
        <v>72.239999999999995</v>
      </c>
      <c r="F332" s="522"/>
      <c r="G332" s="333">
        <f t="shared" si="12"/>
        <v>7282.089999999992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1</v>
      </c>
      <c r="C333" s="298">
        <v>46249</v>
      </c>
      <c r="D333" s="299" t="s">
        <v>427</v>
      </c>
      <c r="E333" s="522">
        <v>46</v>
      </c>
      <c r="F333" s="522"/>
      <c r="G333" s="333">
        <f t="shared" si="12"/>
        <v>7354.3299999999917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4</v>
      </c>
      <c r="C334" s="298">
        <v>46249</v>
      </c>
      <c r="D334" s="299" t="s">
        <v>329</v>
      </c>
      <c r="E334" s="522">
        <v>32.06</v>
      </c>
      <c r="F334" s="522"/>
      <c r="G334" s="333">
        <f t="shared" si="12"/>
        <v>7400.3299999999917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46249</v>
      </c>
      <c r="D335" s="299" t="s">
        <v>300</v>
      </c>
      <c r="E335" s="522">
        <v>18.079999999999998</v>
      </c>
      <c r="F335" s="522"/>
      <c r="G335" s="333">
        <f t="shared" si="12"/>
        <v>7432.3899999999921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7</v>
      </c>
      <c r="C336" s="298">
        <v>46248</v>
      </c>
      <c r="D336" s="299" t="s">
        <v>1020</v>
      </c>
      <c r="E336" s="522">
        <v>37.26</v>
      </c>
      <c r="F336" s="522"/>
      <c r="G336" s="333">
        <f t="shared" si="12"/>
        <v>7450.4699999999921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7</v>
      </c>
      <c r="C337" s="298">
        <v>46248</v>
      </c>
      <c r="D337" s="299" t="s">
        <v>443</v>
      </c>
      <c r="E337" s="522">
        <v>151.94</v>
      </c>
      <c r="F337" s="522"/>
      <c r="G337" s="333">
        <f t="shared" si="12"/>
        <v>7487.7299999999923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291</v>
      </c>
      <c r="B338" s="330">
        <v>38</v>
      </c>
      <c r="C338" s="298">
        <v>46248</v>
      </c>
      <c r="D338" s="299" t="s">
        <v>293</v>
      </c>
      <c r="E338" s="522"/>
      <c r="F338" s="522">
        <v>4729.33</v>
      </c>
      <c r="G338" s="333">
        <f t="shared" si="12"/>
        <v>7639.6699999999919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8</v>
      </c>
      <c r="C339" s="298">
        <v>46247</v>
      </c>
      <c r="D339" s="299" t="s">
        <v>319</v>
      </c>
      <c r="E339" s="522">
        <v>237.21</v>
      </c>
      <c r="F339" s="522"/>
      <c r="G339" s="333">
        <f t="shared" si="12"/>
        <v>2910.339999999992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46246</v>
      </c>
      <c r="D340" s="299" t="s">
        <v>411</v>
      </c>
      <c r="E340" s="522">
        <v>-3.54</v>
      </c>
      <c r="F340" s="522"/>
      <c r="G340" s="333">
        <f t="shared" si="12"/>
        <v>3147.549999999992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19</v>
      </c>
      <c r="C341" s="298">
        <v>46246</v>
      </c>
      <c r="D341" s="299" t="s">
        <v>191</v>
      </c>
      <c r="E341" s="522">
        <v>200</v>
      </c>
      <c r="F341" s="522"/>
      <c r="G341" s="333">
        <f t="shared" si="12"/>
        <v>3144.009999999992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335</v>
      </c>
      <c r="B342" s="330" t="s">
        <v>335</v>
      </c>
      <c r="C342" s="298">
        <v>46246</v>
      </c>
      <c r="D342" s="299" t="s">
        <v>185</v>
      </c>
      <c r="E342" s="522">
        <v>63.55</v>
      </c>
      <c r="F342" s="522"/>
      <c r="G342" s="333">
        <f t="shared" si="12"/>
        <v>3344.009999999992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15</v>
      </c>
      <c r="C343" s="298">
        <v>46246</v>
      </c>
      <c r="D343" s="299" t="s">
        <v>185</v>
      </c>
      <c r="E343" s="522">
        <v>64.28</v>
      </c>
      <c r="F343" s="522"/>
      <c r="G343" s="333">
        <f t="shared" si="12"/>
        <v>3407.5599999999922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22</v>
      </c>
      <c r="C344" s="298">
        <v>46245</v>
      </c>
      <c r="D344" s="299" t="s">
        <v>351</v>
      </c>
      <c r="E344" s="522">
        <v>21.29</v>
      </c>
      <c r="F344" s="522"/>
      <c r="G344" s="333">
        <f t="shared" si="12"/>
        <v>3471.8399999999924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46245</v>
      </c>
      <c r="D345" s="299" t="s">
        <v>426</v>
      </c>
      <c r="E345" s="522">
        <v>-130</v>
      </c>
      <c r="F345" s="522"/>
      <c r="G345" s="333">
        <f t="shared" si="12"/>
        <v>3493.1299999999924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291</v>
      </c>
      <c r="B346" s="330">
        <v>41</v>
      </c>
      <c r="C346" s="298">
        <v>46244</v>
      </c>
      <c r="D346" s="299" t="s">
        <v>1009</v>
      </c>
      <c r="E346" s="522"/>
      <c r="F346" s="522">
        <v>800</v>
      </c>
      <c r="G346" s="333">
        <f t="shared" si="12"/>
        <v>3363.1299999999924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22</v>
      </c>
      <c r="C347" s="298">
        <v>46244</v>
      </c>
      <c r="D347" s="299" t="s">
        <v>977</v>
      </c>
      <c r="E347" s="522">
        <v>5.31</v>
      </c>
      <c r="F347" s="522"/>
      <c r="G347" s="333">
        <f t="shared" si="12"/>
        <v>2563.1299999999924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46244</v>
      </c>
      <c r="D348" s="299" t="s">
        <v>319</v>
      </c>
      <c r="E348" s="522">
        <v>9.5</v>
      </c>
      <c r="F348" s="522"/>
      <c r="G348" s="333">
        <f t="shared" si="12"/>
        <v>2568.4399999999923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46244</v>
      </c>
      <c r="D349" s="299" t="s">
        <v>334</v>
      </c>
      <c r="E349" s="522">
        <v>16.16</v>
      </c>
      <c r="F349" s="522"/>
      <c r="G349" s="333">
        <f t="shared" si="12"/>
        <v>2577.9399999999923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5</v>
      </c>
      <c r="C350" s="298">
        <v>46243</v>
      </c>
      <c r="D350" s="299" t="s">
        <v>852</v>
      </c>
      <c r="E350" s="522">
        <v>10.68</v>
      </c>
      <c r="F350" s="522"/>
      <c r="G350" s="333">
        <f t="shared" si="12"/>
        <v>2594.0999999999922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287</v>
      </c>
      <c r="B351" s="330" t="s">
        <v>287</v>
      </c>
      <c r="C351" s="298">
        <v>46243</v>
      </c>
      <c r="D351" s="299" t="s">
        <v>843</v>
      </c>
      <c r="E351" s="522">
        <v>116.04</v>
      </c>
      <c r="F351" s="522">
        <v>116.04</v>
      </c>
      <c r="G351" s="333">
        <f t="shared" si="12"/>
        <v>2604.779999999992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46243</v>
      </c>
      <c r="D352" s="299" t="s">
        <v>306</v>
      </c>
      <c r="E352" s="522">
        <v>228.43</v>
      </c>
      <c r="F352" s="522"/>
      <c r="G352" s="333">
        <f t="shared" si="12"/>
        <v>2604.779999999992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4</v>
      </c>
      <c r="C353" s="298">
        <v>46242</v>
      </c>
      <c r="D353" s="299" t="s">
        <v>319</v>
      </c>
      <c r="E353" s="522">
        <v>39.92</v>
      </c>
      <c r="F353" s="522"/>
      <c r="G353" s="333">
        <f t="shared" si="12"/>
        <v>2833.2099999999919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46242</v>
      </c>
      <c r="D354" s="299" t="s">
        <v>296</v>
      </c>
      <c r="E354" s="522">
        <v>73.16</v>
      </c>
      <c r="F354" s="522"/>
      <c r="G354" s="333">
        <f t="shared" si="12"/>
        <v>2873.1299999999919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46242</v>
      </c>
      <c r="D355" s="299" t="s">
        <v>300</v>
      </c>
      <c r="E355" s="522">
        <v>28.7</v>
      </c>
      <c r="F355" s="522"/>
      <c r="G355" s="333">
        <f t="shared" si="12"/>
        <v>2946.2899999999918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46242</v>
      </c>
      <c r="D356" s="299" t="s">
        <v>344</v>
      </c>
      <c r="E356" s="522">
        <v>121.55</v>
      </c>
      <c r="F356" s="522"/>
      <c r="G356" s="333">
        <f t="shared" si="12"/>
        <v>2974.9899999999916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46242</v>
      </c>
      <c r="D357" s="299" t="s">
        <v>1014</v>
      </c>
      <c r="E357" s="522">
        <v>25</v>
      </c>
      <c r="F357" s="522"/>
      <c r="G357" s="333">
        <f t="shared" si="12"/>
        <v>3096.5399999999918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46242</v>
      </c>
      <c r="D358" s="299" t="s">
        <v>352</v>
      </c>
      <c r="E358" s="522">
        <v>21.99</v>
      </c>
      <c r="F358" s="522"/>
      <c r="G358" s="333">
        <f t="shared" si="12"/>
        <v>3121.5399999999918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5</v>
      </c>
      <c r="C359" s="298">
        <v>46242</v>
      </c>
      <c r="D359" s="299" t="s">
        <v>1017</v>
      </c>
      <c r="E359" s="522">
        <v>60</v>
      </c>
      <c r="F359" s="522"/>
      <c r="G359" s="333">
        <f t="shared" si="12"/>
        <v>3143.5299999999916</v>
      </c>
      <c r="H359" s="334" t="s">
        <v>298</v>
      </c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46241</v>
      </c>
      <c r="D360" s="299" t="s">
        <v>319</v>
      </c>
      <c r="E360" s="522">
        <v>19.690000000000001</v>
      </c>
      <c r="F360" s="522"/>
      <c r="G360" s="333">
        <f t="shared" si="12"/>
        <v>3203.5299999999916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46241</v>
      </c>
      <c r="D361" s="299" t="s">
        <v>296</v>
      </c>
      <c r="E361" s="522">
        <v>8.93</v>
      </c>
      <c r="F361" s="522"/>
      <c r="G361" s="333">
        <f t="shared" si="12"/>
        <v>3223.2199999999916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46241</v>
      </c>
      <c r="D362" s="299" t="s">
        <v>320</v>
      </c>
      <c r="E362" s="522">
        <v>178.24</v>
      </c>
      <c r="F362" s="522"/>
      <c r="G362" s="333">
        <f t="shared" si="12"/>
        <v>3232.1499999999915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46241</v>
      </c>
      <c r="D363" s="299" t="s">
        <v>403</v>
      </c>
      <c r="E363" s="522">
        <v>107.68</v>
      </c>
      <c r="F363" s="522"/>
      <c r="G363" s="333">
        <f t="shared" si="12"/>
        <v>3410.3899999999917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335</v>
      </c>
      <c r="B364" s="330" t="s">
        <v>335</v>
      </c>
      <c r="C364" s="298">
        <v>46241</v>
      </c>
      <c r="D364" s="299" t="s">
        <v>182</v>
      </c>
      <c r="E364" s="522">
        <v>83.63</v>
      </c>
      <c r="F364" s="522"/>
      <c r="G364" s="333">
        <f t="shared" si="12"/>
        <v>3518.0699999999915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9</v>
      </c>
      <c r="C365" s="298">
        <v>46241</v>
      </c>
      <c r="D365" s="299" t="s">
        <v>58</v>
      </c>
      <c r="E365" s="522">
        <v>1231.68</v>
      </c>
      <c r="F365" s="522"/>
      <c r="G365" s="333">
        <f t="shared" si="12"/>
        <v>3601.6999999999916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46240</v>
      </c>
      <c r="D366" s="299" t="s">
        <v>1015</v>
      </c>
      <c r="E366" s="522">
        <v>33.700000000000003</v>
      </c>
      <c r="F366" s="522"/>
      <c r="G366" s="333">
        <f t="shared" si="12"/>
        <v>4833.3799999999919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46240</v>
      </c>
      <c r="D367" s="299" t="s">
        <v>346</v>
      </c>
      <c r="E367" s="522">
        <v>23.33</v>
      </c>
      <c r="F367" s="522"/>
      <c r="G367" s="333">
        <f t="shared" si="12"/>
        <v>4867.0799999999917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14</v>
      </c>
      <c r="C368" s="298">
        <v>46240</v>
      </c>
      <c r="D368" s="299" t="s">
        <v>956</v>
      </c>
      <c r="E368" s="522">
        <v>66.67</v>
      </c>
      <c r="F368" s="522"/>
      <c r="G368" s="333">
        <f t="shared" si="12"/>
        <v>4890.4099999999917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46240</v>
      </c>
      <c r="D369" s="299" t="s">
        <v>343</v>
      </c>
      <c r="E369" s="522">
        <v>75</v>
      </c>
      <c r="F369" s="522"/>
      <c r="G369" s="333">
        <f t="shared" si="12"/>
        <v>4957.0799999999917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13</v>
      </c>
      <c r="C370" s="298">
        <v>46240</v>
      </c>
      <c r="D370" s="299" t="s">
        <v>182</v>
      </c>
      <c r="E370" s="522">
        <v>331.81</v>
      </c>
      <c r="F370" s="522"/>
      <c r="G370" s="333">
        <f t="shared" si="12"/>
        <v>5032.0799999999917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291</v>
      </c>
      <c r="B371" s="330">
        <v>39</v>
      </c>
      <c r="C371" s="298">
        <v>46240</v>
      </c>
      <c r="D371" s="299" t="s">
        <v>292</v>
      </c>
      <c r="E371" s="522"/>
      <c r="F371" s="522">
        <v>2763.78</v>
      </c>
      <c r="G371" s="333">
        <f t="shared" si="12"/>
        <v>5363.8899999999921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46239</v>
      </c>
      <c r="D372" s="299" t="s">
        <v>352</v>
      </c>
      <c r="E372" s="522">
        <v>36.549999999999997</v>
      </c>
      <c r="F372" s="522"/>
      <c r="G372" s="333">
        <f t="shared" si="12"/>
        <v>2600.1099999999915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4</v>
      </c>
      <c r="C373" s="298">
        <v>46239</v>
      </c>
      <c r="D373" s="299" t="s">
        <v>310</v>
      </c>
      <c r="E373" s="522">
        <v>40.76</v>
      </c>
      <c r="F373" s="522"/>
      <c r="G373" s="333">
        <f t="shared" si="12"/>
        <v>2636.6599999999917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3</v>
      </c>
      <c r="C374" s="298">
        <v>46239</v>
      </c>
      <c r="D374" s="299" t="s">
        <v>310</v>
      </c>
      <c r="E374" s="522">
        <v>5.86</v>
      </c>
      <c r="F374" s="522"/>
      <c r="G374" s="333">
        <f t="shared" si="12"/>
        <v>2677.4199999999919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46239</v>
      </c>
      <c r="D375" s="299" t="s">
        <v>296</v>
      </c>
      <c r="E375" s="522">
        <v>63.22</v>
      </c>
      <c r="F375" s="522"/>
      <c r="G375" s="333">
        <f t="shared" si="12"/>
        <v>2683.279999999992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46239</v>
      </c>
      <c r="D376" s="299" t="s">
        <v>1010</v>
      </c>
      <c r="E376" s="522">
        <v>49.41</v>
      </c>
      <c r="F376" s="522"/>
      <c r="G376" s="333">
        <f t="shared" si="12"/>
        <v>2746.4999999999918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5</v>
      </c>
      <c r="C377" s="298">
        <v>46239</v>
      </c>
      <c r="D377" s="299" t="s">
        <v>1011</v>
      </c>
      <c r="E377" s="522">
        <v>-60</v>
      </c>
      <c r="F377" s="522"/>
      <c r="G377" s="333">
        <f t="shared" si="12"/>
        <v>2795.9099999999917</v>
      </c>
      <c r="H377" s="334" t="s">
        <v>298</v>
      </c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5</v>
      </c>
      <c r="C378" s="298">
        <v>46239</v>
      </c>
      <c r="D378" s="299" t="s">
        <v>1011</v>
      </c>
      <c r="E378" s="522">
        <v>263.89</v>
      </c>
      <c r="F378" s="522"/>
      <c r="G378" s="333">
        <f t="shared" ref="G378:G408" si="13">G379-E378+F378</f>
        <v>2735.9099999999917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5</v>
      </c>
      <c r="C379" s="298">
        <v>46239</v>
      </c>
      <c r="D379" s="299" t="s">
        <v>1012</v>
      </c>
      <c r="E379" s="522">
        <v>25</v>
      </c>
      <c r="F379" s="522"/>
      <c r="G379" s="333">
        <f t="shared" si="13"/>
        <v>2999.7999999999915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46239</v>
      </c>
      <c r="D380" s="299" t="s">
        <v>1013</v>
      </c>
      <c r="E380" s="522">
        <v>36.81</v>
      </c>
      <c r="F380" s="522"/>
      <c r="G380" s="333">
        <f t="shared" si="13"/>
        <v>3024.7999999999915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291</v>
      </c>
      <c r="B381" s="330">
        <v>40</v>
      </c>
      <c r="C381" s="298">
        <v>46239</v>
      </c>
      <c r="D381" s="299" t="s">
        <v>316</v>
      </c>
      <c r="E381" s="522"/>
      <c r="F381" s="522">
        <v>837.18</v>
      </c>
      <c r="G381" s="333">
        <f t="shared" si="13"/>
        <v>3061.6099999999915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46238</v>
      </c>
      <c r="D382" s="299" t="s">
        <v>1008</v>
      </c>
      <c r="E382" s="522">
        <v>10</v>
      </c>
      <c r="F382" s="522"/>
      <c r="G382" s="333">
        <f t="shared" si="13"/>
        <v>2224.4299999999917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17</v>
      </c>
      <c r="C383" s="298">
        <v>46238</v>
      </c>
      <c r="D383" s="299" t="s">
        <v>369</v>
      </c>
      <c r="E383" s="522">
        <v>99</v>
      </c>
      <c r="F383" s="522"/>
      <c r="G383" s="333">
        <f t="shared" si="13"/>
        <v>2234.4299999999917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14</v>
      </c>
      <c r="C384" s="298">
        <v>46238</v>
      </c>
      <c r="D384" s="299" t="s">
        <v>366</v>
      </c>
      <c r="E384" s="522">
        <v>70.25</v>
      </c>
      <c r="F384" s="522"/>
      <c r="G384" s="333">
        <f t="shared" si="13"/>
        <v>2333.4299999999917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284</v>
      </c>
      <c r="B385" s="330">
        <v>37</v>
      </c>
      <c r="C385" s="298">
        <v>46238</v>
      </c>
      <c r="D385" s="299" t="s">
        <v>373</v>
      </c>
      <c r="E385" s="522">
        <v>50</v>
      </c>
      <c r="F385" s="522"/>
      <c r="G385" s="333">
        <f t="shared" si="13"/>
        <v>2403.6799999999917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46237</v>
      </c>
      <c r="D386" s="299" t="s">
        <v>296</v>
      </c>
      <c r="E386" s="522">
        <v>41.93</v>
      </c>
      <c r="F386" s="522"/>
      <c r="G386" s="333">
        <f t="shared" si="13"/>
        <v>2453.6799999999917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46237</v>
      </c>
      <c r="D387" s="299" t="s">
        <v>334</v>
      </c>
      <c r="E387" s="522">
        <v>15.09</v>
      </c>
      <c r="F387" s="522"/>
      <c r="G387" s="333">
        <f t="shared" si="13"/>
        <v>2495.6099999999915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22</v>
      </c>
      <c r="C388" s="298">
        <v>46237</v>
      </c>
      <c r="D388" s="299" t="s">
        <v>951</v>
      </c>
      <c r="E388" s="522">
        <v>12.77</v>
      </c>
      <c r="F388" s="522"/>
      <c r="G388" s="333">
        <f t="shared" si="13"/>
        <v>2510.6999999999916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46236</v>
      </c>
      <c r="D389" s="299" t="s">
        <v>306</v>
      </c>
      <c r="E389" s="522">
        <v>132.79</v>
      </c>
      <c r="F389" s="522"/>
      <c r="G389" s="333">
        <f t="shared" si="13"/>
        <v>2523.4699999999916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46236</v>
      </c>
      <c r="D390" s="299" t="s">
        <v>357</v>
      </c>
      <c r="E390" s="522">
        <v>10.25</v>
      </c>
      <c r="F390" s="522"/>
      <c r="G390" s="333">
        <f t="shared" si="13"/>
        <v>2656.2599999999916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46236</v>
      </c>
      <c r="D391" s="299" t="s">
        <v>300</v>
      </c>
      <c r="E391" s="522">
        <v>24.48</v>
      </c>
      <c r="F391" s="522"/>
      <c r="G391" s="333">
        <f t="shared" si="13"/>
        <v>2666.5099999999916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46236</v>
      </c>
      <c r="D392" s="299" t="s">
        <v>453</v>
      </c>
      <c r="E392" s="522">
        <v>40.21</v>
      </c>
      <c r="F392" s="522"/>
      <c r="G392" s="333">
        <f t="shared" si="13"/>
        <v>2690.9899999999916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46235</v>
      </c>
      <c r="D393" s="299" t="s">
        <v>1006</v>
      </c>
      <c r="E393" s="522">
        <v>22.12</v>
      </c>
      <c r="F393" s="522"/>
      <c r="G393" s="333">
        <f t="shared" si="13"/>
        <v>2731.1999999999916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5</v>
      </c>
      <c r="C394" s="298">
        <v>46235</v>
      </c>
      <c r="D394" s="299" t="s">
        <v>1007</v>
      </c>
      <c r="E394" s="522">
        <v>40</v>
      </c>
      <c r="F394" s="522"/>
      <c r="G394" s="333">
        <f t="shared" si="13"/>
        <v>2753.3199999999915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8</v>
      </c>
      <c r="C395" s="298">
        <v>46235</v>
      </c>
      <c r="D395" s="299" t="s">
        <v>319</v>
      </c>
      <c r="E395" s="522">
        <v>8.86</v>
      </c>
      <c r="F395" s="522"/>
      <c r="G395" s="333">
        <f t="shared" si="13"/>
        <v>2793.3199999999915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5</v>
      </c>
      <c r="C396" s="298">
        <v>46235</v>
      </c>
      <c r="D396" s="299" t="s">
        <v>482</v>
      </c>
      <c r="E396" s="522">
        <v>52.06</v>
      </c>
      <c r="F396" s="522"/>
      <c r="G396" s="333">
        <f t="shared" si="13"/>
        <v>2802.1799999999917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46235</v>
      </c>
      <c r="D397" s="299" t="s">
        <v>482</v>
      </c>
      <c r="E397" s="522">
        <v>52.06</v>
      </c>
      <c r="F397" s="522"/>
      <c r="G397" s="333">
        <f t="shared" si="13"/>
        <v>2854.2399999999916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46235</v>
      </c>
      <c r="D398" s="299" t="s">
        <v>374</v>
      </c>
      <c r="E398" s="522">
        <v>6.37</v>
      </c>
      <c r="F398" s="522"/>
      <c r="G398" s="333">
        <f t="shared" si="13"/>
        <v>2906.2999999999915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46235</v>
      </c>
      <c r="D399" s="299" t="s">
        <v>1005</v>
      </c>
      <c r="E399" s="522">
        <v>121.4</v>
      </c>
      <c r="F399" s="522">
        <v>121.4</v>
      </c>
      <c r="G399" s="333">
        <f t="shared" si="13"/>
        <v>2912.6699999999914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46235</v>
      </c>
      <c r="D400" s="299" t="s">
        <v>1016</v>
      </c>
      <c r="E400" s="522">
        <v>-25.39</v>
      </c>
      <c r="F400" s="522"/>
      <c r="G400" s="333">
        <f t="shared" si="13"/>
        <v>2912.6699999999914</v>
      </c>
      <c r="H400" s="334" t="s">
        <v>298</v>
      </c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46235</v>
      </c>
      <c r="D401" s="299" t="s">
        <v>984</v>
      </c>
      <c r="E401" s="522"/>
      <c r="F401" s="522">
        <v>174.61</v>
      </c>
      <c r="G401" s="333">
        <f t="shared" si="13"/>
        <v>2887.2799999999916</v>
      </c>
      <c r="H401" s="334" t="s">
        <v>298</v>
      </c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287</v>
      </c>
      <c r="B402" s="330" t="s">
        <v>287</v>
      </c>
      <c r="C402" s="298">
        <v>46235</v>
      </c>
      <c r="D402" s="299" t="s">
        <v>984</v>
      </c>
      <c r="E402" s="522">
        <v>174.61</v>
      </c>
      <c r="F402" s="522"/>
      <c r="G402" s="333">
        <f t="shared" si="13"/>
        <v>2712.6699999999914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284</v>
      </c>
      <c r="B403" s="330">
        <v>37</v>
      </c>
      <c r="C403" s="298">
        <v>46234</v>
      </c>
      <c r="D403" s="299" t="s">
        <v>1002</v>
      </c>
      <c r="E403" s="522">
        <v>8746.27</v>
      </c>
      <c r="F403" s="522"/>
      <c r="G403" s="333">
        <f t="shared" si="13"/>
        <v>2887.2799999999916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286</v>
      </c>
      <c r="B404" s="330">
        <v>25</v>
      </c>
      <c r="C404" s="298">
        <v>46234</v>
      </c>
      <c r="D404" s="298" t="s">
        <v>204</v>
      </c>
      <c r="E404" s="331">
        <v>350</v>
      </c>
      <c r="F404" s="522"/>
      <c r="G404" s="333">
        <f t="shared" si="13"/>
        <v>11633.549999999992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286</v>
      </c>
      <c r="B405" s="330">
        <v>26</v>
      </c>
      <c r="C405" s="298">
        <v>46234</v>
      </c>
      <c r="D405" s="298" t="s">
        <v>205</v>
      </c>
      <c r="E405" s="331">
        <v>320</v>
      </c>
      <c r="F405" s="522"/>
      <c r="G405" s="333">
        <f t="shared" si="13"/>
        <v>11983.549999999992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286</v>
      </c>
      <c r="B406" s="330">
        <v>27</v>
      </c>
      <c r="C406" s="298">
        <v>46234</v>
      </c>
      <c r="D406" s="298" t="s">
        <v>206</v>
      </c>
      <c r="E406" s="331">
        <v>25</v>
      </c>
      <c r="F406" s="522"/>
      <c r="G406" s="333">
        <f t="shared" si="13"/>
        <v>12303.549999999992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286</v>
      </c>
      <c r="B407" s="330">
        <v>28</v>
      </c>
      <c r="C407" s="298">
        <v>46234</v>
      </c>
      <c r="D407" s="298" t="s">
        <v>207</v>
      </c>
      <c r="E407" s="331">
        <v>25</v>
      </c>
      <c r="F407" s="522"/>
      <c r="G407" s="333">
        <f t="shared" si="13"/>
        <v>12328.549999999992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286</v>
      </c>
      <c r="B408" s="330">
        <v>29</v>
      </c>
      <c r="C408" s="298">
        <v>46234</v>
      </c>
      <c r="D408" s="298" t="s">
        <v>208</v>
      </c>
      <c r="E408" s="331">
        <v>45</v>
      </c>
      <c r="F408" s="522"/>
      <c r="G408" s="333">
        <f t="shared" si="13"/>
        <v>12353.549999999992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286</v>
      </c>
      <c r="B409" s="330">
        <v>30</v>
      </c>
      <c r="C409" s="298">
        <v>46234</v>
      </c>
      <c r="D409" s="298" t="s">
        <v>209</v>
      </c>
      <c r="E409" s="331">
        <v>400</v>
      </c>
      <c r="F409" s="522"/>
      <c r="G409" s="333">
        <f t="shared" ref="G409:G431" si="14">G410-E409+F409</f>
        <v>12398.549999999992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286</v>
      </c>
      <c r="B410" s="330">
        <v>31</v>
      </c>
      <c r="C410" s="298">
        <v>46234</v>
      </c>
      <c r="D410" s="298" t="s">
        <v>210</v>
      </c>
      <c r="E410" s="331">
        <v>375</v>
      </c>
      <c r="F410" s="522"/>
      <c r="G410" s="333">
        <f t="shared" si="14"/>
        <v>12798.549999999992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286</v>
      </c>
      <c r="B411" s="330">
        <v>32</v>
      </c>
      <c r="C411" s="298">
        <v>46234</v>
      </c>
      <c r="D411" s="298" t="s">
        <v>211</v>
      </c>
      <c r="E411" s="331">
        <v>100</v>
      </c>
      <c r="F411" s="522"/>
      <c r="G411" s="333">
        <f t="shared" si="14"/>
        <v>13173.549999999992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286</v>
      </c>
      <c r="B412" s="330">
        <v>33</v>
      </c>
      <c r="C412" s="298">
        <v>46234</v>
      </c>
      <c r="D412" s="298" t="s">
        <v>212</v>
      </c>
      <c r="E412" s="331">
        <v>85</v>
      </c>
      <c r="F412" s="522"/>
      <c r="G412" s="333">
        <f t="shared" si="14"/>
        <v>13273.549999999992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286</v>
      </c>
      <c r="B413" s="330">
        <v>34</v>
      </c>
      <c r="C413" s="298">
        <v>46234</v>
      </c>
      <c r="D413" s="298" t="s">
        <v>213</v>
      </c>
      <c r="E413" s="331">
        <v>230</v>
      </c>
      <c r="F413" s="522"/>
      <c r="G413" s="333">
        <f t="shared" si="14"/>
        <v>13358.549999999992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286</v>
      </c>
      <c r="B414" s="330">
        <v>35</v>
      </c>
      <c r="C414" s="298">
        <v>46234</v>
      </c>
      <c r="D414" s="298" t="s">
        <v>214</v>
      </c>
      <c r="E414" s="331">
        <v>45</v>
      </c>
      <c r="F414" s="522"/>
      <c r="G414" s="333">
        <f t="shared" si="14"/>
        <v>13588.549999999992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291</v>
      </c>
      <c r="B415" s="330">
        <v>38</v>
      </c>
      <c r="C415" s="298">
        <v>46234</v>
      </c>
      <c r="D415" s="299" t="s">
        <v>293</v>
      </c>
      <c r="E415" s="522"/>
      <c r="F415" s="522">
        <v>4720.8599999999997</v>
      </c>
      <c r="G415" s="333">
        <f t="shared" si="14"/>
        <v>13633.549999999992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10</v>
      </c>
      <c r="C416" s="298">
        <v>46234</v>
      </c>
      <c r="D416" s="299" t="s">
        <v>176</v>
      </c>
      <c r="E416" s="522">
        <v>17.899999999999999</v>
      </c>
      <c r="F416" s="522"/>
      <c r="G416" s="333">
        <f t="shared" si="14"/>
        <v>8912.6899999999932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46233</v>
      </c>
      <c r="D417" s="299" t="s">
        <v>482</v>
      </c>
      <c r="E417" s="522">
        <v>20.59</v>
      </c>
      <c r="F417" s="522"/>
      <c r="G417" s="333">
        <f t="shared" si="14"/>
        <v>8930.5899999999929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46233</v>
      </c>
      <c r="D418" s="299" t="s">
        <v>385</v>
      </c>
      <c r="E418" s="522">
        <v>23.87</v>
      </c>
      <c r="F418" s="522"/>
      <c r="G418" s="333">
        <f t="shared" si="14"/>
        <v>8951.179999999993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46233</v>
      </c>
      <c r="D419" s="299" t="s">
        <v>1001</v>
      </c>
      <c r="E419" s="522">
        <v>-100</v>
      </c>
      <c r="F419" s="522"/>
      <c r="G419" s="333">
        <f t="shared" si="14"/>
        <v>8975.0499999999938</v>
      </c>
      <c r="H419" s="334" t="s">
        <v>298</v>
      </c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46233</v>
      </c>
      <c r="D420" s="299" t="s">
        <v>998</v>
      </c>
      <c r="E420" s="522">
        <v>-100</v>
      </c>
      <c r="F420" s="522"/>
      <c r="G420" s="333">
        <f t="shared" si="14"/>
        <v>8875.0499999999938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46233</v>
      </c>
      <c r="D421" s="299" t="s">
        <v>1004</v>
      </c>
      <c r="E421" s="522">
        <v>16</v>
      </c>
      <c r="F421" s="522"/>
      <c r="G421" s="333">
        <f t="shared" si="14"/>
        <v>8775.0499999999938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46232</v>
      </c>
      <c r="D422" s="299" t="s">
        <v>308</v>
      </c>
      <c r="E422" s="522">
        <v>60.77</v>
      </c>
      <c r="F422" s="522"/>
      <c r="G422" s="333">
        <f t="shared" si="14"/>
        <v>8791.0499999999938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21</v>
      </c>
      <c r="C423" s="298">
        <v>46232</v>
      </c>
      <c r="D423" s="299" t="s">
        <v>194</v>
      </c>
      <c r="E423" s="522">
        <v>31.47</v>
      </c>
      <c r="F423" s="522"/>
      <c r="G423" s="333">
        <f t="shared" si="14"/>
        <v>8851.8199999999943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21</v>
      </c>
      <c r="C424" s="298">
        <v>46232</v>
      </c>
      <c r="D424" s="299" t="s">
        <v>194</v>
      </c>
      <c r="E424" s="522">
        <v>16.2</v>
      </c>
      <c r="F424" s="522"/>
      <c r="G424" s="333">
        <f t="shared" si="14"/>
        <v>8883.2899999999936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46232</v>
      </c>
      <c r="D425" s="299" t="s">
        <v>345</v>
      </c>
      <c r="E425" s="522">
        <v>11.43</v>
      </c>
      <c r="F425" s="522"/>
      <c r="G425" s="333">
        <f t="shared" si="14"/>
        <v>8899.4899999999943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46232</v>
      </c>
      <c r="D426" s="299" t="s">
        <v>357</v>
      </c>
      <c r="E426" s="522">
        <v>9.9700000000000006</v>
      </c>
      <c r="F426" s="522"/>
      <c r="G426" s="333">
        <f t="shared" si="14"/>
        <v>8910.9199999999946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5</v>
      </c>
      <c r="C427" s="298">
        <v>46232</v>
      </c>
      <c r="D427" s="299" t="s">
        <v>482</v>
      </c>
      <c r="E427" s="522">
        <v>82.36</v>
      </c>
      <c r="F427" s="522"/>
      <c r="G427" s="333">
        <f t="shared" si="14"/>
        <v>8920.889999999994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24</v>
      </c>
      <c r="C428" s="298">
        <v>46232</v>
      </c>
      <c r="D428" s="299" t="s">
        <v>858</v>
      </c>
      <c r="E428" s="522">
        <v>92.25</v>
      </c>
      <c r="F428" s="522"/>
      <c r="G428" s="333">
        <f t="shared" si="14"/>
        <v>9003.2499999999945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4</v>
      </c>
      <c r="C429" s="298">
        <v>46232</v>
      </c>
      <c r="D429" s="299" t="s">
        <v>296</v>
      </c>
      <c r="E429" s="522">
        <v>39.5</v>
      </c>
      <c r="F429" s="522"/>
      <c r="G429" s="333">
        <f t="shared" si="14"/>
        <v>9095.4999999999945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46232</v>
      </c>
      <c r="D430" s="299" t="s">
        <v>296</v>
      </c>
      <c r="E430" s="522">
        <v>15.1</v>
      </c>
      <c r="F430" s="522"/>
      <c r="G430" s="333">
        <f t="shared" si="14"/>
        <v>9134.9999999999945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46232</v>
      </c>
      <c r="D431" s="299" t="s">
        <v>334</v>
      </c>
      <c r="E431" s="522">
        <v>17.68</v>
      </c>
      <c r="F431" s="522"/>
      <c r="G431" s="333">
        <f t="shared" si="14"/>
        <v>9150.0999999999949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5</v>
      </c>
      <c r="C432" s="298">
        <v>46232</v>
      </c>
      <c r="D432" s="299" t="s">
        <v>986</v>
      </c>
      <c r="E432" s="522">
        <v>-205</v>
      </c>
      <c r="F432" s="522"/>
      <c r="G432" s="333">
        <f t="shared" ref="G432:G494" si="15">G433-E432+F432</f>
        <v>9167.7799999999952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20</v>
      </c>
      <c r="C433" s="298">
        <v>46232</v>
      </c>
      <c r="D433" s="299" t="s">
        <v>193</v>
      </c>
      <c r="E433" s="522">
        <v>600</v>
      </c>
      <c r="F433" s="522"/>
      <c r="G433" s="333">
        <f t="shared" si="15"/>
        <v>8962.7799999999952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287</v>
      </c>
      <c r="B434" s="330" t="s">
        <v>287</v>
      </c>
      <c r="C434" s="298">
        <v>46231</v>
      </c>
      <c r="D434" s="299" t="s">
        <v>523</v>
      </c>
      <c r="E434" s="522">
        <v>1171.3800000000001</v>
      </c>
      <c r="F434" s="522">
        <v>1171.3800000000001</v>
      </c>
      <c r="G434" s="333">
        <f t="shared" si="15"/>
        <v>9562.7799999999952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46231</v>
      </c>
      <c r="D435" s="299" t="s">
        <v>334</v>
      </c>
      <c r="E435" s="522">
        <v>11.58</v>
      </c>
      <c r="F435" s="522"/>
      <c r="G435" s="333">
        <f t="shared" si="15"/>
        <v>9562.7799999999934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42</v>
      </c>
      <c r="C436" s="298">
        <v>46231</v>
      </c>
      <c r="D436" s="299" t="s">
        <v>200</v>
      </c>
      <c r="E436" s="522">
        <v>59</v>
      </c>
      <c r="F436" s="522"/>
      <c r="G436" s="333">
        <f t="shared" si="15"/>
        <v>9574.3599999999933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43</v>
      </c>
      <c r="C437" s="298">
        <v>46231</v>
      </c>
      <c r="D437" s="299" t="s">
        <v>201</v>
      </c>
      <c r="E437" s="522">
        <v>50.92</v>
      </c>
      <c r="F437" s="522"/>
      <c r="G437" s="333">
        <f t="shared" si="15"/>
        <v>9633.3599999999933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8</v>
      </c>
      <c r="C438" s="298">
        <v>46231</v>
      </c>
      <c r="D438" s="299" t="s">
        <v>308</v>
      </c>
      <c r="E438" s="522">
        <v>71.75</v>
      </c>
      <c r="F438" s="522"/>
      <c r="G438" s="333">
        <f t="shared" si="15"/>
        <v>9684.2799999999934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46230</v>
      </c>
      <c r="D439" s="299" t="s">
        <v>997</v>
      </c>
      <c r="E439" s="522">
        <v>49.2</v>
      </c>
      <c r="F439" s="522"/>
      <c r="G439" s="333">
        <f t="shared" si="15"/>
        <v>9756.0299999999934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46230</v>
      </c>
      <c r="D440" s="299" t="s">
        <v>352</v>
      </c>
      <c r="E440" s="522">
        <v>20.98</v>
      </c>
      <c r="F440" s="522"/>
      <c r="G440" s="333">
        <f t="shared" si="15"/>
        <v>9805.2299999999941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46230</v>
      </c>
      <c r="D441" s="299" t="s">
        <v>300</v>
      </c>
      <c r="E441" s="522">
        <v>19.16</v>
      </c>
      <c r="F441" s="522"/>
      <c r="G441" s="333">
        <f t="shared" si="15"/>
        <v>9826.2099999999937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46230</v>
      </c>
      <c r="D442" s="299" t="s">
        <v>992</v>
      </c>
      <c r="E442" s="522">
        <v>15.89</v>
      </c>
      <c r="F442" s="522"/>
      <c r="G442" s="333">
        <f t="shared" si="15"/>
        <v>9845.3699999999935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22</v>
      </c>
      <c r="C443" s="298">
        <v>46230</v>
      </c>
      <c r="D443" s="299" t="s">
        <v>996</v>
      </c>
      <c r="E443" s="522">
        <v>15.96</v>
      </c>
      <c r="F443" s="522"/>
      <c r="G443" s="333">
        <f t="shared" si="15"/>
        <v>9861.2599999999929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46230</v>
      </c>
      <c r="D444" s="299" t="s">
        <v>306</v>
      </c>
      <c r="E444" s="522">
        <v>183.73</v>
      </c>
      <c r="F444" s="522"/>
      <c r="G444" s="333">
        <f t="shared" si="15"/>
        <v>9877.2199999999921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4</v>
      </c>
      <c r="C445" s="298">
        <v>46230</v>
      </c>
      <c r="D445" s="299" t="s">
        <v>296</v>
      </c>
      <c r="E445" s="522">
        <v>86.71</v>
      </c>
      <c r="F445" s="522"/>
      <c r="G445" s="333">
        <f t="shared" si="15"/>
        <v>10060.949999999992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46230</v>
      </c>
      <c r="D446" s="299" t="s">
        <v>296</v>
      </c>
      <c r="E446" s="522">
        <v>8.7200000000000006</v>
      </c>
      <c r="F446" s="522"/>
      <c r="G446" s="333">
        <f t="shared" si="15"/>
        <v>10147.659999999991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46230</v>
      </c>
      <c r="D447" s="299" t="s">
        <v>301</v>
      </c>
      <c r="E447" s="522">
        <v>23.5</v>
      </c>
      <c r="F447" s="522"/>
      <c r="G447" s="333">
        <f t="shared" si="15"/>
        <v>10156.37999999999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3</v>
      </c>
      <c r="C448" s="298">
        <v>46230</v>
      </c>
      <c r="D448" s="299" t="s">
        <v>981</v>
      </c>
      <c r="E448" s="522">
        <v>7.18</v>
      </c>
      <c r="F448" s="522"/>
      <c r="G448" s="333">
        <f t="shared" si="15"/>
        <v>10179.87999999999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46229</v>
      </c>
      <c r="D449" s="299" t="s">
        <v>994</v>
      </c>
      <c r="E449" s="522">
        <v>18.350000000000001</v>
      </c>
      <c r="F449" s="522"/>
      <c r="G449" s="333">
        <f t="shared" si="15"/>
        <v>10187.05999999999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46229</v>
      </c>
      <c r="D450" s="299" t="s">
        <v>319</v>
      </c>
      <c r="E450" s="522">
        <v>64.400000000000006</v>
      </c>
      <c r="F450" s="522"/>
      <c r="G450" s="333">
        <f t="shared" si="15"/>
        <v>10205.409999999991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4</v>
      </c>
      <c r="C451" s="298">
        <v>46229</v>
      </c>
      <c r="D451" s="299" t="s">
        <v>296</v>
      </c>
      <c r="E451" s="522">
        <v>42.19</v>
      </c>
      <c r="F451" s="522"/>
      <c r="G451" s="333">
        <f t="shared" si="15"/>
        <v>10269.80999999999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46229</v>
      </c>
      <c r="D452" s="299" t="s">
        <v>296</v>
      </c>
      <c r="E452" s="522">
        <v>60.67</v>
      </c>
      <c r="F452" s="522"/>
      <c r="G452" s="333">
        <f t="shared" si="15"/>
        <v>10311.999999999991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46228</v>
      </c>
      <c r="D453" s="299" t="s">
        <v>993</v>
      </c>
      <c r="E453" s="522">
        <v>40.32</v>
      </c>
      <c r="F453" s="522"/>
      <c r="G453" s="333">
        <f t="shared" si="15"/>
        <v>10372.669999999991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3</v>
      </c>
      <c r="C454" s="298">
        <v>46228</v>
      </c>
      <c r="D454" s="299" t="s">
        <v>453</v>
      </c>
      <c r="E454" s="522">
        <v>7.38</v>
      </c>
      <c r="F454" s="522"/>
      <c r="G454" s="333">
        <f t="shared" si="15"/>
        <v>10412.989999999991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46228</v>
      </c>
      <c r="D455" s="299" t="s">
        <v>453</v>
      </c>
      <c r="E455" s="522">
        <v>39.83</v>
      </c>
      <c r="F455" s="522"/>
      <c r="G455" s="333">
        <f t="shared" si="15"/>
        <v>10420.36999999999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46228</v>
      </c>
      <c r="D456" s="299" t="s">
        <v>473</v>
      </c>
      <c r="E456" s="522">
        <v>20</v>
      </c>
      <c r="F456" s="522"/>
      <c r="G456" s="333">
        <f t="shared" si="15"/>
        <v>10460.19999999999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12</v>
      </c>
      <c r="C457" s="298">
        <v>46228</v>
      </c>
      <c r="D457" s="299" t="s">
        <v>314</v>
      </c>
      <c r="E457" s="522">
        <v>204.48</v>
      </c>
      <c r="F457" s="522"/>
      <c r="G457" s="333">
        <f t="shared" si="15"/>
        <v>10480.19999999999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46228</v>
      </c>
      <c r="D458" s="299" t="s">
        <v>989</v>
      </c>
      <c r="E458" s="522">
        <v>11.33</v>
      </c>
      <c r="F458" s="522"/>
      <c r="G458" s="333">
        <f t="shared" si="15"/>
        <v>10684.679999999989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46228</v>
      </c>
      <c r="D459" s="299" t="s">
        <v>995</v>
      </c>
      <c r="E459" s="522">
        <v>120.77</v>
      </c>
      <c r="F459" s="522"/>
      <c r="G459" s="333">
        <f t="shared" si="15"/>
        <v>10696.009999999989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46227</v>
      </c>
      <c r="D460" s="299" t="s">
        <v>988</v>
      </c>
      <c r="E460" s="522">
        <v>46.21</v>
      </c>
      <c r="F460" s="522"/>
      <c r="G460" s="333">
        <f t="shared" si="15"/>
        <v>10816.77999999999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5</v>
      </c>
      <c r="C461" s="298">
        <v>46227</v>
      </c>
      <c r="D461" s="299" t="s">
        <v>339</v>
      </c>
      <c r="E461" s="522">
        <v>95.85</v>
      </c>
      <c r="F461" s="522"/>
      <c r="G461" s="333">
        <f t="shared" si="15"/>
        <v>10862.989999999989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46227</v>
      </c>
      <c r="D462" s="299" t="s">
        <v>324</v>
      </c>
      <c r="E462" s="522">
        <v>9.06</v>
      </c>
      <c r="F462" s="522"/>
      <c r="G462" s="333">
        <f t="shared" si="15"/>
        <v>10958.839999999989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46227</v>
      </c>
      <c r="D463" s="299" t="s">
        <v>357</v>
      </c>
      <c r="E463" s="522">
        <v>26.47</v>
      </c>
      <c r="F463" s="522"/>
      <c r="G463" s="333">
        <f t="shared" si="15"/>
        <v>10967.899999999989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46227</v>
      </c>
      <c r="D464" s="299" t="s">
        <v>1001</v>
      </c>
      <c r="E464" s="522">
        <v>90</v>
      </c>
      <c r="F464" s="522"/>
      <c r="G464" s="333">
        <f t="shared" si="15"/>
        <v>10994.369999999988</v>
      </c>
      <c r="H464" s="334" t="s">
        <v>298</v>
      </c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3</v>
      </c>
      <c r="C465" s="298">
        <v>46226</v>
      </c>
      <c r="D465" s="299" t="s">
        <v>453</v>
      </c>
      <c r="E465" s="522">
        <v>29.72</v>
      </c>
      <c r="F465" s="522"/>
      <c r="G465" s="333">
        <f t="shared" si="15"/>
        <v>11084.369999999988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46226</v>
      </c>
      <c r="D466" s="299" t="s">
        <v>315</v>
      </c>
      <c r="E466" s="522">
        <v>133.13999999999999</v>
      </c>
      <c r="F466" s="522">
        <v>133.13999999999999</v>
      </c>
      <c r="G466" s="333">
        <f t="shared" si="15"/>
        <v>11114.089999999987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291</v>
      </c>
      <c r="B467" s="330">
        <v>39</v>
      </c>
      <c r="C467" s="298">
        <v>46226</v>
      </c>
      <c r="D467" s="299" t="s">
        <v>292</v>
      </c>
      <c r="E467" s="522"/>
      <c r="F467" s="522">
        <v>2763.78</v>
      </c>
      <c r="G467" s="333">
        <f t="shared" si="15"/>
        <v>11114.089999999987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46226</v>
      </c>
      <c r="D468" s="299" t="s">
        <v>990</v>
      </c>
      <c r="E468" s="522">
        <v>92.36</v>
      </c>
      <c r="F468" s="522"/>
      <c r="G468" s="333">
        <f t="shared" si="15"/>
        <v>8350.3099999999868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3</v>
      </c>
      <c r="C469" s="298">
        <v>46226</v>
      </c>
      <c r="D469" s="299" t="s">
        <v>981</v>
      </c>
      <c r="E469" s="522">
        <v>25</v>
      </c>
      <c r="F469" s="522"/>
      <c r="G469" s="333">
        <f t="shared" si="15"/>
        <v>8442.6699999999873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4</v>
      </c>
      <c r="C470" s="298">
        <v>46226</v>
      </c>
      <c r="D470" s="299" t="s">
        <v>296</v>
      </c>
      <c r="E470" s="522">
        <v>49.15</v>
      </c>
      <c r="F470" s="522"/>
      <c r="G470" s="333">
        <f t="shared" si="15"/>
        <v>8467.6699999999873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46226</v>
      </c>
      <c r="D471" s="299" t="s">
        <v>991</v>
      </c>
      <c r="E471" s="522">
        <v>21.6</v>
      </c>
      <c r="F471" s="522"/>
      <c r="G471" s="333">
        <f t="shared" si="15"/>
        <v>8516.819999999987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46225</v>
      </c>
      <c r="D472" s="299" t="s">
        <v>319</v>
      </c>
      <c r="E472" s="522">
        <v>21.28</v>
      </c>
      <c r="F472" s="522"/>
      <c r="G472" s="333">
        <f t="shared" si="15"/>
        <v>8538.4199999999873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46225</v>
      </c>
      <c r="D473" s="299" t="s">
        <v>357</v>
      </c>
      <c r="E473" s="522">
        <v>17.260000000000002</v>
      </c>
      <c r="F473" s="522"/>
      <c r="G473" s="333">
        <f t="shared" si="15"/>
        <v>8559.699999999988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40</v>
      </c>
      <c r="C474" s="298">
        <v>46225</v>
      </c>
      <c r="D474" s="299" t="s">
        <v>316</v>
      </c>
      <c r="E474" s="522"/>
      <c r="F474" s="522">
        <v>4292.68</v>
      </c>
      <c r="G474" s="333">
        <f t="shared" si="15"/>
        <v>8576.9599999999882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1</v>
      </c>
      <c r="C475" s="298">
        <v>46223</v>
      </c>
      <c r="D475" s="299" t="s">
        <v>306</v>
      </c>
      <c r="E475" s="522">
        <v>148.97999999999999</v>
      </c>
      <c r="F475" s="522"/>
      <c r="G475" s="333">
        <f t="shared" si="15"/>
        <v>4284.279999999987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22</v>
      </c>
      <c r="C476" s="298">
        <v>46223</v>
      </c>
      <c r="D476" s="299" t="s">
        <v>323</v>
      </c>
      <c r="E476" s="522">
        <v>20.22</v>
      </c>
      <c r="F476" s="522"/>
      <c r="G476" s="333">
        <f t="shared" si="15"/>
        <v>4433.2599999999866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46223</v>
      </c>
      <c r="D477" s="299" t="s">
        <v>986</v>
      </c>
      <c r="E477" s="522">
        <v>-313</v>
      </c>
      <c r="F477" s="522"/>
      <c r="G477" s="333">
        <f t="shared" si="15"/>
        <v>4453.4799999999868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46222</v>
      </c>
      <c r="D478" s="299" t="s">
        <v>310</v>
      </c>
      <c r="E478" s="522">
        <v>43.41</v>
      </c>
      <c r="F478" s="522"/>
      <c r="G478" s="333">
        <f t="shared" si="15"/>
        <v>4140.4799999999868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46222</v>
      </c>
      <c r="D479" s="299" t="s">
        <v>329</v>
      </c>
      <c r="E479" s="522">
        <v>70.98</v>
      </c>
      <c r="F479" s="522"/>
      <c r="G479" s="333">
        <f t="shared" si="15"/>
        <v>4183.8899999999867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46222</v>
      </c>
      <c r="D480" s="299" t="s">
        <v>306</v>
      </c>
      <c r="E480" s="522">
        <v>0.42</v>
      </c>
      <c r="F480" s="522"/>
      <c r="G480" s="333">
        <f t="shared" si="15"/>
        <v>4254.8699999999862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22</v>
      </c>
      <c r="C481" s="298">
        <v>46222</v>
      </c>
      <c r="D481" s="299" t="s">
        <v>921</v>
      </c>
      <c r="E481" s="522">
        <v>7.46</v>
      </c>
      <c r="F481" s="522"/>
      <c r="G481" s="333">
        <f t="shared" si="15"/>
        <v>4255.2899999999863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46222</v>
      </c>
      <c r="D482" s="299" t="s">
        <v>985</v>
      </c>
      <c r="E482" s="522">
        <v>60</v>
      </c>
      <c r="F482" s="522"/>
      <c r="G482" s="333">
        <f t="shared" si="15"/>
        <v>4262.7499999999864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46221</v>
      </c>
      <c r="D483" s="299" t="s">
        <v>345</v>
      </c>
      <c r="E483" s="522">
        <v>11.77</v>
      </c>
      <c r="F483" s="522"/>
      <c r="G483" s="333">
        <f t="shared" si="15"/>
        <v>4322.7499999999864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46221</v>
      </c>
      <c r="D484" s="299" t="s">
        <v>308</v>
      </c>
      <c r="E484" s="522">
        <v>123.68</v>
      </c>
      <c r="F484" s="522"/>
      <c r="G484" s="333">
        <f t="shared" si="15"/>
        <v>4334.5199999999868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46221</v>
      </c>
      <c r="D485" s="299" t="s">
        <v>987</v>
      </c>
      <c r="E485" s="522">
        <v>27.37</v>
      </c>
      <c r="F485" s="522"/>
      <c r="G485" s="333">
        <f t="shared" si="15"/>
        <v>4458.1999999999871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8</v>
      </c>
      <c r="C486" s="298">
        <v>46221</v>
      </c>
      <c r="D486" s="299" t="s">
        <v>987</v>
      </c>
      <c r="E486" s="522">
        <v>25.2</v>
      </c>
      <c r="F486" s="522"/>
      <c r="G486" s="333">
        <f t="shared" si="15"/>
        <v>4485.569999999987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22</v>
      </c>
      <c r="C487" s="298">
        <v>46221</v>
      </c>
      <c r="D487" s="299" t="s">
        <v>928</v>
      </c>
      <c r="E487" s="522">
        <v>13.84</v>
      </c>
      <c r="F487" s="522"/>
      <c r="G487" s="333">
        <f t="shared" si="15"/>
        <v>4510.7699999999868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21</v>
      </c>
      <c r="C488" s="298">
        <v>46220</v>
      </c>
      <c r="D488" s="299" t="s">
        <v>194</v>
      </c>
      <c r="E488" s="522">
        <v>81</v>
      </c>
      <c r="F488" s="522"/>
      <c r="G488" s="333">
        <f t="shared" si="15"/>
        <v>4524.6099999999869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43</v>
      </c>
      <c r="C489" s="298">
        <v>46220</v>
      </c>
      <c r="D489" s="299" t="s">
        <v>333</v>
      </c>
      <c r="E489" s="522">
        <v>22.35</v>
      </c>
      <c r="F489" s="522"/>
      <c r="G489" s="333">
        <f t="shared" si="15"/>
        <v>4605.6099999999869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42</v>
      </c>
      <c r="C490" s="298">
        <v>46220</v>
      </c>
      <c r="D490" s="299" t="s">
        <v>333</v>
      </c>
      <c r="E490" s="522">
        <v>29.8</v>
      </c>
      <c r="F490" s="522"/>
      <c r="G490" s="333">
        <f t="shared" si="15"/>
        <v>4627.9599999999873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17</v>
      </c>
      <c r="C491" s="298">
        <v>46220</v>
      </c>
      <c r="D491" s="299" t="s">
        <v>188</v>
      </c>
      <c r="E491" s="522">
        <v>42.65</v>
      </c>
      <c r="F491" s="522"/>
      <c r="G491" s="333">
        <f t="shared" si="15"/>
        <v>4657.7599999999875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23</v>
      </c>
      <c r="C492" s="298">
        <v>46220</v>
      </c>
      <c r="D492" s="299" t="s">
        <v>63</v>
      </c>
      <c r="E492" s="522">
        <v>529.46</v>
      </c>
      <c r="F492" s="522"/>
      <c r="G492" s="333">
        <f t="shared" si="15"/>
        <v>4700.4099999999871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11</v>
      </c>
      <c r="C493" s="298">
        <v>46219</v>
      </c>
      <c r="D493" s="299" t="s">
        <v>178</v>
      </c>
      <c r="E493" s="522">
        <v>256.64</v>
      </c>
      <c r="F493" s="522"/>
      <c r="G493" s="333">
        <f t="shared" si="15"/>
        <v>5229.8699999999872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46219</v>
      </c>
      <c r="D494" s="299" t="s">
        <v>339</v>
      </c>
      <c r="E494" s="522">
        <v>21.3</v>
      </c>
      <c r="F494" s="522"/>
      <c r="G494" s="333">
        <f t="shared" si="15"/>
        <v>5486.5099999999875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291</v>
      </c>
      <c r="B495" s="330">
        <v>38</v>
      </c>
      <c r="C495" s="298">
        <v>46218</v>
      </c>
      <c r="D495" s="299" t="s">
        <v>293</v>
      </c>
      <c r="E495" s="522"/>
      <c r="F495" s="522">
        <v>4720.84</v>
      </c>
      <c r="G495" s="333">
        <f t="shared" ref="G495:G500" si="16">G496-E495+F495</f>
        <v>5507.8099999999877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5</v>
      </c>
      <c r="C496" s="298">
        <v>46218</v>
      </c>
      <c r="D496" s="299" t="s">
        <v>983</v>
      </c>
      <c r="E496" s="522">
        <v>429.82</v>
      </c>
      <c r="F496" s="522"/>
      <c r="G496" s="333">
        <f t="shared" si="16"/>
        <v>786.96999999998775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46218</v>
      </c>
      <c r="D497" s="299" t="s">
        <v>979</v>
      </c>
      <c r="E497" s="522">
        <v>80.319999999999993</v>
      </c>
      <c r="F497" s="522"/>
      <c r="G497" s="333">
        <f t="shared" si="16"/>
        <v>1216.7899999999877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46216</v>
      </c>
      <c r="D498" s="299" t="s">
        <v>312</v>
      </c>
      <c r="E498" s="522">
        <v>51.94</v>
      </c>
      <c r="F498" s="522"/>
      <c r="G498" s="333">
        <f t="shared" si="16"/>
        <v>1297.1099999999876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46216</v>
      </c>
      <c r="D499" s="299" t="s">
        <v>982</v>
      </c>
      <c r="E499" s="522">
        <v>43.13</v>
      </c>
      <c r="F499" s="522"/>
      <c r="G499" s="333">
        <f t="shared" si="16"/>
        <v>1349.0499999999877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19</v>
      </c>
      <c r="C500" s="298">
        <v>46216</v>
      </c>
      <c r="D500" s="299" t="s">
        <v>191</v>
      </c>
      <c r="E500" s="522">
        <v>200</v>
      </c>
      <c r="F500" s="522"/>
      <c r="G500" s="333">
        <f t="shared" si="16"/>
        <v>1392.1799999999878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15</v>
      </c>
      <c r="C501" s="298">
        <v>46216</v>
      </c>
      <c r="D501" s="299" t="s">
        <v>185</v>
      </c>
      <c r="E501" s="522">
        <v>64.05</v>
      </c>
      <c r="F501" s="522"/>
      <c r="G501" s="333">
        <f t="shared" ref="G501:G603" si="17">G502-E501+F501</f>
        <v>1592.1799999999878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335</v>
      </c>
      <c r="B502" s="330" t="s">
        <v>335</v>
      </c>
      <c r="C502" s="298">
        <v>46216</v>
      </c>
      <c r="D502" s="299" t="s">
        <v>185</v>
      </c>
      <c r="E502" s="522">
        <v>63.44</v>
      </c>
      <c r="F502" s="522"/>
      <c r="G502" s="333">
        <f t="shared" si="17"/>
        <v>1656.2299999999877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4</v>
      </c>
      <c r="C503" s="298">
        <v>46215</v>
      </c>
      <c r="D503" s="299" t="s">
        <v>310</v>
      </c>
      <c r="E503" s="522">
        <v>34.85</v>
      </c>
      <c r="F503" s="522"/>
      <c r="G503" s="333">
        <f t="shared" si="17"/>
        <v>1719.6699999999878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46215</v>
      </c>
      <c r="D504" s="299" t="s">
        <v>980</v>
      </c>
      <c r="E504" s="522">
        <v>29.2</v>
      </c>
      <c r="F504" s="522"/>
      <c r="G504" s="333">
        <f t="shared" si="17"/>
        <v>1754.5199999999877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46215</v>
      </c>
      <c r="D505" s="299" t="s">
        <v>978</v>
      </c>
      <c r="E505" s="522">
        <v>81.75</v>
      </c>
      <c r="F505" s="522"/>
      <c r="G505" s="333">
        <f t="shared" si="17"/>
        <v>1783.7199999999877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5</v>
      </c>
      <c r="C506" s="298">
        <v>46215</v>
      </c>
      <c r="D506" s="299" t="s">
        <v>978</v>
      </c>
      <c r="E506" s="522">
        <v>81.75</v>
      </c>
      <c r="F506" s="522"/>
      <c r="G506" s="333">
        <f t="shared" si="17"/>
        <v>1865.4699999999877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3</v>
      </c>
      <c r="C507" s="298">
        <v>46214</v>
      </c>
      <c r="D507" s="299" t="s">
        <v>981</v>
      </c>
      <c r="E507" s="522">
        <v>25</v>
      </c>
      <c r="F507" s="522"/>
      <c r="G507" s="333">
        <f t="shared" si="17"/>
        <v>1947.2199999999877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22</v>
      </c>
      <c r="C508" s="298">
        <v>46214</v>
      </c>
      <c r="D508" s="299" t="s">
        <v>351</v>
      </c>
      <c r="E508" s="522">
        <v>21.29</v>
      </c>
      <c r="F508" s="522"/>
      <c r="G508" s="333">
        <f t="shared" si="17"/>
        <v>1972.2199999999877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46214</v>
      </c>
      <c r="D509" s="299" t="s">
        <v>308</v>
      </c>
      <c r="E509" s="522">
        <v>54.48</v>
      </c>
      <c r="F509" s="522"/>
      <c r="G509" s="333">
        <f t="shared" si="17"/>
        <v>1993.5099999999877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46214</v>
      </c>
      <c r="D510" s="299" t="s">
        <v>308</v>
      </c>
      <c r="E510" s="522">
        <v>54.49</v>
      </c>
      <c r="F510" s="522"/>
      <c r="G510" s="333">
        <f t="shared" si="17"/>
        <v>2047.9899999999877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46214</v>
      </c>
      <c r="D511" s="299" t="s">
        <v>311</v>
      </c>
      <c r="E511" s="522">
        <v>167.26</v>
      </c>
      <c r="F511" s="522"/>
      <c r="G511" s="333">
        <f t="shared" si="17"/>
        <v>2102.4799999999877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1</v>
      </c>
      <c r="C512" s="298">
        <v>46214</v>
      </c>
      <c r="D512" s="299" t="s">
        <v>329</v>
      </c>
      <c r="E512" s="522">
        <v>81.73</v>
      </c>
      <c r="F512" s="522"/>
      <c r="G512" s="333">
        <f t="shared" si="17"/>
        <v>2269.7399999999875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46213</v>
      </c>
      <c r="D513" s="299" t="s">
        <v>883</v>
      </c>
      <c r="E513" s="522">
        <v>120</v>
      </c>
      <c r="F513" s="522"/>
      <c r="G513" s="333">
        <f t="shared" si="17"/>
        <v>2351.4699999999875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46213</v>
      </c>
      <c r="D514" s="299" t="s">
        <v>905</v>
      </c>
      <c r="E514" s="522">
        <v>-0.06</v>
      </c>
      <c r="F514" s="522"/>
      <c r="G514" s="333">
        <f t="shared" si="17"/>
        <v>2471.4699999999875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22</v>
      </c>
      <c r="C515" s="298">
        <v>46213</v>
      </c>
      <c r="D515" s="299" t="s">
        <v>977</v>
      </c>
      <c r="E515" s="522">
        <v>5.31</v>
      </c>
      <c r="F515" s="522"/>
      <c r="G515" s="333">
        <f t="shared" si="17"/>
        <v>2471.4099999999876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46213</v>
      </c>
      <c r="D516" s="299" t="s">
        <v>300</v>
      </c>
      <c r="E516" s="522">
        <v>25.52</v>
      </c>
      <c r="F516" s="522"/>
      <c r="G516" s="333">
        <f t="shared" si="17"/>
        <v>2476.7199999999875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1</v>
      </c>
      <c r="C517" s="298">
        <v>46213</v>
      </c>
      <c r="D517" s="299" t="s">
        <v>829</v>
      </c>
      <c r="E517" s="522">
        <v>13.03</v>
      </c>
      <c r="F517" s="522"/>
      <c r="G517" s="333">
        <f t="shared" si="17"/>
        <v>2502.2399999999875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46213</v>
      </c>
      <c r="D518" s="299" t="s">
        <v>370</v>
      </c>
      <c r="E518" s="522">
        <v>9.4600000000000009</v>
      </c>
      <c r="F518" s="522"/>
      <c r="G518" s="333">
        <f t="shared" si="17"/>
        <v>2515.2699999999877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46212</v>
      </c>
      <c r="D519" s="299" t="s">
        <v>979</v>
      </c>
      <c r="E519" s="522">
        <v>50.73</v>
      </c>
      <c r="F519" s="522"/>
      <c r="G519" s="333">
        <f t="shared" si="17"/>
        <v>2524.7299999999877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46212</v>
      </c>
      <c r="D520" s="299" t="s">
        <v>852</v>
      </c>
      <c r="E520" s="522">
        <v>10.68</v>
      </c>
      <c r="F520" s="522"/>
      <c r="G520" s="333">
        <f t="shared" si="17"/>
        <v>2575.4599999999878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46212</v>
      </c>
      <c r="D521" s="299" t="s">
        <v>975</v>
      </c>
      <c r="E521" s="522">
        <v>33.29</v>
      </c>
      <c r="F521" s="522"/>
      <c r="G521" s="333">
        <f t="shared" si="17"/>
        <v>2586.1399999999876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6</v>
      </c>
      <c r="C522" s="298">
        <v>46212</v>
      </c>
      <c r="D522" s="299" t="s">
        <v>976</v>
      </c>
      <c r="E522" s="522">
        <v>41.79</v>
      </c>
      <c r="F522" s="522"/>
      <c r="G522" s="333">
        <f t="shared" si="17"/>
        <v>2619.4299999999876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335</v>
      </c>
      <c r="B523" s="330" t="s">
        <v>335</v>
      </c>
      <c r="C523" s="298">
        <v>46212</v>
      </c>
      <c r="D523" s="299" t="s">
        <v>458</v>
      </c>
      <c r="E523" s="522"/>
      <c r="F523" s="522">
        <v>620</v>
      </c>
      <c r="G523" s="333">
        <f t="shared" si="17"/>
        <v>2661.2199999999875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291</v>
      </c>
      <c r="B524" s="330">
        <v>41</v>
      </c>
      <c r="C524" s="298">
        <v>46212</v>
      </c>
      <c r="D524" s="299" t="s">
        <v>972</v>
      </c>
      <c r="E524" s="522"/>
      <c r="F524" s="522">
        <v>800</v>
      </c>
      <c r="G524" s="333">
        <f t="shared" si="17"/>
        <v>2041.2199999999875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291</v>
      </c>
      <c r="B525" s="330">
        <v>39</v>
      </c>
      <c r="C525" s="298">
        <v>46212</v>
      </c>
      <c r="D525" s="299" t="s">
        <v>292</v>
      </c>
      <c r="E525" s="522"/>
      <c r="F525" s="522">
        <v>2763.78</v>
      </c>
      <c r="G525" s="333">
        <f t="shared" si="17"/>
        <v>1241.2199999999875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46211</v>
      </c>
      <c r="D526" s="299" t="s">
        <v>389</v>
      </c>
      <c r="E526" s="522">
        <v>7.73</v>
      </c>
      <c r="F526" s="522"/>
      <c r="G526" s="333">
        <f t="shared" si="17"/>
        <v>-1522.5600000000127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3</v>
      </c>
      <c r="C527" s="298">
        <v>46211</v>
      </c>
      <c r="D527" s="299" t="s">
        <v>902</v>
      </c>
      <c r="E527" s="522">
        <v>3.5</v>
      </c>
      <c r="F527" s="522"/>
      <c r="G527" s="333">
        <f t="shared" si="17"/>
        <v>-1514.8300000000127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46211</v>
      </c>
      <c r="D528" s="299" t="s">
        <v>902</v>
      </c>
      <c r="E528" s="522">
        <v>75.75</v>
      </c>
      <c r="F528" s="522"/>
      <c r="G528" s="333">
        <f t="shared" si="17"/>
        <v>-1511.3300000000127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46211</v>
      </c>
      <c r="D529" s="299" t="s">
        <v>309</v>
      </c>
      <c r="E529" s="522">
        <v>4.1900000000000004</v>
      </c>
      <c r="F529" s="522"/>
      <c r="G529" s="333">
        <f t="shared" si="17"/>
        <v>-1435.5800000000127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1</v>
      </c>
      <c r="C530" s="298">
        <v>46211</v>
      </c>
      <c r="D530" s="299" t="s">
        <v>306</v>
      </c>
      <c r="E530" s="522">
        <v>145.94999999999999</v>
      </c>
      <c r="F530" s="522"/>
      <c r="G530" s="333">
        <f t="shared" si="17"/>
        <v>-1431.3900000000126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4</v>
      </c>
      <c r="C531" s="298">
        <v>46211</v>
      </c>
      <c r="D531" s="299" t="s">
        <v>296</v>
      </c>
      <c r="E531" s="522">
        <v>63.09</v>
      </c>
      <c r="F531" s="522"/>
      <c r="G531" s="333">
        <f t="shared" si="17"/>
        <v>-1285.4400000000126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46211</v>
      </c>
      <c r="D532" s="299" t="s">
        <v>296</v>
      </c>
      <c r="E532" s="522">
        <v>17.739999999999998</v>
      </c>
      <c r="F532" s="522"/>
      <c r="G532" s="333">
        <f t="shared" si="17"/>
        <v>-1222.3500000000126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46211</v>
      </c>
      <c r="D533" s="299" t="s">
        <v>306</v>
      </c>
      <c r="E533" s="522">
        <v>155.91999999999999</v>
      </c>
      <c r="F533" s="522"/>
      <c r="G533" s="333">
        <f t="shared" si="17"/>
        <v>-1204.6100000000126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46211</v>
      </c>
      <c r="D534" s="299" t="s">
        <v>974</v>
      </c>
      <c r="E534" s="522">
        <v>31.58</v>
      </c>
      <c r="F534" s="522"/>
      <c r="G534" s="333">
        <f t="shared" si="17"/>
        <v>-1048.6900000000126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46211</v>
      </c>
      <c r="D535" s="299" t="s">
        <v>453</v>
      </c>
      <c r="E535" s="522">
        <v>23.31</v>
      </c>
      <c r="F535" s="522"/>
      <c r="G535" s="333">
        <f t="shared" si="17"/>
        <v>-1017.1100000000125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46211</v>
      </c>
      <c r="D536" s="299" t="s">
        <v>441</v>
      </c>
      <c r="E536" s="522">
        <v>16</v>
      </c>
      <c r="F536" s="522"/>
      <c r="G536" s="333">
        <f t="shared" si="17"/>
        <v>-993.80000000001257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4</v>
      </c>
      <c r="C537" s="298">
        <v>46210</v>
      </c>
      <c r="D537" s="299" t="s">
        <v>310</v>
      </c>
      <c r="E537" s="522">
        <v>39.11</v>
      </c>
      <c r="F537" s="522"/>
      <c r="G537" s="333">
        <f t="shared" si="17"/>
        <v>-977.80000000001257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9</v>
      </c>
      <c r="C538" s="298">
        <v>46210</v>
      </c>
      <c r="D538" s="299" t="s">
        <v>58</v>
      </c>
      <c r="E538" s="522">
        <v>1231.68</v>
      </c>
      <c r="F538" s="522"/>
      <c r="G538" s="333">
        <f t="shared" si="17"/>
        <v>-938.69000000001256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335</v>
      </c>
      <c r="B539" s="330" t="s">
        <v>335</v>
      </c>
      <c r="C539" s="298">
        <v>46210</v>
      </c>
      <c r="D539" s="299" t="s">
        <v>182</v>
      </c>
      <c r="E539" s="522">
        <v>53.37</v>
      </c>
      <c r="F539" s="522"/>
      <c r="G539" s="333">
        <f t="shared" si="17"/>
        <v>292.9899999999875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13</v>
      </c>
      <c r="C540" s="298">
        <v>46209</v>
      </c>
      <c r="D540" s="299" t="s">
        <v>900</v>
      </c>
      <c r="E540" s="522">
        <v>218.33</v>
      </c>
      <c r="F540" s="522"/>
      <c r="G540" s="333">
        <f t="shared" si="17"/>
        <v>346.35999999998751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46209</v>
      </c>
      <c r="D541" s="299" t="s">
        <v>957</v>
      </c>
      <c r="E541" s="522">
        <v>1182.68</v>
      </c>
      <c r="F541" s="522">
        <v>1182.68</v>
      </c>
      <c r="G541" s="333">
        <f t="shared" si="17"/>
        <v>564.68999999998755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46209</v>
      </c>
      <c r="D542" s="299" t="s">
        <v>309</v>
      </c>
      <c r="E542" s="522">
        <v>6.19</v>
      </c>
      <c r="F542" s="522"/>
      <c r="G542" s="333">
        <f t="shared" si="17"/>
        <v>564.68999999998755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8</v>
      </c>
      <c r="C543" s="298">
        <v>46209</v>
      </c>
      <c r="D543" s="299" t="s">
        <v>967</v>
      </c>
      <c r="E543" s="522">
        <v>9.7200000000000006</v>
      </c>
      <c r="F543" s="522"/>
      <c r="G543" s="333">
        <f t="shared" si="17"/>
        <v>570.8799999999876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46209</v>
      </c>
      <c r="D544" s="299" t="s">
        <v>352</v>
      </c>
      <c r="E544" s="522">
        <v>21.99</v>
      </c>
      <c r="F544" s="522"/>
      <c r="G544" s="333">
        <f t="shared" si="17"/>
        <v>580.59999999998763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46209</v>
      </c>
      <c r="D545" s="299" t="s">
        <v>296</v>
      </c>
      <c r="E545" s="522">
        <v>10.02</v>
      </c>
      <c r="F545" s="522"/>
      <c r="G545" s="333">
        <f t="shared" si="17"/>
        <v>602.58999999998764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4</v>
      </c>
      <c r="C546" s="298">
        <v>46209</v>
      </c>
      <c r="D546" s="299" t="s">
        <v>296</v>
      </c>
      <c r="E546" s="522">
        <v>55.19</v>
      </c>
      <c r="F546" s="522"/>
      <c r="G546" s="333">
        <f t="shared" si="17"/>
        <v>612.60999999998762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14</v>
      </c>
      <c r="C547" s="298">
        <v>46209</v>
      </c>
      <c r="D547" s="299" t="s">
        <v>956</v>
      </c>
      <c r="E547" s="522">
        <v>66.67</v>
      </c>
      <c r="F547" s="522"/>
      <c r="G547" s="333">
        <f t="shared" si="17"/>
        <v>667.79999999998756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14</v>
      </c>
      <c r="C548" s="298">
        <v>46209</v>
      </c>
      <c r="D548" s="299" t="s">
        <v>366</v>
      </c>
      <c r="E548" s="522">
        <v>70.25</v>
      </c>
      <c r="F548" s="522"/>
      <c r="G548" s="333">
        <f t="shared" si="17"/>
        <v>734.46999999998752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46209</v>
      </c>
      <c r="D549" s="299" t="s">
        <v>334</v>
      </c>
      <c r="E549" s="522">
        <v>36.090000000000003</v>
      </c>
      <c r="F549" s="522"/>
      <c r="G549" s="333">
        <f t="shared" si="17"/>
        <v>804.71999999998752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46209</v>
      </c>
      <c r="D550" s="299" t="s">
        <v>301</v>
      </c>
      <c r="E550" s="522">
        <v>16.05</v>
      </c>
      <c r="F550" s="522"/>
      <c r="G550" s="333">
        <f t="shared" si="17"/>
        <v>840.80999999998755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46208</v>
      </c>
      <c r="D551" s="299" t="s">
        <v>958</v>
      </c>
      <c r="E551" s="522">
        <v>23.03</v>
      </c>
      <c r="F551" s="522"/>
      <c r="G551" s="333">
        <f t="shared" si="17"/>
        <v>856.85999999998751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46208</v>
      </c>
      <c r="D552" s="299" t="s">
        <v>370</v>
      </c>
      <c r="E552" s="522">
        <v>15.11</v>
      </c>
      <c r="F552" s="522"/>
      <c r="G552" s="333">
        <f t="shared" si="17"/>
        <v>879.88999999998748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46207</v>
      </c>
      <c r="D553" s="299" t="s">
        <v>948</v>
      </c>
      <c r="E553" s="522">
        <v>47.95</v>
      </c>
      <c r="F553" s="522"/>
      <c r="G553" s="333">
        <f t="shared" si="17"/>
        <v>894.99999999998749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3</v>
      </c>
      <c r="C554" s="298">
        <v>46207</v>
      </c>
      <c r="D554" s="299" t="s">
        <v>949</v>
      </c>
      <c r="E554" s="522">
        <v>8.75</v>
      </c>
      <c r="F554" s="522"/>
      <c r="G554" s="333">
        <f t="shared" si="17"/>
        <v>942.94999999998754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17</v>
      </c>
      <c r="C555" s="298">
        <v>46207</v>
      </c>
      <c r="D555" s="299" t="s">
        <v>369</v>
      </c>
      <c r="E555" s="522">
        <v>99</v>
      </c>
      <c r="F555" s="522"/>
      <c r="G555" s="333">
        <f t="shared" si="17"/>
        <v>951.69999999998754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46206</v>
      </c>
      <c r="D556" s="299" t="s">
        <v>948</v>
      </c>
      <c r="E556" s="522">
        <v>85.56</v>
      </c>
      <c r="F556" s="522"/>
      <c r="G556" s="333">
        <f t="shared" si="17"/>
        <v>1050.6999999999875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46206</v>
      </c>
      <c r="D557" s="299" t="s">
        <v>950</v>
      </c>
      <c r="E557" s="522">
        <v>25.07</v>
      </c>
      <c r="F557" s="522"/>
      <c r="G557" s="333">
        <f t="shared" si="17"/>
        <v>1136.2599999999875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22</v>
      </c>
      <c r="C558" s="298">
        <v>46206</v>
      </c>
      <c r="D558" s="299" t="s">
        <v>951</v>
      </c>
      <c r="E558" s="522">
        <v>12.77</v>
      </c>
      <c r="F558" s="522"/>
      <c r="G558" s="333">
        <f t="shared" si="17"/>
        <v>1161.3299999999874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46206</v>
      </c>
      <c r="D559" s="299" t="s">
        <v>961</v>
      </c>
      <c r="E559" s="522">
        <v>50</v>
      </c>
      <c r="F559" s="522"/>
      <c r="G559" s="333">
        <f t="shared" si="17"/>
        <v>1174.0999999999874</v>
      </c>
      <c r="H559" s="334" t="s">
        <v>298</v>
      </c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46206</v>
      </c>
      <c r="D560" s="299" t="s">
        <v>962</v>
      </c>
      <c r="E560" s="522">
        <v>70</v>
      </c>
      <c r="F560" s="522"/>
      <c r="G560" s="333">
        <f t="shared" si="17"/>
        <v>1224.0999999999874</v>
      </c>
      <c r="H560" s="334" t="s">
        <v>298</v>
      </c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46206</v>
      </c>
      <c r="D561" s="299" t="s">
        <v>963</v>
      </c>
      <c r="E561" s="522">
        <v>64</v>
      </c>
      <c r="F561" s="522"/>
      <c r="G561" s="333">
        <f t="shared" si="17"/>
        <v>1294.0999999999874</v>
      </c>
      <c r="H561" s="334" t="s">
        <v>298</v>
      </c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5</v>
      </c>
      <c r="C562" s="298">
        <v>46206</v>
      </c>
      <c r="D562" s="299" t="s">
        <v>960</v>
      </c>
      <c r="E562" s="522">
        <v>286.49</v>
      </c>
      <c r="F562" s="522"/>
      <c r="G562" s="333">
        <f t="shared" si="17"/>
        <v>1358.0999999999874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46206</v>
      </c>
      <c r="D563" s="299" t="s">
        <v>952</v>
      </c>
      <c r="E563" s="522">
        <v>36</v>
      </c>
      <c r="F563" s="522"/>
      <c r="G563" s="333">
        <f t="shared" si="17"/>
        <v>1644.5899999999874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287</v>
      </c>
      <c r="B564" s="330" t="s">
        <v>287</v>
      </c>
      <c r="C564" s="298">
        <v>46205</v>
      </c>
      <c r="D564" s="299" t="s">
        <v>954</v>
      </c>
      <c r="E564" s="522">
        <v>-200</v>
      </c>
      <c r="F564" s="522"/>
      <c r="G564" s="333">
        <f t="shared" si="17"/>
        <v>1680.5899999999874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46205</v>
      </c>
      <c r="D565" s="299" t="s">
        <v>954</v>
      </c>
      <c r="E565" s="522">
        <v>-4</v>
      </c>
      <c r="F565" s="522"/>
      <c r="G565" s="333">
        <f t="shared" si="17"/>
        <v>1480.5899999999874</v>
      </c>
      <c r="H565" s="334" t="s">
        <v>298</v>
      </c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46205</v>
      </c>
      <c r="D566" s="299" t="s">
        <v>954</v>
      </c>
      <c r="E566" s="522">
        <v>204</v>
      </c>
      <c r="F566" s="522"/>
      <c r="G566" s="333">
        <f t="shared" si="17"/>
        <v>1476.5899999999874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46205</v>
      </c>
      <c r="D567" s="299" t="s">
        <v>964</v>
      </c>
      <c r="E567" s="522">
        <v>20</v>
      </c>
      <c r="F567" s="522"/>
      <c r="G567" s="333">
        <f t="shared" si="17"/>
        <v>1680.5899999999874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46205</v>
      </c>
      <c r="D568" s="299" t="s">
        <v>965</v>
      </c>
      <c r="E568" s="522">
        <v>70</v>
      </c>
      <c r="F568" s="522">
        <v>70</v>
      </c>
      <c r="G568" s="333">
        <f t="shared" si="17"/>
        <v>1700.5899999999874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46205</v>
      </c>
      <c r="D569" s="299" t="s">
        <v>966</v>
      </c>
      <c r="E569" s="522">
        <v>783</v>
      </c>
      <c r="F569" s="522">
        <v>783</v>
      </c>
      <c r="G569" s="333">
        <f t="shared" si="17"/>
        <v>1700.5899999999874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46205</v>
      </c>
      <c r="D570" s="299" t="s">
        <v>374</v>
      </c>
      <c r="E570" s="522">
        <v>6.37</v>
      </c>
      <c r="F570" s="522"/>
      <c r="G570" s="333">
        <f t="shared" si="17"/>
        <v>1700.5899999999874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46205</v>
      </c>
      <c r="D571" s="299" t="s">
        <v>959</v>
      </c>
      <c r="E571" s="522">
        <v>21</v>
      </c>
      <c r="F571" s="522"/>
      <c r="G571" s="333">
        <f t="shared" si="17"/>
        <v>1706.9599999999873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284</v>
      </c>
      <c r="B572" s="330">
        <v>36</v>
      </c>
      <c r="C572" s="298">
        <v>46205</v>
      </c>
      <c r="D572" s="299" t="s">
        <v>373</v>
      </c>
      <c r="E572" s="522">
        <v>50</v>
      </c>
      <c r="F572" s="522"/>
      <c r="G572" s="333">
        <f t="shared" si="17"/>
        <v>1727.9599999999873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46205</v>
      </c>
      <c r="D573" s="299" t="s">
        <v>319</v>
      </c>
      <c r="E573" s="522">
        <v>53.8</v>
      </c>
      <c r="F573" s="522"/>
      <c r="G573" s="333">
        <f t="shared" si="17"/>
        <v>1777.9599999999873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3</v>
      </c>
      <c r="C574" s="298">
        <v>46204</v>
      </c>
      <c r="D574" s="299" t="s">
        <v>309</v>
      </c>
      <c r="E574" s="522">
        <v>4.1900000000000004</v>
      </c>
      <c r="F574" s="522"/>
      <c r="G574" s="333">
        <f t="shared" si="17"/>
        <v>1831.7599999999873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46204</v>
      </c>
      <c r="D575" s="299" t="s">
        <v>311</v>
      </c>
      <c r="E575" s="522">
        <v>169.54</v>
      </c>
      <c r="F575" s="522"/>
      <c r="G575" s="333">
        <f t="shared" si="17"/>
        <v>1835.9499999999873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46204</v>
      </c>
      <c r="D576" s="299" t="s">
        <v>953</v>
      </c>
      <c r="E576" s="522">
        <v>64.2</v>
      </c>
      <c r="F576" s="522"/>
      <c r="G576" s="333">
        <f t="shared" si="17"/>
        <v>2005.4899999999873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46204</v>
      </c>
      <c r="D577" s="299" t="s">
        <v>319</v>
      </c>
      <c r="E577" s="522">
        <v>150.86000000000001</v>
      </c>
      <c r="F577" s="522"/>
      <c r="G577" s="333">
        <f t="shared" si="17"/>
        <v>2069.6899999999873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3</v>
      </c>
      <c r="C578" s="298">
        <v>46204</v>
      </c>
      <c r="D578" s="299" t="s">
        <v>453</v>
      </c>
      <c r="E578" s="522">
        <v>10.41</v>
      </c>
      <c r="F578" s="522"/>
      <c r="G578" s="333">
        <f t="shared" si="17"/>
        <v>2220.5499999999874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1</v>
      </c>
      <c r="C579" s="298">
        <v>46204</v>
      </c>
      <c r="D579" s="299" t="s">
        <v>306</v>
      </c>
      <c r="E579" s="522">
        <v>98.37</v>
      </c>
      <c r="F579" s="522"/>
      <c r="G579" s="333">
        <f t="shared" si="17"/>
        <v>2230.9599999999873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46204</v>
      </c>
      <c r="D580" s="299" t="s">
        <v>396</v>
      </c>
      <c r="E580" s="522">
        <v>54.76</v>
      </c>
      <c r="F580" s="522"/>
      <c r="G580" s="333">
        <f t="shared" si="17"/>
        <v>2329.3299999999872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284</v>
      </c>
      <c r="B581" s="330">
        <v>37</v>
      </c>
      <c r="C581" s="298">
        <v>46203</v>
      </c>
      <c r="D581" s="299" t="s">
        <v>968</v>
      </c>
      <c r="E581" s="522">
        <v>6487.16</v>
      </c>
      <c r="F581" s="522"/>
      <c r="G581" s="333">
        <f t="shared" si="17"/>
        <v>2384.0899999999874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286</v>
      </c>
      <c r="B582" s="330">
        <v>25</v>
      </c>
      <c r="C582" s="298">
        <v>46203</v>
      </c>
      <c r="D582" s="298" t="s">
        <v>204</v>
      </c>
      <c r="E582" s="331">
        <v>350</v>
      </c>
      <c r="F582" s="522"/>
      <c r="G582" s="333">
        <f t="shared" si="17"/>
        <v>8871.2499999999873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286</v>
      </c>
      <c r="B583" s="330">
        <v>26</v>
      </c>
      <c r="C583" s="298">
        <v>46203</v>
      </c>
      <c r="D583" s="298" t="s">
        <v>205</v>
      </c>
      <c r="E583" s="331">
        <v>320</v>
      </c>
      <c r="F583" s="522"/>
      <c r="G583" s="333">
        <f t="shared" si="17"/>
        <v>9221.2499999999873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286</v>
      </c>
      <c r="B584" s="330">
        <v>27</v>
      </c>
      <c r="C584" s="298">
        <v>46203</v>
      </c>
      <c r="D584" s="298" t="s">
        <v>206</v>
      </c>
      <c r="E584" s="331">
        <v>25</v>
      </c>
      <c r="F584" s="522"/>
      <c r="G584" s="333">
        <f t="shared" si="17"/>
        <v>9541.2499999999873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286</v>
      </c>
      <c r="B585" s="330">
        <v>28</v>
      </c>
      <c r="C585" s="298">
        <v>46203</v>
      </c>
      <c r="D585" s="298" t="s">
        <v>207</v>
      </c>
      <c r="E585" s="331">
        <v>25</v>
      </c>
      <c r="F585" s="522"/>
      <c r="G585" s="333">
        <f t="shared" si="17"/>
        <v>9566.2499999999873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286</v>
      </c>
      <c r="B586" s="330">
        <v>29</v>
      </c>
      <c r="C586" s="298">
        <v>46203</v>
      </c>
      <c r="D586" s="298" t="s">
        <v>208</v>
      </c>
      <c r="E586" s="331">
        <v>45</v>
      </c>
      <c r="F586" s="522"/>
      <c r="G586" s="333">
        <f t="shared" si="17"/>
        <v>9591.2499999999873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286</v>
      </c>
      <c r="B587" s="330">
        <v>30</v>
      </c>
      <c r="C587" s="298">
        <v>46203</v>
      </c>
      <c r="D587" s="298" t="s">
        <v>209</v>
      </c>
      <c r="E587" s="331">
        <v>400</v>
      </c>
      <c r="F587" s="522"/>
      <c r="G587" s="333">
        <f t="shared" si="17"/>
        <v>9636.2499999999873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286</v>
      </c>
      <c r="B588" s="330">
        <v>31</v>
      </c>
      <c r="C588" s="298">
        <v>46203</v>
      </c>
      <c r="D588" s="298" t="s">
        <v>210</v>
      </c>
      <c r="E588" s="331">
        <v>375</v>
      </c>
      <c r="F588" s="522"/>
      <c r="G588" s="333">
        <f t="shared" si="17"/>
        <v>10036.249999999987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286</v>
      </c>
      <c r="B589" s="330">
        <v>32</v>
      </c>
      <c r="C589" s="298">
        <v>46203</v>
      </c>
      <c r="D589" s="298" t="s">
        <v>211</v>
      </c>
      <c r="E589" s="331">
        <v>100</v>
      </c>
      <c r="F589" s="522"/>
      <c r="G589" s="333">
        <f t="shared" si="17"/>
        <v>10411.249999999987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286</v>
      </c>
      <c r="B590" s="330">
        <v>33</v>
      </c>
      <c r="C590" s="298">
        <v>46203</v>
      </c>
      <c r="D590" s="298" t="s">
        <v>212</v>
      </c>
      <c r="E590" s="331">
        <v>85</v>
      </c>
      <c r="F590" s="522"/>
      <c r="G590" s="333">
        <f t="shared" si="17"/>
        <v>10511.249999999987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286</v>
      </c>
      <c r="B591" s="330">
        <v>34</v>
      </c>
      <c r="C591" s="298">
        <v>46203</v>
      </c>
      <c r="D591" s="298" t="s">
        <v>213</v>
      </c>
      <c r="E591" s="331">
        <v>230</v>
      </c>
      <c r="F591" s="522"/>
      <c r="G591" s="333">
        <f t="shared" si="17"/>
        <v>10596.249999999987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286</v>
      </c>
      <c r="B592" s="330">
        <v>35</v>
      </c>
      <c r="C592" s="298">
        <v>46203</v>
      </c>
      <c r="D592" s="298" t="s">
        <v>214</v>
      </c>
      <c r="E592" s="331">
        <v>45</v>
      </c>
      <c r="F592" s="522"/>
      <c r="G592" s="333">
        <f t="shared" si="17"/>
        <v>10826.249999999987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10</v>
      </c>
      <c r="C593" s="298">
        <v>46203</v>
      </c>
      <c r="D593" s="298" t="s">
        <v>176</v>
      </c>
      <c r="E593" s="522">
        <v>17.899999999999999</v>
      </c>
      <c r="F593" s="522"/>
      <c r="G593" s="333">
        <f t="shared" si="17"/>
        <v>10871.249999999987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46203</v>
      </c>
      <c r="D594" s="299" t="s">
        <v>422</v>
      </c>
      <c r="E594" s="522">
        <v>185.64</v>
      </c>
      <c r="F594" s="522">
        <v>185.64</v>
      </c>
      <c r="G594" s="333">
        <f t="shared" si="17"/>
        <v>10889.149999999987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6</v>
      </c>
      <c r="C595" s="298">
        <v>46203</v>
      </c>
      <c r="D595" s="299" t="s">
        <v>945</v>
      </c>
      <c r="E595" s="522">
        <v>-20</v>
      </c>
      <c r="F595" s="522"/>
      <c r="G595" s="333">
        <f t="shared" si="17"/>
        <v>10889.149999999987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287</v>
      </c>
      <c r="B596" s="330" t="s">
        <v>287</v>
      </c>
      <c r="C596" s="298">
        <v>46202</v>
      </c>
      <c r="D596" s="299" t="s">
        <v>946</v>
      </c>
      <c r="E596" s="522">
        <v>580</v>
      </c>
      <c r="F596" s="522">
        <v>580</v>
      </c>
      <c r="G596" s="333">
        <f t="shared" si="17"/>
        <v>10869.149999999987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291</v>
      </c>
      <c r="B597" s="330">
        <v>38</v>
      </c>
      <c r="C597" s="298">
        <v>46202</v>
      </c>
      <c r="D597" s="299" t="s">
        <v>293</v>
      </c>
      <c r="E597" s="522"/>
      <c r="F597" s="522">
        <v>4720.8599999999997</v>
      </c>
      <c r="G597" s="333">
        <f t="shared" si="17"/>
        <v>10869.149999999987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46202</v>
      </c>
      <c r="D598" s="299" t="s">
        <v>940</v>
      </c>
      <c r="E598" s="522">
        <v>180</v>
      </c>
      <c r="F598" s="522">
        <v>180</v>
      </c>
      <c r="G598" s="333">
        <f t="shared" si="17"/>
        <v>6148.2899999999863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20</v>
      </c>
      <c r="C599" s="298">
        <v>46202</v>
      </c>
      <c r="D599" s="299" t="s">
        <v>193</v>
      </c>
      <c r="E599" s="522">
        <v>600</v>
      </c>
      <c r="F599" s="522"/>
      <c r="G599" s="333">
        <f t="shared" si="17"/>
        <v>6148.2899999999863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46202</v>
      </c>
      <c r="D600" s="299" t="s">
        <v>306</v>
      </c>
      <c r="E600" s="522">
        <v>102.13</v>
      </c>
      <c r="F600" s="522"/>
      <c r="G600" s="333">
        <f t="shared" si="17"/>
        <v>6748.2899999999863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4</v>
      </c>
      <c r="C601" s="298">
        <v>46202</v>
      </c>
      <c r="D601" s="299" t="s">
        <v>310</v>
      </c>
      <c r="E601" s="522">
        <v>40.56</v>
      </c>
      <c r="F601" s="522"/>
      <c r="G601" s="333">
        <f t="shared" si="17"/>
        <v>6850.4199999999864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3</v>
      </c>
      <c r="C602" s="298">
        <v>46202</v>
      </c>
      <c r="D602" s="299" t="s">
        <v>310</v>
      </c>
      <c r="E602" s="522">
        <v>6.84</v>
      </c>
      <c r="F602" s="522"/>
      <c r="G602" s="333">
        <f t="shared" si="17"/>
        <v>6890.9799999999868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3</v>
      </c>
      <c r="C603" s="298">
        <v>46202</v>
      </c>
      <c r="D603" s="299" t="s">
        <v>878</v>
      </c>
      <c r="E603" s="522">
        <v>11.98</v>
      </c>
      <c r="F603" s="522"/>
      <c r="G603" s="333">
        <f t="shared" si="17"/>
        <v>6897.819999999987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46201</v>
      </c>
      <c r="D604" s="299" t="s">
        <v>352</v>
      </c>
      <c r="E604" s="522">
        <v>14.99</v>
      </c>
      <c r="F604" s="522"/>
      <c r="G604" s="333">
        <f t="shared" ref="G604:G617" si="18">G605-E604+F604</f>
        <v>6909.7999999999865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46201</v>
      </c>
      <c r="D605" s="299" t="s">
        <v>357</v>
      </c>
      <c r="E605" s="522">
        <v>11.29</v>
      </c>
      <c r="F605" s="522"/>
      <c r="G605" s="333">
        <f t="shared" si="18"/>
        <v>6924.7899999999863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46201</v>
      </c>
      <c r="D606" s="299" t="s">
        <v>319</v>
      </c>
      <c r="E606" s="522">
        <v>158.96</v>
      </c>
      <c r="F606" s="522"/>
      <c r="G606" s="333">
        <f t="shared" si="18"/>
        <v>6936.0799999999863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6</v>
      </c>
      <c r="C607" s="298">
        <v>46201</v>
      </c>
      <c r="D607" s="299" t="s">
        <v>396</v>
      </c>
      <c r="E607" s="522">
        <v>53.24</v>
      </c>
      <c r="F607" s="522"/>
      <c r="G607" s="333">
        <f t="shared" si="18"/>
        <v>7095.0399999999863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46200</v>
      </c>
      <c r="D608" s="299" t="s">
        <v>915</v>
      </c>
      <c r="E608" s="522">
        <v>122.77</v>
      </c>
      <c r="F608" s="522"/>
      <c r="G608" s="333">
        <f t="shared" si="18"/>
        <v>7148.2799999999861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1</v>
      </c>
      <c r="C609" s="298">
        <v>46200</v>
      </c>
      <c r="D609" s="299" t="s">
        <v>829</v>
      </c>
      <c r="E609" s="522">
        <v>77.67</v>
      </c>
      <c r="F609" s="522"/>
      <c r="G609" s="333">
        <f t="shared" si="18"/>
        <v>7271.0499999999865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5</v>
      </c>
      <c r="C610" s="298">
        <v>46200</v>
      </c>
      <c r="D610" s="299" t="s">
        <v>941</v>
      </c>
      <c r="E610" s="522">
        <v>32.99</v>
      </c>
      <c r="F610" s="522"/>
      <c r="G610" s="333">
        <f t="shared" si="18"/>
        <v>7348.7199999999866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287</v>
      </c>
      <c r="B611" s="330" t="s">
        <v>287</v>
      </c>
      <c r="C611" s="298">
        <v>46200</v>
      </c>
      <c r="D611" s="299" t="s">
        <v>943</v>
      </c>
      <c r="E611" s="522">
        <v>207.96</v>
      </c>
      <c r="F611" s="522">
        <v>207.96</v>
      </c>
      <c r="G611" s="333">
        <f t="shared" si="18"/>
        <v>7381.7099999999864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46199</v>
      </c>
      <c r="D612" s="299" t="s">
        <v>866</v>
      </c>
      <c r="E612" s="522">
        <v>51.84</v>
      </c>
      <c r="F612" s="522"/>
      <c r="G612" s="333">
        <f t="shared" si="18"/>
        <v>7381.7099999999864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3</v>
      </c>
      <c r="C613" s="298">
        <v>46199</v>
      </c>
      <c r="D613" s="299" t="s">
        <v>296</v>
      </c>
      <c r="E613" s="522">
        <v>10.31</v>
      </c>
      <c r="F613" s="522"/>
      <c r="G613" s="333">
        <f t="shared" si="18"/>
        <v>7433.5499999999865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4</v>
      </c>
      <c r="C614" s="298">
        <v>46199</v>
      </c>
      <c r="D614" s="299" t="s">
        <v>296</v>
      </c>
      <c r="E614" s="522">
        <v>87.14</v>
      </c>
      <c r="F614" s="522"/>
      <c r="G614" s="333">
        <f t="shared" si="18"/>
        <v>7443.8599999999869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5</v>
      </c>
      <c r="C615" s="298">
        <v>46199</v>
      </c>
      <c r="D615" s="299" t="s">
        <v>938</v>
      </c>
      <c r="E615" s="522">
        <v>20</v>
      </c>
      <c r="F615" s="522"/>
      <c r="G615" s="333">
        <f t="shared" si="18"/>
        <v>7530.9999999999873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12</v>
      </c>
      <c r="C616" s="298">
        <v>46198</v>
      </c>
      <c r="D616" s="299" t="s">
        <v>314</v>
      </c>
      <c r="E616" s="522">
        <v>204.48</v>
      </c>
      <c r="F616" s="522"/>
      <c r="G616" s="333">
        <f t="shared" si="18"/>
        <v>7550.9999999999873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291</v>
      </c>
      <c r="B617" s="330">
        <v>39</v>
      </c>
      <c r="C617" s="298">
        <v>46198</v>
      </c>
      <c r="D617" s="299" t="s">
        <v>292</v>
      </c>
      <c r="E617" s="522"/>
      <c r="F617" s="522">
        <v>2763.77</v>
      </c>
      <c r="G617" s="333">
        <f t="shared" si="18"/>
        <v>7755.4799999999868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5</v>
      </c>
      <c r="C618" s="298">
        <v>46198</v>
      </c>
      <c r="D618" s="299" t="s">
        <v>844</v>
      </c>
      <c r="E618" s="522">
        <v>11.2</v>
      </c>
      <c r="F618" s="522"/>
      <c r="G618" s="333">
        <f t="shared" ref="G618:G638" si="19">G619-E618+F618</f>
        <v>4991.7099999999864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46197</v>
      </c>
      <c r="D619" s="299" t="s">
        <v>939</v>
      </c>
      <c r="E619" s="522">
        <v>15.99</v>
      </c>
      <c r="F619" s="522"/>
      <c r="G619" s="333">
        <f t="shared" si="19"/>
        <v>5002.9099999999862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5</v>
      </c>
      <c r="C620" s="298">
        <v>46197</v>
      </c>
      <c r="D620" s="299" t="s">
        <v>339</v>
      </c>
      <c r="E620" s="522">
        <v>47.93</v>
      </c>
      <c r="F620" s="522"/>
      <c r="G620" s="333">
        <f t="shared" si="19"/>
        <v>5018.899999999986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43</v>
      </c>
      <c r="C621" s="298">
        <v>46197</v>
      </c>
      <c r="D621" s="299" t="s">
        <v>201</v>
      </c>
      <c r="E621" s="522">
        <v>42.84</v>
      </c>
      <c r="F621" s="522"/>
      <c r="G621" s="333">
        <f t="shared" si="19"/>
        <v>5066.8299999999863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42</v>
      </c>
      <c r="C622" s="298">
        <v>46197</v>
      </c>
      <c r="D622" s="299" t="s">
        <v>200</v>
      </c>
      <c r="E622" s="522">
        <v>99.4</v>
      </c>
      <c r="F622" s="522"/>
      <c r="G622" s="333">
        <f t="shared" si="19"/>
        <v>5109.6699999999864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46196</v>
      </c>
      <c r="D623" s="299" t="s">
        <v>319</v>
      </c>
      <c r="E623" s="522">
        <v>5.68</v>
      </c>
      <c r="F623" s="522"/>
      <c r="G623" s="333">
        <f t="shared" si="19"/>
        <v>5209.0699999999861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46196</v>
      </c>
      <c r="D624" s="299" t="s">
        <v>306</v>
      </c>
      <c r="E624" s="522">
        <v>167.73</v>
      </c>
      <c r="F624" s="522"/>
      <c r="G624" s="333">
        <f t="shared" si="19"/>
        <v>5214.7499999999864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4</v>
      </c>
      <c r="C625" s="298">
        <v>46196</v>
      </c>
      <c r="D625" s="299" t="s">
        <v>296</v>
      </c>
      <c r="E625" s="522">
        <v>40.81</v>
      </c>
      <c r="F625" s="522"/>
      <c r="G625" s="333">
        <f t="shared" si="19"/>
        <v>5382.4799999999859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46196</v>
      </c>
      <c r="D626" s="299" t="s">
        <v>334</v>
      </c>
      <c r="E626" s="522">
        <v>17.68</v>
      </c>
      <c r="F626" s="522"/>
      <c r="G626" s="333">
        <f t="shared" si="19"/>
        <v>5423.2899999999863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46196</v>
      </c>
      <c r="D627" s="299" t="s">
        <v>320</v>
      </c>
      <c r="E627" s="522">
        <v>5.19</v>
      </c>
      <c r="F627" s="522"/>
      <c r="G627" s="333">
        <f t="shared" si="19"/>
        <v>5440.9699999999866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46196</v>
      </c>
      <c r="D628" s="299" t="s">
        <v>308</v>
      </c>
      <c r="E628" s="522">
        <v>71.75</v>
      </c>
      <c r="F628" s="522"/>
      <c r="G628" s="333">
        <f t="shared" si="19"/>
        <v>5446.1599999999862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22</v>
      </c>
      <c r="C629" s="298">
        <v>46196</v>
      </c>
      <c r="D629" s="299" t="s">
        <v>833</v>
      </c>
      <c r="E629" s="522">
        <v>15.96</v>
      </c>
      <c r="F629" s="522"/>
      <c r="G629" s="333">
        <f t="shared" si="19"/>
        <v>5517.9099999999862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46195</v>
      </c>
      <c r="D630" s="299" t="s">
        <v>334</v>
      </c>
      <c r="E630" s="522">
        <v>7.89</v>
      </c>
      <c r="F630" s="522"/>
      <c r="G630" s="333">
        <f t="shared" si="19"/>
        <v>5533.8699999999862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287</v>
      </c>
      <c r="B631" s="330" t="s">
        <v>287</v>
      </c>
      <c r="C631" s="298">
        <v>46195</v>
      </c>
      <c r="D631" s="299" t="s">
        <v>937</v>
      </c>
      <c r="E631" s="522">
        <v>86.07</v>
      </c>
      <c r="F631" s="522">
        <v>86.07</v>
      </c>
      <c r="G631" s="333">
        <f t="shared" si="19"/>
        <v>5541.7599999999866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46195</v>
      </c>
      <c r="D632" s="299" t="s">
        <v>920</v>
      </c>
      <c r="E632" s="522">
        <v>14.98</v>
      </c>
      <c r="F632" s="522">
        <v>14.98</v>
      </c>
      <c r="G632" s="333">
        <f t="shared" si="19"/>
        <v>5541.7599999999866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287</v>
      </c>
      <c r="B633" s="330" t="s">
        <v>287</v>
      </c>
      <c r="C633" s="298">
        <v>46195</v>
      </c>
      <c r="D633" s="299" t="s">
        <v>934</v>
      </c>
      <c r="E633" s="522">
        <v>83.52</v>
      </c>
      <c r="F633" s="522">
        <v>83.52</v>
      </c>
      <c r="G633" s="333">
        <f t="shared" si="19"/>
        <v>5541.7599999999866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287</v>
      </c>
      <c r="B634" s="330" t="s">
        <v>287</v>
      </c>
      <c r="C634" s="298">
        <v>46195</v>
      </c>
      <c r="D634" s="299" t="s">
        <v>935</v>
      </c>
      <c r="E634" s="522">
        <v>62.19</v>
      </c>
      <c r="F634" s="522">
        <v>62.19</v>
      </c>
      <c r="G634" s="333">
        <f t="shared" si="19"/>
        <v>5541.7599999999866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46195</v>
      </c>
      <c r="D635" s="299" t="s">
        <v>310</v>
      </c>
      <c r="E635" s="522">
        <v>6.99</v>
      </c>
      <c r="F635" s="522"/>
      <c r="G635" s="333">
        <f t="shared" si="19"/>
        <v>5541.7599999999866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46195</v>
      </c>
      <c r="D636" s="299" t="s">
        <v>936</v>
      </c>
      <c r="E636" s="522">
        <v>60.47</v>
      </c>
      <c r="F636" s="522">
        <v>60.47</v>
      </c>
      <c r="G636" s="333">
        <f t="shared" si="19"/>
        <v>5548.7499999999864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22</v>
      </c>
      <c r="C637" s="298">
        <v>46195</v>
      </c>
      <c r="D637" s="299" t="s">
        <v>323</v>
      </c>
      <c r="E637" s="522">
        <v>20.22</v>
      </c>
      <c r="F637" s="522"/>
      <c r="G637" s="333">
        <f t="shared" si="19"/>
        <v>5548.7499999999864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46195</v>
      </c>
      <c r="D638" s="299" t="s">
        <v>917</v>
      </c>
      <c r="E638" s="522">
        <v>200</v>
      </c>
      <c r="F638" s="522"/>
      <c r="G638" s="333">
        <f t="shared" si="19"/>
        <v>5568.9699999999866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5</v>
      </c>
      <c r="C639" s="298">
        <v>46194</v>
      </c>
      <c r="D639" s="299" t="s">
        <v>339</v>
      </c>
      <c r="E639" s="522">
        <v>47.93</v>
      </c>
      <c r="F639" s="522"/>
      <c r="G639" s="333">
        <f t="shared" ref="G639:G659" si="20">G640-E639+F639</f>
        <v>5768.9699999999866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46194</v>
      </c>
      <c r="D640" s="299" t="s">
        <v>933</v>
      </c>
      <c r="E640" s="522"/>
      <c r="F640" s="522">
        <v>50</v>
      </c>
      <c r="G640" s="333">
        <f t="shared" si="20"/>
        <v>5816.8999999999869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287</v>
      </c>
      <c r="B641" s="330" t="s">
        <v>287</v>
      </c>
      <c r="C641" s="298">
        <v>46194</v>
      </c>
      <c r="D641" s="299" t="s">
        <v>933</v>
      </c>
      <c r="E641" s="522">
        <v>50</v>
      </c>
      <c r="F641" s="522"/>
      <c r="G641" s="333">
        <f t="shared" si="20"/>
        <v>5766.8999999999869</v>
      </c>
      <c r="H641" s="334" t="s">
        <v>298</v>
      </c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287</v>
      </c>
      <c r="B642" s="330" t="s">
        <v>287</v>
      </c>
      <c r="C642" s="298">
        <v>46194</v>
      </c>
      <c r="D642" s="299" t="s">
        <v>920</v>
      </c>
      <c r="E642" s="522">
        <v>28.38</v>
      </c>
      <c r="F642" s="522">
        <v>28.38</v>
      </c>
      <c r="G642" s="333">
        <f t="shared" si="20"/>
        <v>5816.8999999999869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287</v>
      </c>
      <c r="B643" s="330" t="s">
        <v>287</v>
      </c>
      <c r="C643" s="298">
        <v>46194</v>
      </c>
      <c r="D643" s="299" t="s">
        <v>918</v>
      </c>
      <c r="E643" s="522">
        <v>35.020000000000003</v>
      </c>
      <c r="F643" s="522">
        <v>35.020000000000003</v>
      </c>
      <c r="G643" s="333">
        <f t="shared" si="20"/>
        <v>5816.8999999999869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287</v>
      </c>
      <c r="B644" s="330" t="s">
        <v>287</v>
      </c>
      <c r="C644" s="298">
        <v>46194</v>
      </c>
      <c r="D644" s="299" t="s">
        <v>925</v>
      </c>
      <c r="E644" s="522">
        <v>83.81</v>
      </c>
      <c r="F644" s="522">
        <v>83.81</v>
      </c>
      <c r="G644" s="333">
        <f t="shared" si="20"/>
        <v>5816.8999999999869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287</v>
      </c>
      <c r="B645" s="330" t="s">
        <v>287</v>
      </c>
      <c r="C645" s="298">
        <v>46194</v>
      </c>
      <c r="D645" s="299" t="s">
        <v>926</v>
      </c>
      <c r="E645" s="522">
        <v>27.43</v>
      </c>
      <c r="F645" s="522">
        <v>27.43</v>
      </c>
      <c r="G645" s="333">
        <f t="shared" si="20"/>
        <v>5816.8999999999869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287</v>
      </c>
      <c r="B646" s="330" t="s">
        <v>287</v>
      </c>
      <c r="C646" s="298">
        <v>46193</v>
      </c>
      <c r="D646" s="299" t="s">
        <v>930</v>
      </c>
      <c r="E646" s="522">
        <v>30.86</v>
      </c>
      <c r="F646" s="522">
        <v>30.86</v>
      </c>
      <c r="G646" s="333">
        <f t="shared" si="20"/>
        <v>5816.8999999999869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287</v>
      </c>
      <c r="B647" s="330" t="s">
        <v>287</v>
      </c>
      <c r="C647" s="298">
        <v>46193</v>
      </c>
      <c r="D647" s="299" t="s">
        <v>920</v>
      </c>
      <c r="E647" s="522">
        <v>13.95</v>
      </c>
      <c r="F647" s="522">
        <v>13.95</v>
      </c>
      <c r="G647" s="333">
        <f t="shared" si="20"/>
        <v>5816.8999999999869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46192</v>
      </c>
      <c r="D648" s="299" t="s">
        <v>932</v>
      </c>
      <c r="E648" s="522">
        <v>148.54</v>
      </c>
      <c r="F648" s="522">
        <v>148.54</v>
      </c>
      <c r="G648" s="333">
        <f t="shared" si="20"/>
        <v>5816.8999999999869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287</v>
      </c>
      <c r="B649" s="330" t="s">
        <v>287</v>
      </c>
      <c r="C649" s="298">
        <v>46192</v>
      </c>
      <c r="D649" s="299" t="s">
        <v>919</v>
      </c>
      <c r="E649" s="522">
        <v>80</v>
      </c>
      <c r="F649" s="522">
        <v>80</v>
      </c>
      <c r="G649" s="333">
        <f t="shared" si="20"/>
        <v>5816.8999999999869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287</v>
      </c>
      <c r="B650" s="330" t="s">
        <v>287</v>
      </c>
      <c r="C650" s="298">
        <v>46192</v>
      </c>
      <c r="D650" s="299" t="s">
        <v>920</v>
      </c>
      <c r="E650" s="522">
        <v>27.98</v>
      </c>
      <c r="F650" s="522">
        <v>27.98</v>
      </c>
      <c r="G650" s="333">
        <f t="shared" si="20"/>
        <v>5816.8999999999869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46192</v>
      </c>
      <c r="D651" s="299" t="s">
        <v>931</v>
      </c>
      <c r="E651" s="522">
        <v>30.63</v>
      </c>
      <c r="F651" s="522">
        <v>30.63</v>
      </c>
      <c r="G651" s="333">
        <f t="shared" si="20"/>
        <v>5816.8999999999869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22</v>
      </c>
      <c r="C652" s="298">
        <v>46192</v>
      </c>
      <c r="D652" s="299" t="s">
        <v>921</v>
      </c>
      <c r="E652" s="522">
        <v>7.46</v>
      </c>
      <c r="F652" s="522"/>
      <c r="G652" s="333">
        <f t="shared" si="20"/>
        <v>5816.8999999999869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287</v>
      </c>
      <c r="B653" s="330" t="s">
        <v>287</v>
      </c>
      <c r="C653" s="298">
        <v>46192</v>
      </c>
      <c r="D653" s="299" t="s">
        <v>922</v>
      </c>
      <c r="E653" s="522">
        <v>22.07</v>
      </c>
      <c r="F653" s="522">
        <v>22.07</v>
      </c>
      <c r="G653" s="333">
        <f t="shared" si="20"/>
        <v>5824.3599999999869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287</v>
      </c>
      <c r="B654" s="330" t="s">
        <v>287</v>
      </c>
      <c r="C654" s="298">
        <v>46192</v>
      </c>
      <c r="D654" s="299" t="s">
        <v>922</v>
      </c>
      <c r="E654" s="522">
        <v>51.04</v>
      </c>
      <c r="F654" s="522">
        <v>51.04</v>
      </c>
      <c r="G654" s="333">
        <f t="shared" si="20"/>
        <v>5824.3599999999869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287</v>
      </c>
      <c r="B655" s="330" t="s">
        <v>287</v>
      </c>
      <c r="C655" s="298">
        <v>46192</v>
      </c>
      <c r="D655" s="299" t="s">
        <v>922</v>
      </c>
      <c r="E655" s="522">
        <v>90.59</v>
      </c>
      <c r="F655" s="522">
        <v>90.59</v>
      </c>
      <c r="G655" s="333">
        <f t="shared" si="20"/>
        <v>5824.3599999999869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287</v>
      </c>
      <c r="B656" s="330" t="s">
        <v>287</v>
      </c>
      <c r="C656" s="298">
        <v>46192</v>
      </c>
      <c r="D656" s="299" t="s">
        <v>923</v>
      </c>
      <c r="E656" s="522">
        <v>26.02</v>
      </c>
      <c r="F656" s="522">
        <v>26.02</v>
      </c>
      <c r="G656" s="333">
        <f t="shared" si="20"/>
        <v>5824.3599999999869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287</v>
      </c>
      <c r="B657" s="330" t="s">
        <v>287</v>
      </c>
      <c r="C657" s="298">
        <v>46192</v>
      </c>
      <c r="D657" s="299" t="s">
        <v>923</v>
      </c>
      <c r="E657" s="522">
        <v>26.02</v>
      </c>
      <c r="F657" s="522">
        <v>26.02</v>
      </c>
      <c r="G657" s="333">
        <f t="shared" si="20"/>
        <v>5824.3599999999869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46192</v>
      </c>
      <c r="D658" s="299" t="s">
        <v>923</v>
      </c>
      <c r="E658" s="522">
        <v>38.03</v>
      </c>
      <c r="F658" s="522">
        <v>38.03</v>
      </c>
      <c r="G658" s="333">
        <f t="shared" si="20"/>
        <v>5824.3599999999869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287</v>
      </c>
      <c r="B659" s="330" t="s">
        <v>287</v>
      </c>
      <c r="C659" s="298">
        <v>46192</v>
      </c>
      <c r="D659" s="299" t="s">
        <v>923</v>
      </c>
      <c r="E659" s="522">
        <v>26.03</v>
      </c>
      <c r="F659" s="522">
        <v>26.03</v>
      </c>
      <c r="G659" s="333">
        <f t="shared" si="20"/>
        <v>5824.3599999999869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287</v>
      </c>
      <c r="B660" s="330" t="s">
        <v>287</v>
      </c>
      <c r="C660" s="298">
        <v>46192</v>
      </c>
      <c r="D660" s="299" t="s">
        <v>920</v>
      </c>
      <c r="E660" s="522">
        <v>21.98</v>
      </c>
      <c r="F660" s="522">
        <v>21.98</v>
      </c>
      <c r="G660" s="333">
        <f t="shared" ref="G660:G717" si="21">G661-E660+F660</f>
        <v>5824.3599999999869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287</v>
      </c>
      <c r="B661" s="330" t="s">
        <v>287</v>
      </c>
      <c r="C661" s="298">
        <v>46192</v>
      </c>
      <c r="D661" s="299" t="s">
        <v>920</v>
      </c>
      <c r="E661" s="522">
        <v>27.99</v>
      </c>
      <c r="F661" s="522">
        <v>27.99</v>
      </c>
      <c r="G661" s="333">
        <f t="shared" si="21"/>
        <v>5824.3599999999869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287</v>
      </c>
      <c r="B662" s="330" t="s">
        <v>287</v>
      </c>
      <c r="C662" s="298">
        <v>46191</v>
      </c>
      <c r="D662" s="299" t="s">
        <v>924</v>
      </c>
      <c r="E662" s="522">
        <v>22.69</v>
      </c>
      <c r="F662" s="522">
        <v>22.69</v>
      </c>
      <c r="G662" s="333">
        <f t="shared" si="21"/>
        <v>5824.3599999999869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287</v>
      </c>
      <c r="B663" s="330" t="s">
        <v>287</v>
      </c>
      <c r="C663" s="298">
        <v>46191</v>
      </c>
      <c r="D663" s="299" t="s">
        <v>925</v>
      </c>
      <c r="E663" s="522">
        <v>42.32</v>
      </c>
      <c r="F663" s="522">
        <v>42.32</v>
      </c>
      <c r="G663" s="333">
        <f t="shared" si="21"/>
        <v>5824.3599999999869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287</v>
      </c>
      <c r="B664" s="330" t="s">
        <v>287</v>
      </c>
      <c r="C664" s="298">
        <v>46191</v>
      </c>
      <c r="D664" s="299" t="s">
        <v>926</v>
      </c>
      <c r="E664" s="522">
        <v>72.86</v>
      </c>
      <c r="F664" s="522">
        <v>72.86</v>
      </c>
      <c r="G664" s="333">
        <f t="shared" si="21"/>
        <v>5824.3599999999869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287</v>
      </c>
      <c r="B665" s="330" t="s">
        <v>287</v>
      </c>
      <c r="C665" s="298">
        <v>46191</v>
      </c>
      <c r="D665" s="299" t="s">
        <v>927</v>
      </c>
      <c r="E665" s="522">
        <v>106.89</v>
      </c>
      <c r="F665" s="522">
        <v>106.89</v>
      </c>
      <c r="G665" s="333">
        <f t="shared" si="21"/>
        <v>5824.3599999999869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287</v>
      </c>
      <c r="B666" s="330" t="s">
        <v>287</v>
      </c>
      <c r="C666" s="298">
        <v>46191</v>
      </c>
      <c r="D666" s="299" t="s">
        <v>929</v>
      </c>
      <c r="E666" s="522">
        <v>94.74</v>
      </c>
      <c r="F666" s="522">
        <v>94.74</v>
      </c>
      <c r="G666" s="333">
        <f t="shared" si="21"/>
        <v>5824.3599999999869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1</v>
      </c>
      <c r="C667" s="298">
        <v>46191</v>
      </c>
      <c r="D667" s="299" t="s">
        <v>306</v>
      </c>
      <c r="E667" s="522">
        <v>99.97</v>
      </c>
      <c r="F667" s="522"/>
      <c r="G667" s="333">
        <f t="shared" si="21"/>
        <v>5824.3599999999869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22</v>
      </c>
      <c r="C668" s="298">
        <v>46191</v>
      </c>
      <c r="D668" s="299" t="s">
        <v>928</v>
      </c>
      <c r="E668" s="522">
        <v>13.84</v>
      </c>
      <c r="F668" s="522"/>
      <c r="G668" s="333">
        <f t="shared" si="21"/>
        <v>5924.3299999999872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46190</v>
      </c>
      <c r="D669" s="299" t="s">
        <v>306</v>
      </c>
      <c r="E669" s="522">
        <v>87.19</v>
      </c>
      <c r="F669" s="522"/>
      <c r="G669" s="333">
        <f t="shared" si="21"/>
        <v>5938.1699999999873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21</v>
      </c>
      <c r="C670" s="298">
        <v>46190</v>
      </c>
      <c r="D670" s="299" t="s">
        <v>194</v>
      </c>
      <c r="E670" s="522">
        <v>81</v>
      </c>
      <c r="F670" s="522"/>
      <c r="G670" s="333">
        <f t="shared" si="21"/>
        <v>6025.3599999999869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43</v>
      </c>
      <c r="C671" s="298">
        <v>46190</v>
      </c>
      <c r="D671" s="299" t="s">
        <v>333</v>
      </c>
      <c r="E671" s="522">
        <v>29.8</v>
      </c>
      <c r="F671" s="522"/>
      <c r="G671" s="333">
        <f t="shared" si="21"/>
        <v>6106.3599999999869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42</v>
      </c>
      <c r="C672" s="298">
        <v>46190</v>
      </c>
      <c r="D672" s="299" t="s">
        <v>333</v>
      </c>
      <c r="E672" s="522">
        <v>74.5</v>
      </c>
      <c r="F672" s="522"/>
      <c r="G672" s="333">
        <f t="shared" si="21"/>
        <v>6136.1599999999871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4</v>
      </c>
      <c r="C673" s="298">
        <v>46190</v>
      </c>
      <c r="D673" s="299" t="s">
        <v>334</v>
      </c>
      <c r="E673" s="522">
        <v>82.35</v>
      </c>
      <c r="F673" s="522"/>
      <c r="G673" s="333">
        <f t="shared" si="21"/>
        <v>6210.6599999999871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46190</v>
      </c>
      <c r="D674" s="299" t="s">
        <v>334</v>
      </c>
      <c r="E674" s="522">
        <v>17.68</v>
      </c>
      <c r="F674" s="522"/>
      <c r="G674" s="333">
        <f t="shared" si="21"/>
        <v>6293.0099999999875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46190</v>
      </c>
      <c r="D675" s="299" t="s">
        <v>300</v>
      </c>
      <c r="E675" s="522">
        <v>14.67</v>
      </c>
      <c r="F675" s="522"/>
      <c r="G675" s="333">
        <f t="shared" si="21"/>
        <v>6310.6899999999878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46190</v>
      </c>
      <c r="D676" s="299" t="s">
        <v>300</v>
      </c>
      <c r="E676" s="522">
        <v>56.42</v>
      </c>
      <c r="F676" s="522"/>
      <c r="G676" s="333">
        <f t="shared" si="21"/>
        <v>6325.3599999999878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46190</v>
      </c>
      <c r="D677" s="299" t="s">
        <v>300</v>
      </c>
      <c r="E677" s="522">
        <v>53.23</v>
      </c>
      <c r="F677" s="522"/>
      <c r="G677" s="333">
        <f t="shared" si="21"/>
        <v>6381.7799999999879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23</v>
      </c>
      <c r="C678" s="298">
        <v>46190</v>
      </c>
      <c r="D678" s="299" t="s">
        <v>63</v>
      </c>
      <c r="E678" s="522">
        <v>529.46</v>
      </c>
      <c r="F678" s="522"/>
      <c r="G678" s="333">
        <f t="shared" si="21"/>
        <v>6435.0099999999875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17</v>
      </c>
      <c r="C679" s="298">
        <v>46190</v>
      </c>
      <c r="D679" s="299" t="s">
        <v>188</v>
      </c>
      <c r="E679" s="522">
        <v>42.65</v>
      </c>
      <c r="F679" s="522"/>
      <c r="G679" s="333">
        <f t="shared" si="21"/>
        <v>6964.4699999999875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15</v>
      </c>
      <c r="C680" s="298">
        <v>46190</v>
      </c>
      <c r="D680" s="299" t="s">
        <v>185</v>
      </c>
      <c r="E680" s="522">
        <v>87.41</v>
      </c>
      <c r="F680" s="522"/>
      <c r="G680" s="333">
        <f t="shared" si="21"/>
        <v>7007.1199999999872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335</v>
      </c>
      <c r="B681" s="330" t="s">
        <v>335</v>
      </c>
      <c r="C681" s="298">
        <v>46190</v>
      </c>
      <c r="D681" s="299" t="s">
        <v>185</v>
      </c>
      <c r="E681" s="522">
        <v>86.48</v>
      </c>
      <c r="F681" s="522"/>
      <c r="G681" s="333">
        <f t="shared" si="21"/>
        <v>7094.529999999987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291</v>
      </c>
      <c r="B682" s="330">
        <v>40</v>
      </c>
      <c r="C682" s="298">
        <v>46190</v>
      </c>
      <c r="D682" s="299" t="s">
        <v>316</v>
      </c>
      <c r="E682" s="522"/>
      <c r="F682" s="522">
        <v>854.38</v>
      </c>
      <c r="G682" s="333">
        <f t="shared" si="21"/>
        <v>7181.0099999999866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5</v>
      </c>
      <c r="C683" s="298">
        <v>46189</v>
      </c>
      <c r="D683" s="299" t="s">
        <v>339</v>
      </c>
      <c r="E683" s="522">
        <v>21.3</v>
      </c>
      <c r="F683" s="522"/>
      <c r="G683" s="333">
        <f t="shared" si="21"/>
        <v>6326.6299999999865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11</v>
      </c>
      <c r="C684" s="298">
        <v>46189</v>
      </c>
      <c r="D684" s="299" t="s">
        <v>178</v>
      </c>
      <c r="E684" s="522">
        <v>267.75</v>
      </c>
      <c r="F684" s="522"/>
      <c r="G684" s="333">
        <f t="shared" si="21"/>
        <v>6347.9299999999866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46188</v>
      </c>
      <c r="D685" s="299" t="s">
        <v>883</v>
      </c>
      <c r="E685" s="522">
        <v>100</v>
      </c>
      <c r="F685" s="522"/>
      <c r="G685" s="333">
        <f t="shared" si="21"/>
        <v>6615.6799999999866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46188</v>
      </c>
      <c r="D686" s="299" t="s">
        <v>334</v>
      </c>
      <c r="E686" s="522">
        <v>11.29</v>
      </c>
      <c r="F686" s="522"/>
      <c r="G686" s="333">
        <f t="shared" si="21"/>
        <v>6715.6799999999866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46188</v>
      </c>
      <c r="D687" s="299" t="s">
        <v>334</v>
      </c>
      <c r="E687" s="522">
        <v>5.39</v>
      </c>
      <c r="F687" s="522"/>
      <c r="G687" s="333">
        <f t="shared" si="21"/>
        <v>6726.9699999999866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46188</v>
      </c>
      <c r="D688" s="299" t="s">
        <v>334</v>
      </c>
      <c r="E688" s="522">
        <v>31.99</v>
      </c>
      <c r="F688" s="522"/>
      <c r="G688" s="333">
        <f t="shared" si="21"/>
        <v>6732.3599999999869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46187</v>
      </c>
      <c r="D689" s="299" t="s">
        <v>915</v>
      </c>
      <c r="E689" s="522">
        <v>102.17</v>
      </c>
      <c r="F689" s="522"/>
      <c r="G689" s="333">
        <f t="shared" si="21"/>
        <v>6764.3499999999867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1</v>
      </c>
      <c r="C690" s="298">
        <v>46187</v>
      </c>
      <c r="D690" s="299" t="s">
        <v>829</v>
      </c>
      <c r="E690" s="522">
        <v>21.86</v>
      </c>
      <c r="F690" s="522"/>
      <c r="G690" s="333">
        <f t="shared" si="21"/>
        <v>6866.5199999999868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1</v>
      </c>
      <c r="C691" s="298">
        <v>46187</v>
      </c>
      <c r="D691" s="299" t="s">
        <v>311</v>
      </c>
      <c r="E691" s="522">
        <v>102.56</v>
      </c>
      <c r="F691" s="522"/>
      <c r="G691" s="333">
        <f t="shared" si="21"/>
        <v>6888.3799999999865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46187</v>
      </c>
      <c r="D692" s="299" t="s">
        <v>329</v>
      </c>
      <c r="E692" s="522">
        <v>121.72</v>
      </c>
      <c r="F692" s="522"/>
      <c r="G692" s="333">
        <f t="shared" si="21"/>
        <v>6990.9399999999869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46186</v>
      </c>
      <c r="D693" s="299" t="s">
        <v>308</v>
      </c>
      <c r="E693" s="522">
        <v>143.91999999999999</v>
      </c>
      <c r="F693" s="522"/>
      <c r="G693" s="333">
        <f t="shared" si="21"/>
        <v>7112.6599999999871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46186</v>
      </c>
      <c r="D694" s="299" t="s">
        <v>345</v>
      </c>
      <c r="E694" s="522">
        <v>11.95</v>
      </c>
      <c r="F694" s="522"/>
      <c r="G694" s="333">
        <f t="shared" si="21"/>
        <v>7256.5799999999872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46186</v>
      </c>
      <c r="D695" s="299" t="s">
        <v>310</v>
      </c>
      <c r="E695" s="522">
        <v>47.29</v>
      </c>
      <c r="F695" s="522"/>
      <c r="G695" s="333">
        <f t="shared" si="21"/>
        <v>7268.529999999987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46186</v>
      </c>
      <c r="D696" s="299" t="s">
        <v>306</v>
      </c>
      <c r="E696" s="522">
        <v>52.7</v>
      </c>
      <c r="F696" s="522"/>
      <c r="G696" s="333">
        <f t="shared" si="21"/>
        <v>7315.819999999987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46186</v>
      </c>
      <c r="D697" s="299" t="s">
        <v>308</v>
      </c>
      <c r="E697" s="522">
        <v>22.26</v>
      </c>
      <c r="F697" s="522"/>
      <c r="G697" s="333">
        <f t="shared" si="21"/>
        <v>7368.5199999999868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46186</v>
      </c>
      <c r="D698" s="299" t="s">
        <v>308</v>
      </c>
      <c r="E698" s="522">
        <v>28.16</v>
      </c>
      <c r="F698" s="522"/>
      <c r="G698" s="333">
        <f t="shared" si="21"/>
        <v>7390.779999999987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46186</v>
      </c>
      <c r="D699" s="299" t="s">
        <v>301</v>
      </c>
      <c r="E699" s="522">
        <v>32.049999999999997</v>
      </c>
      <c r="F699" s="522"/>
      <c r="G699" s="333">
        <f t="shared" si="21"/>
        <v>7418.9399999999869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5</v>
      </c>
      <c r="C700" s="298">
        <v>46186</v>
      </c>
      <c r="D700" s="299" t="s">
        <v>916</v>
      </c>
      <c r="E700" s="522">
        <v>24</v>
      </c>
      <c r="F700" s="522"/>
      <c r="G700" s="333">
        <f t="shared" si="21"/>
        <v>7450.989999999987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1</v>
      </c>
      <c r="C701" s="298">
        <v>46186</v>
      </c>
      <c r="D701" s="299" t="s">
        <v>306</v>
      </c>
      <c r="E701" s="522">
        <v>19.98</v>
      </c>
      <c r="F701" s="522"/>
      <c r="G701" s="333">
        <f t="shared" si="21"/>
        <v>7474.989999999987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46186</v>
      </c>
      <c r="D702" s="299" t="s">
        <v>300</v>
      </c>
      <c r="E702" s="522">
        <v>60.07</v>
      </c>
      <c r="F702" s="522"/>
      <c r="G702" s="333">
        <f t="shared" si="21"/>
        <v>7494.9699999999866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287</v>
      </c>
      <c r="B703" s="330" t="s">
        <v>287</v>
      </c>
      <c r="C703" s="298">
        <v>46186</v>
      </c>
      <c r="D703" s="299" t="s">
        <v>913</v>
      </c>
      <c r="E703" s="522"/>
      <c r="F703" s="522">
        <v>319.49</v>
      </c>
      <c r="G703" s="333">
        <f t="shared" si="21"/>
        <v>7555.0399999999863</v>
      </c>
      <c r="H703" s="334" t="s">
        <v>298</v>
      </c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287</v>
      </c>
      <c r="B704" s="330" t="s">
        <v>287</v>
      </c>
      <c r="C704" s="298">
        <v>46186</v>
      </c>
      <c r="D704" s="299" t="s">
        <v>300</v>
      </c>
      <c r="E704" s="522">
        <v>319.49</v>
      </c>
      <c r="F704" s="522"/>
      <c r="G704" s="333">
        <f t="shared" si="21"/>
        <v>7235.5499999999865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46186</v>
      </c>
      <c r="D705" s="299" t="s">
        <v>912</v>
      </c>
      <c r="E705" s="522">
        <v>-0.51</v>
      </c>
      <c r="F705" s="522"/>
      <c r="G705" s="333">
        <f t="shared" si="21"/>
        <v>7555.0399999999863</v>
      </c>
      <c r="H705" s="334" t="s">
        <v>298</v>
      </c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46186</v>
      </c>
      <c r="D706" s="299" t="s">
        <v>319</v>
      </c>
      <c r="E706" s="522">
        <v>13.58</v>
      </c>
      <c r="F706" s="522"/>
      <c r="G706" s="333">
        <f t="shared" si="21"/>
        <v>7554.5299999999861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24</v>
      </c>
      <c r="C707" s="298">
        <v>46186</v>
      </c>
      <c r="D707" s="299" t="s">
        <v>858</v>
      </c>
      <c r="E707" s="522">
        <v>109.5</v>
      </c>
      <c r="F707" s="522"/>
      <c r="G707" s="333">
        <f t="shared" si="21"/>
        <v>7568.109999999986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19</v>
      </c>
      <c r="C708" s="298">
        <v>46186</v>
      </c>
      <c r="D708" s="299" t="s">
        <v>191</v>
      </c>
      <c r="E708" s="522">
        <v>200</v>
      </c>
      <c r="F708" s="522"/>
      <c r="G708" s="333">
        <f t="shared" si="21"/>
        <v>7677.609999999986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291</v>
      </c>
      <c r="B709" s="330">
        <v>38</v>
      </c>
      <c r="C709" s="298">
        <v>46186</v>
      </c>
      <c r="D709" s="299" t="s">
        <v>293</v>
      </c>
      <c r="E709" s="522"/>
      <c r="F709" s="522">
        <v>4597.82</v>
      </c>
      <c r="G709" s="333">
        <f t="shared" si="21"/>
        <v>7877.609999999986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46185</v>
      </c>
      <c r="D710" s="299" t="s">
        <v>914</v>
      </c>
      <c r="E710" s="522">
        <v>90.54</v>
      </c>
      <c r="F710" s="522"/>
      <c r="G710" s="333">
        <f t="shared" si="21"/>
        <v>3279.7899999999863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46185</v>
      </c>
      <c r="D711" s="299" t="s">
        <v>914</v>
      </c>
      <c r="E711" s="522">
        <v>50</v>
      </c>
      <c r="F711" s="522"/>
      <c r="G711" s="333">
        <f t="shared" si="21"/>
        <v>3370.3299999999863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46185</v>
      </c>
      <c r="D712" s="299" t="s">
        <v>300</v>
      </c>
      <c r="E712" s="522">
        <v>79.849999999999994</v>
      </c>
      <c r="F712" s="522"/>
      <c r="G712" s="333">
        <f t="shared" si="21"/>
        <v>3420.3299999999863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46184</v>
      </c>
      <c r="D713" s="299" t="s">
        <v>359</v>
      </c>
      <c r="E713" s="522">
        <v>70</v>
      </c>
      <c r="F713" s="522"/>
      <c r="G713" s="333">
        <f t="shared" si="21"/>
        <v>3500.1799999999862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287</v>
      </c>
      <c r="B714" s="330" t="s">
        <v>287</v>
      </c>
      <c r="C714" s="298">
        <v>46184</v>
      </c>
      <c r="D714" s="299" t="s">
        <v>909</v>
      </c>
      <c r="E714" s="522">
        <v>2159</v>
      </c>
      <c r="F714" s="522">
        <v>2159</v>
      </c>
      <c r="G714" s="333">
        <f t="shared" si="21"/>
        <v>3570.1799999999862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22</v>
      </c>
      <c r="C715" s="298">
        <v>46184</v>
      </c>
      <c r="D715" s="299" t="s">
        <v>351</v>
      </c>
      <c r="E715" s="522">
        <v>21.29</v>
      </c>
      <c r="F715" s="522"/>
      <c r="G715" s="333">
        <f t="shared" si="21"/>
        <v>3570.1799999999862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46184</v>
      </c>
      <c r="D716" s="299" t="s">
        <v>296</v>
      </c>
      <c r="E716" s="522">
        <v>40.67</v>
      </c>
      <c r="F716" s="522"/>
      <c r="G716" s="333">
        <f t="shared" si="21"/>
        <v>3591.4699999999862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8</v>
      </c>
      <c r="C717" s="298">
        <v>46184</v>
      </c>
      <c r="D717" s="299" t="s">
        <v>319</v>
      </c>
      <c r="E717" s="522">
        <v>15.53</v>
      </c>
      <c r="F717" s="522"/>
      <c r="G717" s="333">
        <f t="shared" si="21"/>
        <v>3632.1399999999862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46184</v>
      </c>
      <c r="D718" s="299" t="s">
        <v>471</v>
      </c>
      <c r="E718" s="522">
        <v>83.89</v>
      </c>
      <c r="F718" s="522"/>
      <c r="G718" s="333">
        <f t="shared" ref="G718:G735" si="22">G719-E718+F718</f>
        <v>3647.6699999999864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23</v>
      </c>
      <c r="C719" s="298">
        <v>46184</v>
      </c>
      <c r="D719" s="299" t="s">
        <v>67</v>
      </c>
      <c r="E719" s="522">
        <v>599.86</v>
      </c>
      <c r="F719" s="522"/>
      <c r="G719" s="333">
        <f t="shared" si="22"/>
        <v>3731.5599999999863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291</v>
      </c>
      <c r="B720" s="330">
        <v>41</v>
      </c>
      <c r="C720" s="298">
        <v>46184</v>
      </c>
      <c r="D720" s="299" t="s">
        <v>907</v>
      </c>
      <c r="E720" s="522"/>
      <c r="F720" s="522">
        <v>800</v>
      </c>
      <c r="G720" s="333">
        <f t="shared" si="22"/>
        <v>4331.4199999999864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291</v>
      </c>
      <c r="B721" s="330">
        <v>39</v>
      </c>
      <c r="C721" s="298">
        <v>46184</v>
      </c>
      <c r="D721" s="299" t="s">
        <v>292</v>
      </c>
      <c r="E721" s="522"/>
      <c r="F721" s="522">
        <v>2763.78</v>
      </c>
      <c r="G721" s="333">
        <f t="shared" si="22"/>
        <v>3531.4199999999864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287</v>
      </c>
      <c r="B722" s="330" t="s">
        <v>287</v>
      </c>
      <c r="C722" s="298">
        <v>46183</v>
      </c>
      <c r="D722" s="299" t="s">
        <v>908</v>
      </c>
      <c r="E722" s="522">
        <v>816.19</v>
      </c>
      <c r="F722" s="522">
        <v>816.19</v>
      </c>
      <c r="G722" s="333">
        <f t="shared" si="22"/>
        <v>767.639999999986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46183</v>
      </c>
      <c r="D723" s="299" t="s">
        <v>411</v>
      </c>
      <c r="E723" s="522">
        <v>-3.99</v>
      </c>
      <c r="F723" s="522"/>
      <c r="G723" s="333">
        <f t="shared" si="22"/>
        <v>767.639999999986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46183</v>
      </c>
      <c r="D724" s="299" t="s">
        <v>905</v>
      </c>
      <c r="E724" s="522">
        <v>-0.03</v>
      </c>
      <c r="F724" s="522"/>
      <c r="G724" s="333">
        <f t="shared" si="22"/>
        <v>763.64999999998599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291</v>
      </c>
      <c r="B725" s="330">
        <v>40</v>
      </c>
      <c r="C725" s="298">
        <v>46183</v>
      </c>
      <c r="D725" s="299" t="s">
        <v>316</v>
      </c>
      <c r="E725" s="522"/>
      <c r="F725" s="522">
        <v>1250.17</v>
      </c>
      <c r="G725" s="333">
        <f t="shared" si="22"/>
        <v>763.61999999998602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46182</v>
      </c>
      <c r="D726" s="299" t="s">
        <v>352</v>
      </c>
      <c r="E726" s="522">
        <v>25.98</v>
      </c>
      <c r="F726" s="522"/>
      <c r="G726" s="333">
        <f t="shared" si="22"/>
        <v>-486.55000000001405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46182</v>
      </c>
      <c r="D727" s="299" t="s">
        <v>852</v>
      </c>
      <c r="E727" s="522">
        <v>10.68</v>
      </c>
      <c r="F727" s="522"/>
      <c r="G727" s="333">
        <f t="shared" si="22"/>
        <v>-460.57000000001403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46182</v>
      </c>
      <c r="D728" s="299" t="s">
        <v>301</v>
      </c>
      <c r="E728" s="522">
        <v>29.95</v>
      </c>
      <c r="F728" s="522"/>
      <c r="G728" s="333">
        <f t="shared" si="22"/>
        <v>-449.89000000001403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22</v>
      </c>
      <c r="C729" s="298">
        <v>46182</v>
      </c>
      <c r="D729" s="299" t="s">
        <v>906</v>
      </c>
      <c r="E729" s="522">
        <v>5.31</v>
      </c>
      <c r="F729" s="522"/>
      <c r="G729" s="333">
        <f t="shared" si="22"/>
        <v>-419.94000000001404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46182</v>
      </c>
      <c r="D730" s="299" t="s">
        <v>434</v>
      </c>
      <c r="E730" s="522">
        <v>58.69</v>
      </c>
      <c r="F730" s="522"/>
      <c r="G730" s="333">
        <f t="shared" si="22"/>
        <v>-414.63000000001404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46182</v>
      </c>
      <c r="D731" s="299" t="s">
        <v>434</v>
      </c>
      <c r="E731" s="522">
        <v>58.69</v>
      </c>
      <c r="F731" s="522"/>
      <c r="G731" s="333">
        <f t="shared" si="22"/>
        <v>-355.94000000001404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46181</v>
      </c>
      <c r="D732" s="299" t="s">
        <v>319</v>
      </c>
      <c r="E732" s="522">
        <v>8.86</v>
      </c>
      <c r="F732" s="522"/>
      <c r="G732" s="333">
        <f t="shared" si="22"/>
        <v>-297.25000000001404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46181</v>
      </c>
      <c r="D733" s="299" t="s">
        <v>396</v>
      </c>
      <c r="E733" s="522">
        <v>12.84</v>
      </c>
      <c r="F733" s="522"/>
      <c r="G733" s="333">
        <f t="shared" si="22"/>
        <v>-288.39000000001403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9</v>
      </c>
      <c r="C734" s="298">
        <v>46181</v>
      </c>
      <c r="D734" s="299" t="s">
        <v>58</v>
      </c>
      <c r="E734" s="522">
        <v>1231.68</v>
      </c>
      <c r="F734" s="522"/>
      <c r="G734" s="333">
        <f t="shared" si="22"/>
        <v>-275.55000000001405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46180</v>
      </c>
      <c r="D735" s="299" t="s">
        <v>310</v>
      </c>
      <c r="E735" s="522">
        <v>47.6</v>
      </c>
      <c r="F735" s="522"/>
      <c r="G735" s="333">
        <f t="shared" si="22"/>
        <v>956.12999999998601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1</v>
      </c>
      <c r="C736" s="298">
        <v>46180</v>
      </c>
      <c r="D736" s="299" t="s">
        <v>367</v>
      </c>
      <c r="E736" s="522">
        <v>48.62</v>
      </c>
      <c r="F736" s="522"/>
      <c r="G736" s="333">
        <f t="shared" ref="G736:G746" si="23">G737-E736+F736</f>
        <v>1003.729999999986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46180</v>
      </c>
      <c r="D737" s="299" t="s">
        <v>362</v>
      </c>
      <c r="E737" s="522">
        <v>6.37</v>
      </c>
      <c r="F737" s="522"/>
      <c r="G737" s="333">
        <f t="shared" si="23"/>
        <v>1052.349999999986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287</v>
      </c>
      <c r="B738" s="330" t="s">
        <v>287</v>
      </c>
      <c r="C738" s="298">
        <v>46180</v>
      </c>
      <c r="D738" s="299" t="s">
        <v>888</v>
      </c>
      <c r="E738" s="522">
        <v>313.77999999999997</v>
      </c>
      <c r="F738" s="522">
        <v>313.77999999999997</v>
      </c>
      <c r="G738" s="333">
        <f t="shared" si="23"/>
        <v>1058.7199999999859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46180</v>
      </c>
      <c r="D739" s="299" t="s">
        <v>396</v>
      </c>
      <c r="E739" s="522">
        <v>10.86</v>
      </c>
      <c r="F739" s="522"/>
      <c r="G739" s="333">
        <f t="shared" si="23"/>
        <v>1058.7199999999859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14</v>
      </c>
      <c r="C740" s="298">
        <v>46179</v>
      </c>
      <c r="D740" s="299" t="s">
        <v>365</v>
      </c>
      <c r="E740" s="522">
        <v>66.67</v>
      </c>
      <c r="F740" s="522"/>
      <c r="G740" s="333">
        <f t="shared" si="23"/>
        <v>1069.5799999999858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5</v>
      </c>
      <c r="C741" s="298">
        <v>46179</v>
      </c>
      <c r="D741" s="299" t="s">
        <v>904</v>
      </c>
      <c r="E741" s="522">
        <v>20</v>
      </c>
      <c r="F741" s="522"/>
      <c r="G741" s="333">
        <f t="shared" si="23"/>
        <v>1136.2499999999859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1</v>
      </c>
      <c r="C742" s="298">
        <v>46179</v>
      </c>
      <c r="D742" s="299" t="s">
        <v>829</v>
      </c>
      <c r="E742" s="522">
        <v>54.06</v>
      </c>
      <c r="F742" s="522"/>
      <c r="G742" s="333">
        <f t="shared" si="23"/>
        <v>1156.2499999999859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46179</v>
      </c>
      <c r="D743" s="299" t="s">
        <v>901</v>
      </c>
      <c r="E743" s="522">
        <v>19.98</v>
      </c>
      <c r="F743" s="522"/>
      <c r="G743" s="333">
        <f t="shared" si="23"/>
        <v>1210.3099999999858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46179</v>
      </c>
      <c r="D744" s="299" t="s">
        <v>883</v>
      </c>
      <c r="E744" s="522">
        <v>100</v>
      </c>
      <c r="F744" s="522"/>
      <c r="G744" s="333">
        <f t="shared" si="23"/>
        <v>1230.2899999999859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8</v>
      </c>
      <c r="C745" s="298">
        <v>46178</v>
      </c>
      <c r="D745" s="299" t="s">
        <v>319</v>
      </c>
      <c r="E745" s="522">
        <v>179.72</v>
      </c>
      <c r="F745" s="522"/>
      <c r="G745" s="333">
        <f t="shared" si="23"/>
        <v>1330.2899999999859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4</v>
      </c>
      <c r="C746" s="298">
        <v>46178</v>
      </c>
      <c r="D746" s="299" t="s">
        <v>902</v>
      </c>
      <c r="E746" s="522">
        <v>41.26</v>
      </c>
      <c r="F746" s="522"/>
      <c r="G746" s="333">
        <f t="shared" si="23"/>
        <v>1510.0099999999859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46178</v>
      </c>
      <c r="D747" s="299" t="s">
        <v>357</v>
      </c>
      <c r="E747" s="522">
        <v>10.07</v>
      </c>
      <c r="F747" s="522"/>
      <c r="G747" s="333">
        <f t="shared" ref="G747:G759" si="24">G748-E747+F747</f>
        <v>1551.2699999999859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46178</v>
      </c>
      <c r="D748" s="299" t="s">
        <v>903</v>
      </c>
      <c r="E748" s="522">
        <v>11.75</v>
      </c>
      <c r="F748" s="522"/>
      <c r="G748" s="333">
        <f t="shared" si="24"/>
        <v>1561.3399999999858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335</v>
      </c>
      <c r="B749" s="330" t="s">
        <v>335</v>
      </c>
      <c r="C749" s="298">
        <v>46178</v>
      </c>
      <c r="D749" s="299" t="s">
        <v>182</v>
      </c>
      <c r="E749" s="522">
        <v>39.659999999999997</v>
      </c>
      <c r="F749" s="522"/>
      <c r="G749" s="333">
        <f t="shared" si="24"/>
        <v>1573.0899999999858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46178</v>
      </c>
      <c r="D750" s="299" t="s">
        <v>300</v>
      </c>
      <c r="E750" s="522">
        <v>9.57</v>
      </c>
      <c r="F750" s="522"/>
      <c r="G750" s="333">
        <f t="shared" si="24"/>
        <v>1612.7499999999859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46178</v>
      </c>
      <c r="D751" s="299" t="s">
        <v>375</v>
      </c>
      <c r="E751" s="522">
        <v>46.65</v>
      </c>
      <c r="F751" s="522"/>
      <c r="G751" s="333">
        <f t="shared" si="24"/>
        <v>1622.3199999999858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46177</v>
      </c>
      <c r="D752" s="299" t="s">
        <v>296</v>
      </c>
      <c r="E752" s="522">
        <v>43.69</v>
      </c>
      <c r="F752" s="522"/>
      <c r="G752" s="333">
        <f t="shared" si="24"/>
        <v>1668.9699999999859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3</v>
      </c>
      <c r="C753" s="298">
        <v>46177</v>
      </c>
      <c r="D753" s="299" t="s">
        <v>334</v>
      </c>
      <c r="E753" s="522">
        <v>8.52</v>
      </c>
      <c r="F753" s="522"/>
      <c r="G753" s="333">
        <f t="shared" si="24"/>
        <v>1712.659999999986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14</v>
      </c>
      <c r="C754" s="298">
        <v>46177</v>
      </c>
      <c r="D754" s="299" t="s">
        <v>366</v>
      </c>
      <c r="E754" s="522">
        <v>70.25</v>
      </c>
      <c r="F754" s="522"/>
      <c r="G754" s="333">
        <f t="shared" si="24"/>
        <v>1721.179999999986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46177</v>
      </c>
      <c r="D755" s="299" t="s">
        <v>385</v>
      </c>
      <c r="E755" s="522">
        <v>14.38</v>
      </c>
      <c r="F755" s="522"/>
      <c r="G755" s="333">
        <f t="shared" si="24"/>
        <v>1791.429999999986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13</v>
      </c>
      <c r="C756" s="298">
        <v>46177</v>
      </c>
      <c r="D756" s="299" t="s">
        <v>900</v>
      </c>
      <c r="E756" s="522">
        <v>122.46</v>
      </c>
      <c r="F756" s="522"/>
      <c r="G756" s="333">
        <f t="shared" si="24"/>
        <v>1805.8099999999861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17</v>
      </c>
      <c r="C757" s="298">
        <v>46177</v>
      </c>
      <c r="D757" s="299" t="s">
        <v>369</v>
      </c>
      <c r="E757" s="522">
        <v>99</v>
      </c>
      <c r="F757" s="522"/>
      <c r="G757" s="333">
        <f t="shared" si="24"/>
        <v>1928.2699999999861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22</v>
      </c>
      <c r="C758" s="298">
        <v>46176</v>
      </c>
      <c r="D758" s="299" t="s">
        <v>859</v>
      </c>
      <c r="E758" s="522">
        <v>12.77</v>
      </c>
      <c r="F758" s="522"/>
      <c r="G758" s="333">
        <f t="shared" si="24"/>
        <v>2027.2699999999861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46176</v>
      </c>
      <c r="D759" s="299" t="s">
        <v>319</v>
      </c>
      <c r="E759" s="522">
        <v>11.55</v>
      </c>
      <c r="F759" s="522"/>
      <c r="G759" s="333">
        <f t="shared" si="24"/>
        <v>2040.0399999999861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46176</v>
      </c>
      <c r="D760" s="299" t="s">
        <v>306</v>
      </c>
      <c r="E760" s="522">
        <v>96.16</v>
      </c>
      <c r="F760" s="522"/>
      <c r="G760" s="333">
        <f t="shared" ref="G760:G818" si="25">G761-E760+F760</f>
        <v>2051.589999999986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46175</v>
      </c>
      <c r="D761" s="299" t="s">
        <v>897</v>
      </c>
      <c r="E761" s="522">
        <v>21.38</v>
      </c>
      <c r="F761" s="522"/>
      <c r="G761" s="333">
        <f t="shared" si="25"/>
        <v>2147.7499999999859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46175</v>
      </c>
      <c r="D762" s="299" t="s">
        <v>385</v>
      </c>
      <c r="E762" s="522">
        <v>14.38</v>
      </c>
      <c r="F762" s="522"/>
      <c r="G762" s="333">
        <f t="shared" si="25"/>
        <v>2169.129999999986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46175</v>
      </c>
      <c r="D763" s="299" t="s">
        <v>432</v>
      </c>
      <c r="E763" s="522">
        <v>-142</v>
      </c>
      <c r="F763" s="522"/>
      <c r="G763" s="333">
        <f t="shared" si="25"/>
        <v>2183.5099999999861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284</v>
      </c>
      <c r="B764" s="330">
        <v>36</v>
      </c>
      <c r="C764" s="298">
        <v>46175</v>
      </c>
      <c r="D764" s="299" t="s">
        <v>373</v>
      </c>
      <c r="E764" s="522">
        <v>50</v>
      </c>
      <c r="F764" s="522"/>
      <c r="G764" s="333">
        <f t="shared" si="25"/>
        <v>2041.5099999999861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22</v>
      </c>
      <c r="C765" s="298">
        <v>46175</v>
      </c>
      <c r="D765" s="299" t="s">
        <v>374</v>
      </c>
      <c r="E765" s="522">
        <v>6.37</v>
      </c>
      <c r="F765" s="522"/>
      <c r="G765" s="333">
        <f t="shared" si="25"/>
        <v>2091.5099999999861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46174</v>
      </c>
      <c r="D766" s="299" t="s">
        <v>306</v>
      </c>
      <c r="E766" s="522">
        <v>84.03</v>
      </c>
      <c r="F766" s="522"/>
      <c r="G766" s="333">
        <f t="shared" si="25"/>
        <v>2097.879999999986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3</v>
      </c>
      <c r="C767" s="298">
        <v>46174</v>
      </c>
      <c r="D767" s="299" t="s">
        <v>296</v>
      </c>
      <c r="E767" s="522">
        <v>10.31</v>
      </c>
      <c r="F767" s="522"/>
      <c r="G767" s="333">
        <f t="shared" si="25"/>
        <v>2181.9099999999862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46174</v>
      </c>
      <c r="D768" s="299" t="s">
        <v>301</v>
      </c>
      <c r="E768" s="522">
        <v>16.05</v>
      </c>
      <c r="F768" s="522"/>
      <c r="G768" s="333">
        <f t="shared" si="25"/>
        <v>2192.2199999999862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46174</v>
      </c>
      <c r="D769" s="299" t="s">
        <v>455</v>
      </c>
      <c r="E769" s="522">
        <v>50.44</v>
      </c>
      <c r="F769" s="522"/>
      <c r="G769" s="333">
        <f t="shared" si="25"/>
        <v>2208.2699999999863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46174</v>
      </c>
      <c r="D770" s="299" t="s">
        <v>896</v>
      </c>
      <c r="E770" s="522">
        <v>9.99</v>
      </c>
      <c r="F770" s="522"/>
      <c r="G770" s="333">
        <f t="shared" si="25"/>
        <v>2258.7099999999864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4</v>
      </c>
      <c r="C771" s="298">
        <v>46174</v>
      </c>
      <c r="D771" s="299" t="s">
        <v>310</v>
      </c>
      <c r="E771" s="522">
        <v>44.98</v>
      </c>
      <c r="F771" s="522"/>
      <c r="G771" s="333">
        <f t="shared" si="25"/>
        <v>2268.6999999999862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46174</v>
      </c>
      <c r="D772" s="299" t="s">
        <v>311</v>
      </c>
      <c r="E772" s="522">
        <v>106.14</v>
      </c>
      <c r="F772" s="522"/>
      <c r="G772" s="333">
        <f t="shared" si="25"/>
        <v>2313.6799999999862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16</v>
      </c>
      <c r="C773" s="298">
        <v>46174</v>
      </c>
      <c r="D773" s="299" t="s">
        <v>622</v>
      </c>
      <c r="E773" s="522">
        <v>62.31</v>
      </c>
      <c r="F773" s="522"/>
      <c r="G773" s="333">
        <f t="shared" si="25"/>
        <v>2419.8199999999861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3</v>
      </c>
      <c r="C774" s="298">
        <v>46174</v>
      </c>
      <c r="D774" s="299" t="s">
        <v>350</v>
      </c>
      <c r="E774" s="522">
        <v>8.1</v>
      </c>
      <c r="F774" s="522"/>
      <c r="G774" s="333">
        <f t="shared" si="25"/>
        <v>2482.129999999986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287</v>
      </c>
      <c r="B775" s="330" t="s">
        <v>287</v>
      </c>
      <c r="C775" s="298">
        <v>46174</v>
      </c>
      <c r="D775" s="299" t="s">
        <v>886</v>
      </c>
      <c r="E775" s="522">
        <v>320</v>
      </c>
      <c r="F775" s="522">
        <v>320</v>
      </c>
      <c r="G775" s="333">
        <f t="shared" si="25"/>
        <v>2490.2299999999859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46174</v>
      </c>
      <c r="D776" s="299" t="s">
        <v>887</v>
      </c>
      <c r="E776" s="522">
        <v>20</v>
      </c>
      <c r="F776" s="522"/>
      <c r="G776" s="333">
        <f t="shared" si="25"/>
        <v>2490.2299999999859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284</v>
      </c>
      <c r="B777" s="330">
        <v>37</v>
      </c>
      <c r="C777" s="298">
        <v>46173</v>
      </c>
      <c r="D777" s="299" t="s">
        <v>893</v>
      </c>
      <c r="E777" s="522">
        <v>1160.3599999999999</v>
      </c>
      <c r="F777" s="522"/>
      <c r="G777" s="333">
        <f t="shared" si="25"/>
        <v>2510.2299999999859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286</v>
      </c>
      <c r="B778" s="330">
        <v>25</v>
      </c>
      <c r="C778" s="298">
        <v>46173</v>
      </c>
      <c r="D778" s="298" t="s">
        <v>204</v>
      </c>
      <c r="E778" s="331">
        <v>350</v>
      </c>
      <c r="F778" s="522"/>
      <c r="G778" s="333">
        <f t="shared" si="25"/>
        <v>3670.5899999999856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286</v>
      </c>
      <c r="B779" s="330">
        <v>26</v>
      </c>
      <c r="C779" s="298">
        <v>46173</v>
      </c>
      <c r="D779" s="298" t="s">
        <v>205</v>
      </c>
      <c r="E779" s="331">
        <v>320</v>
      </c>
      <c r="F779" s="522"/>
      <c r="G779" s="333">
        <f t="shared" si="25"/>
        <v>4020.5899999999856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286</v>
      </c>
      <c r="B780" s="330">
        <v>27</v>
      </c>
      <c r="C780" s="298">
        <v>46173</v>
      </c>
      <c r="D780" s="298" t="s">
        <v>206</v>
      </c>
      <c r="E780" s="331">
        <v>25</v>
      </c>
      <c r="F780" s="522"/>
      <c r="G780" s="333">
        <f t="shared" si="25"/>
        <v>4340.5899999999856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286</v>
      </c>
      <c r="B781" s="330">
        <v>28</v>
      </c>
      <c r="C781" s="298">
        <v>46173</v>
      </c>
      <c r="D781" s="298" t="s">
        <v>207</v>
      </c>
      <c r="E781" s="331">
        <v>25</v>
      </c>
      <c r="F781" s="522"/>
      <c r="G781" s="333">
        <f t="shared" si="25"/>
        <v>4365.5899999999856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286</v>
      </c>
      <c r="B782" s="330">
        <v>29</v>
      </c>
      <c r="C782" s="298">
        <v>46173</v>
      </c>
      <c r="D782" s="298" t="s">
        <v>208</v>
      </c>
      <c r="E782" s="331">
        <v>45</v>
      </c>
      <c r="F782" s="522"/>
      <c r="G782" s="333">
        <f t="shared" si="25"/>
        <v>4390.5899999999856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286</v>
      </c>
      <c r="B783" s="330">
        <v>30</v>
      </c>
      <c r="C783" s="298">
        <v>46173</v>
      </c>
      <c r="D783" s="298" t="s">
        <v>209</v>
      </c>
      <c r="E783" s="331">
        <v>400</v>
      </c>
      <c r="F783" s="522"/>
      <c r="G783" s="333">
        <f t="shared" si="25"/>
        <v>4435.5899999999856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286</v>
      </c>
      <c r="B784" s="330">
        <v>31</v>
      </c>
      <c r="C784" s="298">
        <v>46173</v>
      </c>
      <c r="D784" s="298" t="s">
        <v>210</v>
      </c>
      <c r="E784" s="331">
        <v>375</v>
      </c>
      <c r="F784" s="522"/>
      <c r="G784" s="333">
        <f t="shared" si="25"/>
        <v>4835.5899999999856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286</v>
      </c>
      <c r="B785" s="330">
        <v>32</v>
      </c>
      <c r="C785" s="298">
        <v>46173</v>
      </c>
      <c r="D785" s="298" t="s">
        <v>211</v>
      </c>
      <c r="E785" s="331">
        <v>100</v>
      </c>
      <c r="F785" s="522"/>
      <c r="G785" s="333">
        <f t="shared" si="25"/>
        <v>5210.5899999999856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286</v>
      </c>
      <c r="B786" s="330">
        <v>33</v>
      </c>
      <c r="C786" s="298">
        <v>46173</v>
      </c>
      <c r="D786" s="298" t="s">
        <v>212</v>
      </c>
      <c r="E786" s="331">
        <v>85</v>
      </c>
      <c r="F786" s="522"/>
      <c r="G786" s="333">
        <f t="shared" si="25"/>
        <v>5310.5899999999856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286</v>
      </c>
      <c r="B787" s="330">
        <v>34</v>
      </c>
      <c r="C787" s="298">
        <v>46173</v>
      </c>
      <c r="D787" s="298" t="s">
        <v>213</v>
      </c>
      <c r="E787" s="331">
        <v>230</v>
      </c>
      <c r="F787" s="522"/>
      <c r="G787" s="333">
        <f t="shared" si="25"/>
        <v>5395.5899999999856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286</v>
      </c>
      <c r="B788" s="330">
        <v>35</v>
      </c>
      <c r="C788" s="298">
        <v>46173</v>
      </c>
      <c r="D788" s="298" t="s">
        <v>214</v>
      </c>
      <c r="E788" s="331">
        <v>45</v>
      </c>
      <c r="F788" s="522"/>
      <c r="G788" s="333">
        <f t="shared" si="25"/>
        <v>5625.5899999999856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46173</v>
      </c>
      <c r="D789" s="298" t="s">
        <v>883</v>
      </c>
      <c r="E789" s="522">
        <v>50</v>
      </c>
      <c r="F789" s="522"/>
      <c r="G789" s="333">
        <f t="shared" si="25"/>
        <v>5670.5899999999856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22</v>
      </c>
      <c r="C790" s="298">
        <v>46173</v>
      </c>
      <c r="D790" s="298" t="s">
        <v>833</v>
      </c>
      <c r="E790" s="522">
        <v>10.63</v>
      </c>
      <c r="F790" s="522"/>
      <c r="G790" s="333">
        <f t="shared" si="25"/>
        <v>5720.5899999999856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4</v>
      </c>
      <c r="C791" s="298">
        <v>46173</v>
      </c>
      <c r="D791" s="298" t="s">
        <v>362</v>
      </c>
      <c r="E791" s="522">
        <v>108.69</v>
      </c>
      <c r="F791" s="522"/>
      <c r="G791" s="333">
        <f t="shared" si="25"/>
        <v>5731.2199999999857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10</v>
      </c>
      <c r="C792" s="298">
        <v>46173</v>
      </c>
      <c r="D792" s="298" t="s">
        <v>176</v>
      </c>
      <c r="E792" s="522">
        <v>17.899999999999999</v>
      </c>
      <c r="F792" s="522"/>
      <c r="G792" s="333">
        <f t="shared" si="25"/>
        <v>5839.9099999999853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1</v>
      </c>
      <c r="C793" s="298">
        <v>46173</v>
      </c>
      <c r="D793" s="298" t="s">
        <v>444</v>
      </c>
      <c r="E793" s="522">
        <v>9.57</v>
      </c>
      <c r="F793" s="522"/>
      <c r="G793" s="333">
        <f t="shared" si="25"/>
        <v>5857.8099999999849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46172</v>
      </c>
      <c r="D794" s="298" t="s">
        <v>319</v>
      </c>
      <c r="E794" s="522">
        <v>88.98</v>
      </c>
      <c r="F794" s="522"/>
      <c r="G794" s="333">
        <f t="shared" si="25"/>
        <v>5867.3799999999846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287</v>
      </c>
      <c r="B795" s="330" t="s">
        <v>287</v>
      </c>
      <c r="C795" s="298">
        <v>46172</v>
      </c>
      <c r="D795" s="298" t="s">
        <v>889</v>
      </c>
      <c r="E795" s="522">
        <v>219.38</v>
      </c>
      <c r="F795" s="522">
        <v>219.38</v>
      </c>
      <c r="G795" s="333">
        <f t="shared" si="25"/>
        <v>5956.3599999999842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287</v>
      </c>
      <c r="B796" s="330" t="s">
        <v>287</v>
      </c>
      <c r="C796" s="298">
        <v>46172</v>
      </c>
      <c r="D796" s="298" t="s">
        <v>888</v>
      </c>
      <c r="E796" s="522">
        <v>310.98</v>
      </c>
      <c r="F796" s="522">
        <v>310.98</v>
      </c>
      <c r="G796" s="333">
        <f t="shared" si="25"/>
        <v>5956.3599999999842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46172</v>
      </c>
      <c r="D797" s="298" t="s">
        <v>892</v>
      </c>
      <c r="E797" s="522">
        <v>130.68</v>
      </c>
      <c r="F797" s="522"/>
      <c r="G797" s="333">
        <f t="shared" si="25"/>
        <v>5956.3599999999842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46172</v>
      </c>
      <c r="D798" s="298" t="s">
        <v>355</v>
      </c>
      <c r="E798" s="522">
        <v>49.99</v>
      </c>
      <c r="F798" s="522"/>
      <c r="G798" s="333">
        <f t="shared" si="25"/>
        <v>6087.0399999999845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46171</v>
      </c>
      <c r="D799" s="298" t="s">
        <v>296</v>
      </c>
      <c r="E799" s="522">
        <v>15.1</v>
      </c>
      <c r="F799" s="522"/>
      <c r="G799" s="333">
        <f t="shared" si="25"/>
        <v>6137.0299999999843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46171</v>
      </c>
      <c r="D800" s="298" t="s">
        <v>295</v>
      </c>
      <c r="E800" s="522">
        <v>7.02</v>
      </c>
      <c r="F800" s="522"/>
      <c r="G800" s="333">
        <f t="shared" si="25"/>
        <v>6152.1299999999846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46171</v>
      </c>
      <c r="D801" s="298" t="s">
        <v>295</v>
      </c>
      <c r="E801" s="522">
        <v>93.38</v>
      </c>
      <c r="F801" s="522"/>
      <c r="G801" s="333">
        <f t="shared" si="25"/>
        <v>6159.1499999999851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46171</v>
      </c>
      <c r="D802" s="298" t="s">
        <v>352</v>
      </c>
      <c r="E802" s="522">
        <v>18.98</v>
      </c>
      <c r="F802" s="522"/>
      <c r="G802" s="333">
        <f t="shared" si="25"/>
        <v>6252.5299999999852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23</v>
      </c>
      <c r="C803" s="298">
        <v>46171</v>
      </c>
      <c r="D803" s="299" t="s">
        <v>67</v>
      </c>
      <c r="E803" s="522">
        <v>650.88</v>
      </c>
      <c r="F803" s="522"/>
      <c r="G803" s="333">
        <f t="shared" si="25"/>
        <v>6271.5099999999848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20</v>
      </c>
      <c r="C804" s="298">
        <v>46171</v>
      </c>
      <c r="D804" s="299" t="s">
        <v>193</v>
      </c>
      <c r="E804" s="522">
        <v>600</v>
      </c>
      <c r="F804" s="522"/>
      <c r="G804" s="333">
        <f t="shared" si="25"/>
        <v>6922.3899999999849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291</v>
      </c>
      <c r="B805" s="330">
        <v>38</v>
      </c>
      <c r="C805" s="298">
        <v>46171</v>
      </c>
      <c r="D805" s="299" t="s">
        <v>293</v>
      </c>
      <c r="E805" s="522"/>
      <c r="F805" s="522">
        <v>4597.8100000000004</v>
      </c>
      <c r="G805" s="333">
        <f t="shared" si="25"/>
        <v>7522.3899999999849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42</v>
      </c>
      <c r="C806" s="298">
        <v>46171</v>
      </c>
      <c r="D806" s="299" t="s">
        <v>200</v>
      </c>
      <c r="E806" s="522">
        <v>50.92</v>
      </c>
      <c r="F806" s="522"/>
      <c r="G806" s="333">
        <f t="shared" si="25"/>
        <v>2924.5799999999849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43</v>
      </c>
      <c r="C807" s="298">
        <v>46171</v>
      </c>
      <c r="D807" s="299" t="s">
        <v>201</v>
      </c>
      <c r="E807" s="522">
        <v>42.84</v>
      </c>
      <c r="F807" s="522"/>
      <c r="G807" s="333">
        <f t="shared" si="25"/>
        <v>2975.499999999985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291</v>
      </c>
      <c r="B808" s="330">
        <v>39</v>
      </c>
      <c r="C808" s="298">
        <v>46170</v>
      </c>
      <c r="D808" s="299" t="s">
        <v>292</v>
      </c>
      <c r="E808" s="522"/>
      <c r="F808" s="522">
        <v>2763.79</v>
      </c>
      <c r="G808" s="333">
        <f t="shared" si="25"/>
        <v>3018.3399999999851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3</v>
      </c>
      <c r="C809" s="298">
        <v>46170</v>
      </c>
      <c r="D809" s="299" t="s">
        <v>882</v>
      </c>
      <c r="E809" s="522">
        <v>8.9499999999999993</v>
      </c>
      <c r="F809" s="522"/>
      <c r="G809" s="333">
        <f t="shared" si="25"/>
        <v>254.54999999998506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4</v>
      </c>
      <c r="C810" s="298">
        <v>46170</v>
      </c>
      <c r="D810" s="299" t="s">
        <v>882</v>
      </c>
      <c r="E810" s="522">
        <v>43.44</v>
      </c>
      <c r="F810" s="522"/>
      <c r="G810" s="333">
        <f t="shared" si="25"/>
        <v>263.49999999998505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6</v>
      </c>
      <c r="C811" s="298">
        <v>46170</v>
      </c>
      <c r="D811" s="299" t="s">
        <v>890</v>
      </c>
      <c r="E811" s="522">
        <v>30.89</v>
      </c>
      <c r="F811" s="522"/>
      <c r="G811" s="333">
        <f t="shared" si="25"/>
        <v>306.93999999998505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46170</v>
      </c>
      <c r="D812" s="299" t="s">
        <v>345</v>
      </c>
      <c r="E812" s="522">
        <v>32.659999999999997</v>
      </c>
      <c r="F812" s="522"/>
      <c r="G812" s="333">
        <f t="shared" si="25"/>
        <v>337.82999999998503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46170</v>
      </c>
      <c r="D813" s="299" t="s">
        <v>385</v>
      </c>
      <c r="E813" s="522">
        <v>9.09</v>
      </c>
      <c r="F813" s="522"/>
      <c r="G813" s="333">
        <f t="shared" si="25"/>
        <v>370.48999999998506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46170</v>
      </c>
      <c r="D814" s="299" t="s">
        <v>844</v>
      </c>
      <c r="E814" s="522">
        <v>36.74</v>
      </c>
      <c r="F814" s="522"/>
      <c r="G814" s="333">
        <f t="shared" si="25"/>
        <v>379.57999999998503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5</v>
      </c>
      <c r="C815" s="298">
        <v>46170</v>
      </c>
      <c r="D815" s="299" t="s">
        <v>844</v>
      </c>
      <c r="E815" s="522">
        <v>11.2</v>
      </c>
      <c r="F815" s="522"/>
      <c r="G815" s="333">
        <f t="shared" si="25"/>
        <v>416.31999999998504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46169</v>
      </c>
      <c r="D816" s="299" t="s">
        <v>357</v>
      </c>
      <c r="E816" s="522">
        <v>11.29</v>
      </c>
      <c r="F816" s="522"/>
      <c r="G816" s="333">
        <f t="shared" si="25"/>
        <v>427.51999999998503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4</v>
      </c>
      <c r="C817" s="298">
        <v>46169</v>
      </c>
      <c r="D817" s="299" t="s">
        <v>362</v>
      </c>
      <c r="E817" s="522">
        <v>44.84</v>
      </c>
      <c r="F817" s="522"/>
      <c r="G817" s="333">
        <f t="shared" si="25"/>
        <v>438.80999999998505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7</v>
      </c>
      <c r="C818" s="298">
        <v>46169</v>
      </c>
      <c r="D818" s="299" t="s">
        <v>337</v>
      </c>
      <c r="E818" s="522">
        <v>139.88</v>
      </c>
      <c r="F818" s="522"/>
      <c r="G818" s="333">
        <f t="shared" si="25"/>
        <v>483.64999999998508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46169</v>
      </c>
      <c r="D819" s="299" t="s">
        <v>319</v>
      </c>
      <c r="E819" s="522">
        <v>46.84</v>
      </c>
      <c r="F819" s="522"/>
      <c r="G819" s="333">
        <f t="shared" ref="G819:G856" si="26">G820-E819+F819</f>
        <v>623.52999999998508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46169</v>
      </c>
      <c r="D820" s="299" t="s">
        <v>357</v>
      </c>
      <c r="E820" s="522">
        <v>9.4700000000000006</v>
      </c>
      <c r="F820" s="522"/>
      <c r="G820" s="333">
        <f t="shared" si="26"/>
        <v>670.36999999998511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8</v>
      </c>
      <c r="C821" s="298">
        <v>46168</v>
      </c>
      <c r="D821" s="299" t="s">
        <v>308</v>
      </c>
      <c r="E821" s="522">
        <v>47.99</v>
      </c>
      <c r="F821" s="522"/>
      <c r="G821" s="333">
        <f t="shared" si="26"/>
        <v>679.83999999998514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5</v>
      </c>
      <c r="C822" s="298">
        <v>46168</v>
      </c>
      <c r="D822" s="299" t="s">
        <v>870</v>
      </c>
      <c r="E822" s="522">
        <v>26</v>
      </c>
      <c r="F822" s="522"/>
      <c r="G822" s="333">
        <f t="shared" si="26"/>
        <v>727.82999999998515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4</v>
      </c>
      <c r="C823" s="298">
        <v>46168</v>
      </c>
      <c r="D823" s="299" t="s">
        <v>310</v>
      </c>
      <c r="E823" s="522">
        <v>50.15</v>
      </c>
      <c r="F823" s="522"/>
      <c r="G823" s="333">
        <f t="shared" si="26"/>
        <v>753.82999999998515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287</v>
      </c>
      <c r="B824" s="330" t="s">
        <v>287</v>
      </c>
      <c r="C824" s="298">
        <v>46168</v>
      </c>
      <c r="D824" s="299" t="s">
        <v>880</v>
      </c>
      <c r="E824" s="522">
        <v>400</v>
      </c>
      <c r="F824" s="522">
        <v>400</v>
      </c>
      <c r="G824" s="333">
        <f t="shared" si="26"/>
        <v>803.97999999998513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22</v>
      </c>
      <c r="C825" s="298">
        <v>46168</v>
      </c>
      <c r="D825" s="299" t="s">
        <v>833</v>
      </c>
      <c r="E825" s="522">
        <v>15.96</v>
      </c>
      <c r="F825" s="522"/>
      <c r="G825" s="333">
        <f t="shared" si="26"/>
        <v>803.97999999998513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46168</v>
      </c>
      <c r="D826" s="299" t="s">
        <v>296</v>
      </c>
      <c r="E826" s="522">
        <v>15.1</v>
      </c>
      <c r="F826" s="522"/>
      <c r="G826" s="333">
        <f t="shared" si="26"/>
        <v>819.93999999998516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4</v>
      </c>
      <c r="C827" s="298">
        <v>46168</v>
      </c>
      <c r="D827" s="299" t="s">
        <v>296</v>
      </c>
      <c r="E827" s="522">
        <v>44.67</v>
      </c>
      <c r="F827" s="522"/>
      <c r="G827" s="333">
        <f t="shared" si="26"/>
        <v>835.03999999998518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1</v>
      </c>
      <c r="C828" s="298">
        <v>46168</v>
      </c>
      <c r="D828" s="299" t="s">
        <v>300</v>
      </c>
      <c r="E828" s="522">
        <v>32.99</v>
      </c>
      <c r="F828" s="522"/>
      <c r="G828" s="333">
        <f t="shared" si="26"/>
        <v>879.70999999998514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46168</v>
      </c>
      <c r="D829" s="299" t="s">
        <v>385</v>
      </c>
      <c r="E829" s="522">
        <v>14.39</v>
      </c>
      <c r="F829" s="522"/>
      <c r="G829" s="333">
        <f t="shared" si="26"/>
        <v>912.69999999998515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12</v>
      </c>
      <c r="C830" s="298">
        <v>46167</v>
      </c>
      <c r="D830" s="299" t="s">
        <v>314</v>
      </c>
      <c r="E830" s="522">
        <v>204.48</v>
      </c>
      <c r="F830" s="522"/>
      <c r="G830" s="333">
        <f t="shared" si="26"/>
        <v>927.08999999998514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46167</v>
      </c>
      <c r="D831" s="299" t="s">
        <v>319</v>
      </c>
      <c r="E831" s="522">
        <v>29.79</v>
      </c>
      <c r="F831" s="522"/>
      <c r="G831" s="333">
        <f t="shared" si="26"/>
        <v>1131.5699999999852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46167</v>
      </c>
      <c r="D832" s="299" t="s">
        <v>347</v>
      </c>
      <c r="E832" s="522">
        <v>50</v>
      </c>
      <c r="F832" s="522"/>
      <c r="G832" s="333">
        <f t="shared" si="26"/>
        <v>1161.3599999999851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46166</v>
      </c>
      <c r="D833" s="299" t="s">
        <v>329</v>
      </c>
      <c r="E833" s="522">
        <v>122.54</v>
      </c>
      <c r="F833" s="522"/>
      <c r="G833" s="333">
        <f t="shared" si="26"/>
        <v>1211.3599999999851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1</v>
      </c>
      <c r="C834" s="298">
        <v>46166</v>
      </c>
      <c r="D834" s="299" t="s">
        <v>311</v>
      </c>
      <c r="E834" s="522">
        <v>157.97</v>
      </c>
      <c r="F834" s="522"/>
      <c r="G834" s="333">
        <f t="shared" si="26"/>
        <v>1333.8999999999851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46166</v>
      </c>
      <c r="D835" s="299" t="s">
        <v>300</v>
      </c>
      <c r="E835" s="522">
        <v>44.05</v>
      </c>
      <c r="F835" s="522"/>
      <c r="G835" s="333">
        <f t="shared" si="26"/>
        <v>1491.8699999999851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46166</v>
      </c>
      <c r="D836" s="299" t="s">
        <v>319</v>
      </c>
      <c r="E836" s="522">
        <v>70.44</v>
      </c>
      <c r="F836" s="522"/>
      <c r="G836" s="333">
        <f t="shared" si="26"/>
        <v>1535.9199999999851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1</v>
      </c>
      <c r="C837" s="298">
        <v>46166</v>
      </c>
      <c r="D837" s="299" t="s">
        <v>329</v>
      </c>
      <c r="E837" s="522">
        <v>55.96</v>
      </c>
      <c r="F837" s="522"/>
      <c r="G837" s="333">
        <f t="shared" si="26"/>
        <v>1606.3599999999851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46166</v>
      </c>
      <c r="D838" s="299" t="s">
        <v>881</v>
      </c>
      <c r="E838" s="522">
        <v>597.83000000000004</v>
      </c>
      <c r="F838" s="522"/>
      <c r="G838" s="333">
        <f t="shared" si="26"/>
        <v>1662.3199999999852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287</v>
      </c>
      <c r="B839" s="330" t="s">
        <v>287</v>
      </c>
      <c r="C839" s="298">
        <v>46166</v>
      </c>
      <c r="D839" s="299" t="s">
        <v>843</v>
      </c>
      <c r="E839" s="522">
        <v>69.2</v>
      </c>
      <c r="F839" s="522">
        <v>69.2</v>
      </c>
      <c r="G839" s="333">
        <f t="shared" si="26"/>
        <v>2260.1499999999851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46165</v>
      </c>
      <c r="D840" s="299" t="s">
        <v>878</v>
      </c>
      <c r="E840" s="522">
        <v>94.76</v>
      </c>
      <c r="F840" s="522"/>
      <c r="G840" s="333">
        <f t="shared" si="26"/>
        <v>2260.1499999999851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46165</v>
      </c>
      <c r="D841" s="299" t="s">
        <v>392</v>
      </c>
      <c r="E841" s="522">
        <v>34.869999999999997</v>
      </c>
      <c r="F841" s="522"/>
      <c r="G841" s="333">
        <f t="shared" si="26"/>
        <v>2354.9099999999853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46165</v>
      </c>
      <c r="D842" s="299" t="s">
        <v>479</v>
      </c>
      <c r="E842" s="522">
        <v>80.48</v>
      </c>
      <c r="F842" s="522"/>
      <c r="G842" s="333">
        <f t="shared" si="26"/>
        <v>2389.7799999999852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5</v>
      </c>
      <c r="C843" s="298">
        <v>46165</v>
      </c>
      <c r="D843" s="299" t="s">
        <v>877</v>
      </c>
      <c r="E843" s="522">
        <v>25</v>
      </c>
      <c r="F843" s="522"/>
      <c r="G843" s="333">
        <f t="shared" si="26"/>
        <v>2470.2599999999852</v>
      </c>
      <c r="H843" s="334" t="s">
        <v>298</v>
      </c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6</v>
      </c>
      <c r="C844" s="298">
        <v>46165</v>
      </c>
      <c r="D844" s="299" t="s">
        <v>875</v>
      </c>
      <c r="E844" s="522">
        <v>50</v>
      </c>
      <c r="F844" s="522"/>
      <c r="G844" s="333">
        <f t="shared" si="26"/>
        <v>2495.2599999999852</v>
      </c>
      <c r="H844" s="334" t="s">
        <v>298</v>
      </c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46165</v>
      </c>
      <c r="D845" s="299" t="s">
        <v>876</v>
      </c>
      <c r="E845" s="522">
        <v>25</v>
      </c>
      <c r="F845" s="522"/>
      <c r="G845" s="333">
        <f t="shared" si="26"/>
        <v>2545.2599999999852</v>
      </c>
      <c r="H845" s="334" t="s">
        <v>298</v>
      </c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46164</v>
      </c>
      <c r="D846" s="299" t="s">
        <v>879</v>
      </c>
      <c r="E846" s="522">
        <v>45.46</v>
      </c>
      <c r="F846" s="522"/>
      <c r="G846" s="333">
        <f t="shared" si="26"/>
        <v>2570.2599999999852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46164</v>
      </c>
      <c r="D847" s="299" t="s">
        <v>871</v>
      </c>
      <c r="E847" s="522">
        <v>22</v>
      </c>
      <c r="F847" s="522"/>
      <c r="G847" s="333">
        <f t="shared" si="26"/>
        <v>2615.7199999999852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46164</v>
      </c>
      <c r="D848" s="299" t="s">
        <v>296</v>
      </c>
      <c r="E848" s="522">
        <v>14.57</v>
      </c>
      <c r="F848" s="522"/>
      <c r="G848" s="333">
        <f t="shared" si="26"/>
        <v>2637.7199999999852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3</v>
      </c>
      <c r="C849" s="298">
        <v>46163</v>
      </c>
      <c r="D849" s="299" t="s">
        <v>334</v>
      </c>
      <c r="E849" s="522">
        <v>9.01</v>
      </c>
      <c r="F849" s="522"/>
      <c r="G849" s="333">
        <f t="shared" si="26"/>
        <v>2652.2899999999854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46163</v>
      </c>
      <c r="D850" s="299" t="s">
        <v>334</v>
      </c>
      <c r="E850" s="522">
        <v>6.8</v>
      </c>
      <c r="F850" s="522"/>
      <c r="G850" s="333">
        <f t="shared" si="26"/>
        <v>2661.2999999999856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46163</v>
      </c>
      <c r="D851" s="299" t="s">
        <v>357</v>
      </c>
      <c r="E851" s="522">
        <v>16.649999999999999</v>
      </c>
      <c r="F851" s="522"/>
      <c r="G851" s="333">
        <f t="shared" si="26"/>
        <v>2668.0999999999858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8</v>
      </c>
      <c r="C852" s="298">
        <v>46163</v>
      </c>
      <c r="D852" s="299" t="s">
        <v>844</v>
      </c>
      <c r="E852" s="522">
        <v>24.89</v>
      </c>
      <c r="F852" s="522"/>
      <c r="G852" s="333">
        <f t="shared" si="26"/>
        <v>2684.7499999999859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5</v>
      </c>
      <c r="C853" s="298">
        <v>46163</v>
      </c>
      <c r="D853" s="299" t="s">
        <v>844</v>
      </c>
      <c r="E853" s="522">
        <v>11.2</v>
      </c>
      <c r="F853" s="522"/>
      <c r="G853" s="333">
        <f t="shared" si="26"/>
        <v>2709.6399999999858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46162</v>
      </c>
      <c r="D854" s="299" t="s">
        <v>296</v>
      </c>
      <c r="E854" s="522">
        <v>11.18</v>
      </c>
      <c r="F854" s="522"/>
      <c r="G854" s="333">
        <f t="shared" si="26"/>
        <v>2720.8399999999856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46162</v>
      </c>
      <c r="D855" s="299" t="s">
        <v>385</v>
      </c>
      <c r="E855" s="522">
        <v>14.38</v>
      </c>
      <c r="F855" s="522"/>
      <c r="G855" s="333">
        <f t="shared" si="26"/>
        <v>2732.0199999999854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22</v>
      </c>
      <c r="C856" s="298">
        <v>46162</v>
      </c>
      <c r="D856" s="299" t="s">
        <v>323</v>
      </c>
      <c r="E856" s="522">
        <v>20.22</v>
      </c>
      <c r="F856" s="522"/>
      <c r="G856" s="333">
        <f t="shared" si="26"/>
        <v>2746.3999999999855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5</v>
      </c>
      <c r="C857" s="298">
        <v>46162</v>
      </c>
      <c r="D857" s="299" t="s">
        <v>870</v>
      </c>
      <c r="E857" s="522">
        <v>30</v>
      </c>
      <c r="F857" s="522"/>
      <c r="G857" s="333">
        <f t="shared" ref="G857:G871" si="27">G858-E857+F857</f>
        <v>2766.6199999999853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46162</v>
      </c>
      <c r="D858" s="299" t="s">
        <v>872</v>
      </c>
      <c r="E858" s="522">
        <v>46.72</v>
      </c>
      <c r="F858" s="522"/>
      <c r="G858" s="333">
        <f t="shared" si="27"/>
        <v>2796.6199999999853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4</v>
      </c>
      <c r="C859" s="298">
        <v>46162</v>
      </c>
      <c r="D859" s="299" t="s">
        <v>310</v>
      </c>
      <c r="E859" s="522">
        <v>56.51</v>
      </c>
      <c r="F859" s="522"/>
      <c r="G859" s="333">
        <f t="shared" si="27"/>
        <v>2843.3399999999851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46161</v>
      </c>
      <c r="D860" s="299" t="s">
        <v>869</v>
      </c>
      <c r="E860" s="522">
        <v>63.99</v>
      </c>
      <c r="F860" s="522"/>
      <c r="G860" s="333">
        <f t="shared" si="27"/>
        <v>2899.8499999999854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46161</v>
      </c>
      <c r="D861" s="299" t="s">
        <v>296</v>
      </c>
      <c r="E861" s="522">
        <v>43.46</v>
      </c>
      <c r="F861" s="522"/>
      <c r="G861" s="333">
        <f t="shared" si="27"/>
        <v>2963.8399999999851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46161</v>
      </c>
      <c r="D862" s="299" t="s">
        <v>296</v>
      </c>
      <c r="E862" s="522">
        <v>8.7200000000000006</v>
      </c>
      <c r="F862" s="522"/>
      <c r="G862" s="333">
        <f t="shared" si="27"/>
        <v>3007.2999999999852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46161</v>
      </c>
      <c r="D863" s="299" t="s">
        <v>301</v>
      </c>
      <c r="E863" s="522">
        <v>30.9</v>
      </c>
      <c r="F863" s="522"/>
      <c r="G863" s="333">
        <f t="shared" si="27"/>
        <v>3016.019999999985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22</v>
      </c>
      <c r="C864" s="298">
        <v>46161</v>
      </c>
      <c r="D864" s="299" t="s">
        <v>328</v>
      </c>
      <c r="E864" s="522">
        <v>7.46</v>
      </c>
      <c r="F864" s="522"/>
      <c r="G864" s="333">
        <f t="shared" si="27"/>
        <v>3046.9199999999851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46161</v>
      </c>
      <c r="D865" s="299" t="s">
        <v>867</v>
      </c>
      <c r="E865" s="522">
        <v>31.05</v>
      </c>
      <c r="F865" s="522"/>
      <c r="G865" s="333">
        <f t="shared" si="27"/>
        <v>3054.3799999999851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46161</v>
      </c>
      <c r="D866" s="299" t="s">
        <v>868</v>
      </c>
      <c r="E866" s="522">
        <v>54.41</v>
      </c>
      <c r="F866" s="522"/>
      <c r="G866" s="333">
        <f t="shared" si="27"/>
        <v>3085.4299999999853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46161</v>
      </c>
      <c r="D867" s="299" t="s">
        <v>873</v>
      </c>
      <c r="E867" s="522">
        <v>20.49</v>
      </c>
      <c r="F867" s="522"/>
      <c r="G867" s="333">
        <f t="shared" si="27"/>
        <v>3139.8399999999851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22</v>
      </c>
      <c r="C868" s="298">
        <v>46160</v>
      </c>
      <c r="D868" s="299" t="s">
        <v>400</v>
      </c>
      <c r="E868" s="522">
        <v>13.84</v>
      </c>
      <c r="F868" s="522"/>
      <c r="G868" s="333">
        <f t="shared" si="27"/>
        <v>3160.3299999999849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287</v>
      </c>
      <c r="B869" s="330" t="s">
        <v>287</v>
      </c>
      <c r="C869" s="298">
        <v>46160</v>
      </c>
      <c r="D869" s="299" t="s">
        <v>874</v>
      </c>
      <c r="E869" s="522">
        <v>138.44</v>
      </c>
      <c r="F869" s="522">
        <v>138.44</v>
      </c>
      <c r="G869" s="333">
        <f t="shared" si="27"/>
        <v>3174.1699999999851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46160</v>
      </c>
      <c r="D870" s="299" t="s">
        <v>352</v>
      </c>
      <c r="E870" s="522">
        <v>25.48</v>
      </c>
      <c r="F870" s="522"/>
      <c r="G870" s="333">
        <f t="shared" si="27"/>
        <v>3174.1699999999851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17</v>
      </c>
      <c r="C871" s="298">
        <v>46160</v>
      </c>
      <c r="D871" s="299" t="s">
        <v>188</v>
      </c>
      <c r="E871" s="522">
        <v>42.65</v>
      </c>
      <c r="F871" s="522"/>
      <c r="G871" s="333">
        <f t="shared" si="27"/>
        <v>3199.6499999999851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15</v>
      </c>
      <c r="C872" s="298">
        <v>46160</v>
      </c>
      <c r="D872" s="299" t="s">
        <v>185</v>
      </c>
      <c r="E872" s="522">
        <v>101.37</v>
      </c>
      <c r="F872" s="522"/>
      <c r="G872" s="333">
        <f t="shared" ref="G872:G952" si="28">G873-E872+F872</f>
        <v>3242.2999999999852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335</v>
      </c>
      <c r="B873" s="330" t="s">
        <v>335</v>
      </c>
      <c r="C873" s="298">
        <v>46160</v>
      </c>
      <c r="D873" s="299" t="s">
        <v>185</v>
      </c>
      <c r="E873" s="522">
        <v>93.13</v>
      </c>
      <c r="F873" s="522"/>
      <c r="G873" s="333">
        <f t="shared" si="28"/>
        <v>3343.6699999999851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11</v>
      </c>
      <c r="C874" s="298">
        <v>46160</v>
      </c>
      <c r="D874" s="299" t="s">
        <v>178</v>
      </c>
      <c r="E874" s="522">
        <v>267.68</v>
      </c>
      <c r="F874" s="522"/>
      <c r="G874" s="333">
        <f t="shared" si="28"/>
        <v>3436.7999999999852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23</v>
      </c>
      <c r="C875" s="298">
        <v>46160</v>
      </c>
      <c r="D875" s="299" t="s">
        <v>63</v>
      </c>
      <c r="E875" s="522">
        <v>529.46</v>
      </c>
      <c r="F875" s="522"/>
      <c r="G875" s="333">
        <f t="shared" si="28"/>
        <v>3704.479999999985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46159</v>
      </c>
      <c r="D876" s="299" t="s">
        <v>311</v>
      </c>
      <c r="E876" s="522">
        <v>148.25</v>
      </c>
      <c r="F876" s="522"/>
      <c r="G876" s="333">
        <f t="shared" si="28"/>
        <v>4233.939999999985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1</v>
      </c>
      <c r="C877" s="298">
        <v>46159</v>
      </c>
      <c r="D877" s="299" t="s">
        <v>306</v>
      </c>
      <c r="E877" s="522">
        <v>90.2</v>
      </c>
      <c r="F877" s="522"/>
      <c r="G877" s="333">
        <f t="shared" si="28"/>
        <v>4382.189999999985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21</v>
      </c>
      <c r="C878" s="298">
        <v>46159</v>
      </c>
      <c r="D878" s="299" t="s">
        <v>194</v>
      </c>
      <c r="E878" s="522">
        <v>81</v>
      </c>
      <c r="F878" s="522"/>
      <c r="G878" s="333">
        <f t="shared" si="28"/>
        <v>4472.3899999999849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46159</v>
      </c>
      <c r="D879" s="299" t="s">
        <v>300</v>
      </c>
      <c r="E879" s="522">
        <v>38.33</v>
      </c>
      <c r="F879" s="522"/>
      <c r="G879" s="333">
        <f t="shared" si="28"/>
        <v>4553.3899999999849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42</v>
      </c>
      <c r="C880" s="298">
        <v>46159</v>
      </c>
      <c r="D880" s="299" t="s">
        <v>333</v>
      </c>
      <c r="E880" s="522">
        <v>29.8</v>
      </c>
      <c r="F880" s="522"/>
      <c r="G880" s="333">
        <f t="shared" si="28"/>
        <v>4591.7199999999848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43</v>
      </c>
      <c r="C881" s="298">
        <v>46159</v>
      </c>
      <c r="D881" s="299" t="s">
        <v>333</v>
      </c>
      <c r="E881" s="522">
        <v>22.35</v>
      </c>
      <c r="F881" s="522"/>
      <c r="G881" s="333">
        <f t="shared" si="28"/>
        <v>4621.519999999985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46159</v>
      </c>
      <c r="D882" s="299" t="s">
        <v>319</v>
      </c>
      <c r="E882" s="522">
        <v>50.75</v>
      </c>
      <c r="F882" s="522"/>
      <c r="G882" s="333">
        <f t="shared" si="28"/>
        <v>4643.8699999999853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5</v>
      </c>
      <c r="C883" s="298">
        <v>46158</v>
      </c>
      <c r="D883" s="299" t="s">
        <v>339</v>
      </c>
      <c r="E883" s="522">
        <v>21.3</v>
      </c>
      <c r="F883" s="522"/>
      <c r="G883" s="333">
        <f t="shared" si="28"/>
        <v>4694.6199999999853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46158</v>
      </c>
      <c r="D884" s="299" t="s">
        <v>319</v>
      </c>
      <c r="E884" s="522">
        <v>41.46</v>
      </c>
      <c r="F884" s="522"/>
      <c r="G884" s="333">
        <f t="shared" si="28"/>
        <v>4715.9199999999855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287</v>
      </c>
      <c r="B885" s="330" t="s">
        <v>287</v>
      </c>
      <c r="C885" s="298">
        <v>46158</v>
      </c>
      <c r="D885" s="299" t="s">
        <v>847</v>
      </c>
      <c r="E885" s="522">
        <v>95.85</v>
      </c>
      <c r="F885" s="522">
        <v>95.85</v>
      </c>
      <c r="G885" s="333">
        <f t="shared" si="28"/>
        <v>4757.3799999999856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287</v>
      </c>
      <c r="B886" s="330" t="s">
        <v>287</v>
      </c>
      <c r="C886" s="298">
        <v>46158</v>
      </c>
      <c r="D886" s="299" t="s">
        <v>845</v>
      </c>
      <c r="E886" s="522">
        <v>87.13</v>
      </c>
      <c r="F886" s="522">
        <v>87.13</v>
      </c>
      <c r="G886" s="333">
        <f t="shared" si="28"/>
        <v>4757.3799999999856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46158</v>
      </c>
      <c r="D887" s="299" t="s">
        <v>310</v>
      </c>
      <c r="E887" s="522">
        <v>48.15</v>
      </c>
      <c r="F887" s="522"/>
      <c r="G887" s="333">
        <f t="shared" si="28"/>
        <v>4757.3799999999856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46158</v>
      </c>
      <c r="D888" s="299" t="s">
        <v>308</v>
      </c>
      <c r="E888" s="522">
        <v>75.069999999999993</v>
      </c>
      <c r="F888" s="522"/>
      <c r="G888" s="333">
        <f t="shared" si="28"/>
        <v>4805.5299999999852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46158</v>
      </c>
      <c r="D889" s="299" t="s">
        <v>308</v>
      </c>
      <c r="E889" s="522">
        <v>75</v>
      </c>
      <c r="F889" s="522"/>
      <c r="G889" s="333">
        <f t="shared" si="28"/>
        <v>4880.5999999999849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3</v>
      </c>
      <c r="C890" s="298">
        <v>46158</v>
      </c>
      <c r="D890" s="299" t="s">
        <v>347</v>
      </c>
      <c r="E890" s="522">
        <v>8.3800000000000008</v>
      </c>
      <c r="F890" s="522"/>
      <c r="G890" s="333">
        <f t="shared" si="28"/>
        <v>4955.5999999999849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46157</v>
      </c>
      <c r="D891" s="299" t="s">
        <v>319</v>
      </c>
      <c r="E891" s="522">
        <v>63.55</v>
      </c>
      <c r="F891" s="522"/>
      <c r="G891" s="333">
        <f t="shared" si="28"/>
        <v>4963.979999999985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4</v>
      </c>
      <c r="C892" s="298">
        <v>46157</v>
      </c>
      <c r="D892" s="299" t="s">
        <v>296</v>
      </c>
      <c r="E892" s="522">
        <v>45.1</v>
      </c>
      <c r="F892" s="522"/>
      <c r="G892" s="333">
        <f t="shared" si="28"/>
        <v>5027.5299999999852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46157</v>
      </c>
      <c r="D893" s="299" t="s">
        <v>296</v>
      </c>
      <c r="E893" s="522">
        <v>24.54</v>
      </c>
      <c r="F893" s="522"/>
      <c r="G893" s="333">
        <f t="shared" si="28"/>
        <v>5072.6299999999856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46157</v>
      </c>
      <c r="D894" s="299" t="s">
        <v>334</v>
      </c>
      <c r="E894" s="522">
        <v>14.28</v>
      </c>
      <c r="F894" s="522"/>
      <c r="G894" s="333">
        <f t="shared" si="28"/>
        <v>5097.1699999999855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46157</v>
      </c>
      <c r="D895" s="299" t="s">
        <v>504</v>
      </c>
      <c r="E895" s="522">
        <v>146.15</v>
      </c>
      <c r="F895" s="522">
        <v>146.15</v>
      </c>
      <c r="G895" s="333">
        <f t="shared" si="28"/>
        <v>5111.4499999999853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46157</v>
      </c>
      <c r="D896" s="299" t="s">
        <v>866</v>
      </c>
      <c r="E896" s="522">
        <v>202.87</v>
      </c>
      <c r="F896" s="522"/>
      <c r="G896" s="333">
        <f>G897-E896+F896</f>
        <v>5111.4499999999853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46157</v>
      </c>
      <c r="D897" s="299" t="s">
        <v>300</v>
      </c>
      <c r="E897" s="522">
        <v>14.9</v>
      </c>
      <c r="F897" s="522"/>
      <c r="G897" s="333">
        <f t="shared" si="28"/>
        <v>5314.3199999999852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291</v>
      </c>
      <c r="B898" s="330">
        <v>38</v>
      </c>
      <c r="C898" s="298">
        <v>46157</v>
      </c>
      <c r="D898" s="299" t="s">
        <v>293</v>
      </c>
      <c r="E898" s="522"/>
      <c r="F898" s="522">
        <v>4597.82</v>
      </c>
      <c r="G898" s="333">
        <f t="shared" si="28"/>
        <v>5329.2199999999848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8</v>
      </c>
      <c r="C899" s="298">
        <v>46156</v>
      </c>
      <c r="D899" s="299" t="s">
        <v>865</v>
      </c>
      <c r="E899" s="522">
        <v>34.96</v>
      </c>
      <c r="F899" s="522"/>
      <c r="G899" s="333">
        <f t="shared" si="28"/>
        <v>731.39999999998463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46156</v>
      </c>
      <c r="D900" s="299" t="s">
        <v>407</v>
      </c>
      <c r="E900" s="522">
        <v>23.9</v>
      </c>
      <c r="F900" s="522"/>
      <c r="G900" s="333">
        <f t="shared" si="28"/>
        <v>766.35999999998467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24</v>
      </c>
      <c r="C901" s="298">
        <v>46156</v>
      </c>
      <c r="D901" s="299" t="s">
        <v>858</v>
      </c>
      <c r="E901" s="522">
        <v>109.92</v>
      </c>
      <c r="F901" s="522"/>
      <c r="G901" s="333">
        <f t="shared" si="28"/>
        <v>790.25999999998464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46156</v>
      </c>
      <c r="D902" s="299" t="s">
        <v>334</v>
      </c>
      <c r="E902" s="522">
        <v>24.34</v>
      </c>
      <c r="F902" s="522"/>
      <c r="G902" s="333">
        <f t="shared" si="28"/>
        <v>900.1799999999846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46156</v>
      </c>
      <c r="D903" s="299" t="s">
        <v>844</v>
      </c>
      <c r="E903" s="522">
        <v>24.89</v>
      </c>
      <c r="F903" s="522"/>
      <c r="G903" s="333">
        <f t="shared" si="28"/>
        <v>924.51999999998463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5</v>
      </c>
      <c r="C904" s="298">
        <v>46156</v>
      </c>
      <c r="D904" s="299" t="s">
        <v>844</v>
      </c>
      <c r="E904" s="522">
        <v>11.2</v>
      </c>
      <c r="F904" s="522"/>
      <c r="G904" s="333">
        <f t="shared" si="28"/>
        <v>949.40999999998462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46156</v>
      </c>
      <c r="D905" s="299" t="s">
        <v>324</v>
      </c>
      <c r="E905" s="522">
        <v>22.04</v>
      </c>
      <c r="F905" s="522"/>
      <c r="G905" s="333">
        <f t="shared" si="28"/>
        <v>960.60999999998467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291</v>
      </c>
      <c r="B906" s="330">
        <v>39</v>
      </c>
      <c r="C906" s="298">
        <v>46156</v>
      </c>
      <c r="D906" s="299" t="s">
        <v>292</v>
      </c>
      <c r="E906" s="522"/>
      <c r="F906" s="522">
        <v>2763.78</v>
      </c>
      <c r="G906" s="333">
        <f t="shared" si="28"/>
        <v>982.64999999998463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291</v>
      </c>
      <c r="B907" s="330">
        <v>41</v>
      </c>
      <c r="C907" s="298">
        <v>46156</v>
      </c>
      <c r="D907" s="299" t="s">
        <v>299</v>
      </c>
      <c r="E907" s="522"/>
      <c r="F907" s="522">
        <v>250</v>
      </c>
      <c r="G907" s="333">
        <f t="shared" si="28"/>
        <v>-1781.1300000000156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335</v>
      </c>
      <c r="B908" s="330" t="s">
        <v>335</v>
      </c>
      <c r="C908" s="298">
        <v>46156</v>
      </c>
      <c r="D908" s="299" t="s">
        <v>458</v>
      </c>
      <c r="E908" s="522"/>
      <c r="F908" s="522">
        <v>100</v>
      </c>
      <c r="G908" s="333">
        <f t="shared" si="28"/>
        <v>-2031.1300000000156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46156</v>
      </c>
      <c r="D909" s="299" t="s">
        <v>300</v>
      </c>
      <c r="E909" s="522">
        <v>13.3</v>
      </c>
      <c r="F909" s="522"/>
      <c r="G909" s="333">
        <f t="shared" si="28"/>
        <v>-2131.1300000000156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46155</v>
      </c>
      <c r="D910" s="299" t="s">
        <v>296</v>
      </c>
      <c r="E910" s="522">
        <v>14.67</v>
      </c>
      <c r="F910" s="522"/>
      <c r="G910" s="333">
        <f t="shared" si="28"/>
        <v>-2117.8300000000154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46155</v>
      </c>
      <c r="D911" s="299" t="s">
        <v>319</v>
      </c>
      <c r="E911" s="522">
        <v>22.96</v>
      </c>
      <c r="F911" s="522"/>
      <c r="G911" s="333">
        <f t="shared" si="28"/>
        <v>-2103.1600000000153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287</v>
      </c>
      <c r="B912" s="330" t="s">
        <v>287</v>
      </c>
      <c r="C912" s="298">
        <v>46155</v>
      </c>
      <c r="D912" s="299" t="s">
        <v>853</v>
      </c>
      <c r="E912" s="522">
        <v>100</v>
      </c>
      <c r="F912" s="522">
        <v>100</v>
      </c>
      <c r="G912" s="333">
        <f t="shared" si="28"/>
        <v>-2080.2000000000153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46154</v>
      </c>
      <c r="D913" s="299" t="s">
        <v>453</v>
      </c>
      <c r="E913" s="522">
        <v>43.14</v>
      </c>
      <c r="F913" s="522"/>
      <c r="G913" s="333">
        <f t="shared" si="28"/>
        <v>-2080.2000000000153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3</v>
      </c>
      <c r="C914" s="298">
        <v>46154</v>
      </c>
      <c r="D914" s="299" t="s">
        <v>453</v>
      </c>
      <c r="E914" s="522">
        <v>7.29</v>
      </c>
      <c r="F914" s="522"/>
      <c r="G914" s="333">
        <f t="shared" si="28"/>
        <v>-2037.0600000000154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19</v>
      </c>
      <c r="C915" s="298">
        <v>46154</v>
      </c>
      <c r="D915" s="299" t="s">
        <v>191</v>
      </c>
      <c r="E915" s="522">
        <v>200</v>
      </c>
      <c r="F915" s="522"/>
      <c r="G915" s="333">
        <f t="shared" si="28"/>
        <v>-2029.7700000000154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46154</v>
      </c>
      <c r="D916" s="299" t="s">
        <v>445</v>
      </c>
      <c r="E916" s="522">
        <v>-0.06</v>
      </c>
      <c r="F916" s="522"/>
      <c r="G916" s="333">
        <f t="shared" si="28"/>
        <v>-1829.7700000000154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46154</v>
      </c>
      <c r="D917" s="299" t="s">
        <v>301</v>
      </c>
      <c r="E917" s="522">
        <v>21.55</v>
      </c>
      <c r="F917" s="522"/>
      <c r="G917" s="333">
        <f t="shared" si="28"/>
        <v>-1829.8300000000154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46153</v>
      </c>
      <c r="D918" s="299" t="s">
        <v>296</v>
      </c>
      <c r="E918" s="522">
        <v>4.79</v>
      </c>
      <c r="F918" s="522"/>
      <c r="G918" s="333">
        <f t="shared" si="28"/>
        <v>-1808.2800000000154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46153</v>
      </c>
      <c r="D919" s="299" t="s">
        <v>296</v>
      </c>
      <c r="E919" s="522">
        <v>66.59</v>
      </c>
      <c r="F919" s="522"/>
      <c r="G919" s="333">
        <f t="shared" si="28"/>
        <v>-1803.4900000000155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287</v>
      </c>
      <c r="B920" s="330" t="s">
        <v>287</v>
      </c>
      <c r="C920" s="298">
        <v>46153</v>
      </c>
      <c r="D920" s="299" t="s">
        <v>841</v>
      </c>
      <c r="E920" s="522">
        <v>-51.06</v>
      </c>
      <c r="F920" s="522">
        <v>-51.06</v>
      </c>
      <c r="G920" s="333">
        <f t="shared" si="28"/>
        <v>-1736.9000000000156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22</v>
      </c>
      <c r="C921" s="298">
        <v>46153</v>
      </c>
      <c r="D921" s="299" t="s">
        <v>351</v>
      </c>
      <c r="E921" s="522">
        <v>21.29</v>
      </c>
      <c r="F921" s="522"/>
      <c r="G921" s="333">
        <f t="shared" si="28"/>
        <v>-1736.9000000000156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8</v>
      </c>
      <c r="C922" s="298">
        <v>46152</v>
      </c>
      <c r="D922" s="299" t="s">
        <v>319</v>
      </c>
      <c r="E922" s="522">
        <v>59.25</v>
      </c>
      <c r="F922" s="522"/>
      <c r="G922" s="333">
        <f t="shared" si="28"/>
        <v>-1715.6100000000156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46152</v>
      </c>
      <c r="D923" s="299" t="s">
        <v>304</v>
      </c>
      <c r="E923" s="522">
        <v>145.94999999999999</v>
      </c>
      <c r="F923" s="522"/>
      <c r="G923" s="333">
        <f t="shared" si="28"/>
        <v>-1656.3600000000156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46152</v>
      </c>
      <c r="D924" s="299" t="s">
        <v>311</v>
      </c>
      <c r="E924" s="522">
        <v>131.9</v>
      </c>
      <c r="F924" s="522"/>
      <c r="G924" s="333">
        <f t="shared" si="28"/>
        <v>-1510.4100000000155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46152</v>
      </c>
      <c r="D925" s="299" t="s">
        <v>848</v>
      </c>
      <c r="E925" s="522">
        <v>96.46</v>
      </c>
      <c r="F925" s="522"/>
      <c r="G925" s="333">
        <f t="shared" si="28"/>
        <v>-1378.5100000000155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7</v>
      </c>
      <c r="C926" s="298">
        <v>46152</v>
      </c>
      <c r="D926" s="299" t="s">
        <v>849</v>
      </c>
      <c r="E926" s="522">
        <v>162</v>
      </c>
      <c r="F926" s="522"/>
      <c r="G926" s="333">
        <f t="shared" si="28"/>
        <v>-1282.0500000000154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3</v>
      </c>
      <c r="C927" s="298">
        <v>46152</v>
      </c>
      <c r="D927" s="299" t="s">
        <v>347</v>
      </c>
      <c r="E927" s="522">
        <v>25</v>
      </c>
      <c r="F927" s="522"/>
      <c r="G927" s="333">
        <f t="shared" si="28"/>
        <v>-1120.0500000000154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46151</v>
      </c>
      <c r="D928" s="299" t="s">
        <v>850</v>
      </c>
      <c r="E928" s="522">
        <v>35.83</v>
      </c>
      <c r="F928" s="522"/>
      <c r="G928" s="333">
        <f t="shared" si="28"/>
        <v>-1095.0500000000154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46151</v>
      </c>
      <c r="D929" s="299" t="s">
        <v>310</v>
      </c>
      <c r="E929" s="522">
        <v>50.58</v>
      </c>
      <c r="F929" s="522"/>
      <c r="G929" s="333">
        <f t="shared" si="28"/>
        <v>-1059.2200000000155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46151</v>
      </c>
      <c r="D930" s="299" t="s">
        <v>851</v>
      </c>
      <c r="E930" s="522">
        <v>20.65</v>
      </c>
      <c r="F930" s="522"/>
      <c r="G930" s="333">
        <f t="shared" si="28"/>
        <v>-1008.6400000000156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46151</v>
      </c>
      <c r="D931" s="299" t="s">
        <v>319</v>
      </c>
      <c r="E931" s="522">
        <v>38.770000000000003</v>
      </c>
      <c r="F931" s="522"/>
      <c r="G931" s="333">
        <f t="shared" si="28"/>
        <v>-987.99000000001558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287</v>
      </c>
      <c r="B932" s="330" t="s">
        <v>287</v>
      </c>
      <c r="C932" s="298">
        <v>46151</v>
      </c>
      <c r="D932" s="299" t="s">
        <v>841</v>
      </c>
      <c r="E932" s="522">
        <v>383.63</v>
      </c>
      <c r="F932" s="522">
        <v>383.63</v>
      </c>
      <c r="G932" s="333">
        <f t="shared" si="28"/>
        <v>-949.2200000000156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5</v>
      </c>
      <c r="C933" s="298">
        <v>46151</v>
      </c>
      <c r="D933" s="299" t="s">
        <v>852</v>
      </c>
      <c r="E933" s="522">
        <v>10.68</v>
      </c>
      <c r="F933" s="522"/>
      <c r="G933" s="333">
        <f t="shared" si="28"/>
        <v>-949.2200000000156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3</v>
      </c>
      <c r="C934" s="298">
        <v>46151</v>
      </c>
      <c r="D934" s="299" t="s">
        <v>347</v>
      </c>
      <c r="E934" s="522">
        <v>9.35</v>
      </c>
      <c r="F934" s="522"/>
      <c r="G934" s="333">
        <f t="shared" si="28"/>
        <v>-938.54000000001565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287</v>
      </c>
      <c r="B935" s="330" t="s">
        <v>287</v>
      </c>
      <c r="C935" s="298">
        <v>46151</v>
      </c>
      <c r="D935" s="299" t="s">
        <v>331</v>
      </c>
      <c r="E935" s="522">
        <v>-150.9</v>
      </c>
      <c r="F935" s="522">
        <v>-150.9</v>
      </c>
      <c r="G935" s="333">
        <f t="shared" si="28"/>
        <v>-929.19000000001563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287</v>
      </c>
      <c r="B936" s="330" t="s">
        <v>287</v>
      </c>
      <c r="C936" s="298">
        <v>46151</v>
      </c>
      <c r="D936" s="299" t="s">
        <v>845</v>
      </c>
      <c r="E936" s="522">
        <v>557.9</v>
      </c>
      <c r="F936" s="522">
        <v>557.9</v>
      </c>
      <c r="G936" s="333">
        <f t="shared" si="28"/>
        <v>-929.19000000001563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18</v>
      </c>
      <c r="C937" s="298">
        <v>46150</v>
      </c>
      <c r="D937" s="299" t="s">
        <v>360</v>
      </c>
      <c r="E937" s="522">
        <v>400</v>
      </c>
      <c r="F937" s="522"/>
      <c r="G937" s="333">
        <f t="shared" si="28"/>
        <v>-929.19000000001574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287</v>
      </c>
      <c r="B938" s="330" t="s">
        <v>287</v>
      </c>
      <c r="C938" s="298">
        <v>46150</v>
      </c>
      <c r="D938" s="299" t="s">
        <v>840</v>
      </c>
      <c r="E938" s="522">
        <v>200</v>
      </c>
      <c r="F938" s="522">
        <v>200</v>
      </c>
      <c r="G938" s="333">
        <f t="shared" si="28"/>
        <v>-529.19000000001574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46150</v>
      </c>
      <c r="D939" s="299" t="s">
        <v>471</v>
      </c>
      <c r="E939" s="522">
        <v>52.78</v>
      </c>
      <c r="F939" s="522"/>
      <c r="G939" s="333">
        <f t="shared" si="28"/>
        <v>-529.19000000001574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287</v>
      </c>
      <c r="B940" s="330" t="s">
        <v>287</v>
      </c>
      <c r="C940" s="298">
        <v>46150</v>
      </c>
      <c r="D940" s="299" t="s">
        <v>846</v>
      </c>
      <c r="E940" s="522">
        <v>137.07</v>
      </c>
      <c r="F940" s="522">
        <v>137.07</v>
      </c>
      <c r="G940" s="333">
        <f t="shared" si="28"/>
        <v>-476.41000000001571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46150</v>
      </c>
      <c r="D941" s="299" t="s">
        <v>357</v>
      </c>
      <c r="E941" s="522">
        <v>17.440000000000001</v>
      </c>
      <c r="F941" s="522"/>
      <c r="G941" s="333">
        <f t="shared" si="28"/>
        <v>-476.41000000001566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287</v>
      </c>
      <c r="B942" s="330" t="s">
        <v>287</v>
      </c>
      <c r="C942" s="298">
        <v>46150</v>
      </c>
      <c r="D942" s="299" t="s">
        <v>847</v>
      </c>
      <c r="E942" s="522">
        <v>359.81</v>
      </c>
      <c r="F942" s="522">
        <v>359.81</v>
      </c>
      <c r="G942" s="333">
        <f t="shared" si="28"/>
        <v>-458.97000000001566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46149</v>
      </c>
      <c r="D943" s="299" t="s">
        <v>844</v>
      </c>
      <c r="E943" s="522">
        <v>23.7</v>
      </c>
      <c r="F943" s="522"/>
      <c r="G943" s="333">
        <f t="shared" si="28"/>
        <v>-458.97000000001566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46149</v>
      </c>
      <c r="D944" s="299" t="s">
        <v>370</v>
      </c>
      <c r="E944" s="522">
        <v>13.43</v>
      </c>
      <c r="F944" s="522"/>
      <c r="G944" s="333">
        <f t="shared" si="28"/>
        <v>-435.27000000001567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13</v>
      </c>
      <c r="C945" s="298">
        <v>46149</v>
      </c>
      <c r="D945" s="299" t="s">
        <v>182</v>
      </c>
      <c r="E945" s="522">
        <v>122.18</v>
      </c>
      <c r="F945" s="522"/>
      <c r="G945" s="333">
        <f t="shared" si="28"/>
        <v>-421.84000000001566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335</v>
      </c>
      <c r="B946" s="330" t="s">
        <v>335</v>
      </c>
      <c r="C946" s="298">
        <v>46149</v>
      </c>
      <c r="D946" s="299" t="s">
        <v>182</v>
      </c>
      <c r="E946" s="522">
        <v>43.62</v>
      </c>
      <c r="F946" s="522"/>
      <c r="G946" s="333">
        <f t="shared" si="28"/>
        <v>-299.66000000001566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9</v>
      </c>
      <c r="C947" s="298">
        <v>46149</v>
      </c>
      <c r="D947" s="299" t="s">
        <v>58</v>
      </c>
      <c r="E947" s="522">
        <v>1231.68</v>
      </c>
      <c r="F947" s="522"/>
      <c r="G947" s="333">
        <f t="shared" si="28"/>
        <v>-256.04000000001565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3</v>
      </c>
      <c r="C948" s="298">
        <v>46149</v>
      </c>
      <c r="D948" s="299" t="s">
        <v>309</v>
      </c>
      <c r="E948" s="522">
        <v>4.49</v>
      </c>
      <c r="F948" s="522"/>
      <c r="G948" s="333">
        <f t="shared" si="28"/>
        <v>975.63999999998441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5</v>
      </c>
      <c r="C949" s="298">
        <v>46149</v>
      </c>
      <c r="D949" s="299" t="s">
        <v>844</v>
      </c>
      <c r="E949" s="522">
        <v>19.2</v>
      </c>
      <c r="F949" s="522"/>
      <c r="G949" s="333">
        <f t="shared" si="28"/>
        <v>980.12999999998442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8</v>
      </c>
      <c r="C950" s="298">
        <v>46149</v>
      </c>
      <c r="D950" s="299" t="s">
        <v>844</v>
      </c>
      <c r="E950" s="522">
        <v>35</v>
      </c>
      <c r="F950" s="522"/>
      <c r="G950" s="333">
        <f t="shared" si="28"/>
        <v>999.32999999998447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46149</v>
      </c>
      <c r="D951" s="299" t="s">
        <v>319</v>
      </c>
      <c r="E951" s="522">
        <v>15.93</v>
      </c>
      <c r="F951" s="522"/>
      <c r="G951" s="333">
        <f t="shared" si="28"/>
        <v>1034.3299999999845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46149</v>
      </c>
      <c r="D952" s="299" t="s">
        <v>296</v>
      </c>
      <c r="E952" s="522">
        <v>11.18</v>
      </c>
      <c r="F952" s="522"/>
      <c r="G952" s="333">
        <f t="shared" si="28"/>
        <v>1050.2599999999845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46149</v>
      </c>
      <c r="D953" s="299" t="s">
        <v>301</v>
      </c>
      <c r="E953" s="522">
        <v>16.05</v>
      </c>
      <c r="F953" s="522"/>
      <c r="G953" s="333">
        <f t="shared" ref="G953:G992" si="29">G954-E953+F953</f>
        <v>1061.4399999999846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5</v>
      </c>
      <c r="C954" s="298">
        <v>46148</v>
      </c>
      <c r="D954" s="299" t="s">
        <v>339</v>
      </c>
      <c r="E954" s="522">
        <v>47.93</v>
      </c>
      <c r="F954" s="522"/>
      <c r="G954" s="333">
        <f t="shared" si="29"/>
        <v>1077.4899999999845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14</v>
      </c>
      <c r="C955" s="298">
        <v>46148</v>
      </c>
      <c r="D955" s="299" t="s">
        <v>365</v>
      </c>
      <c r="E955" s="522">
        <v>66.67</v>
      </c>
      <c r="F955" s="522"/>
      <c r="G955" s="333">
        <f t="shared" si="29"/>
        <v>1125.4199999999846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8</v>
      </c>
      <c r="C956" s="298">
        <v>46148</v>
      </c>
      <c r="D956" s="299" t="s">
        <v>319</v>
      </c>
      <c r="E956" s="522">
        <v>19.14</v>
      </c>
      <c r="F956" s="522"/>
      <c r="G956" s="333">
        <f t="shared" si="29"/>
        <v>1192.0899999999847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4</v>
      </c>
      <c r="C957" s="298">
        <v>46148</v>
      </c>
      <c r="D957" s="299" t="s">
        <v>310</v>
      </c>
      <c r="E957" s="522">
        <v>103.69</v>
      </c>
      <c r="F957" s="522"/>
      <c r="G957" s="333">
        <f t="shared" si="29"/>
        <v>1211.2299999999848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287</v>
      </c>
      <c r="B958" s="330" t="s">
        <v>287</v>
      </c>
      <c r="C958" s="298">
        <v>46148</v>
      </c>
      <c r="D958" s="299" t="s">
        <v>841</v>
      </c>
      <c r="E958" s="522">
        <v>513.29999999999995</v>
      </c>
      <c r="F958" s="522">
        <v>513.29999999999995</v>
      </c>
      <c r="G958" s="333">
        <f t="shared" si="29"/>
        <v>1314.9199999999848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46148</v>
      </c>
      <c r="D959" s="299" t="s">
        <v>300</v>
      </c>
      <c r="E959" s="522">
        <v>41.52</v>
      </c>
      <c r="F959" s="522"/>
      <c r="G959" s="333">
        <f t="shared" si="29"/>
        <v>1314.9199999999848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287</v>
      </c>
      <c r="B960" s="330" t="s">
        <v>287</v>
      </c>
      <c r="C960" s="298">
        <v>46148</v>
      </c>
      <c r="D960" s="299" t="s">
        <v>842</v>
      </c>
      <c r="E960" s="522">
        <v>500.5</v>
      </c>
      <c r="F960" s="522">
        <v>500.5</v>
      </c>
      <c r="G960" s="333">
        <f t="shared" si="29"/>
        <v>1356.4399999999848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287</v>
      </c>
      <c r="B961" s="330" t="s">
        <v>287</v>
      </c>
      <c r="C961" s="298">
        <v>46148</v>
      </c>
      <c r="D961" s="299" t="s">
        <v>843</v>
      </c>
      <c r="E961" s="522">
        <v>457.94</v>
      </c>
      <c r="F961" s="522">
        <v>457.94</v>
      </c>
      <c r="G961" s="333">
        <f t="shared" si="29"/>
        <v>1356.4399999999848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1</v>
      </c>
      <c r="C962" s="298">
        <v>46148</v>
      </c>
      <c r="D962" s="299" t="s">
        <v>306</v>
      </c>
      <c r="E962" s="522">
        <v>23.48</v>
      </c>
      <c r="F962" s="522"/>
      <c r="G962" s="333">
        <f t="shared" si="29"/>
        <v>1356.4399999999848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46147</v>
      </c>
      <c r="D963" s="299" t="s">
        <v>383</v>
      </c>
      <c r="E963" s="522">
        <v>59.03</v>
      </c>
      <c r="F963" s="522"/>
      <c r="G963" s="333">
        <f t="shared" si="29"/>
        <v>1379.9199999999848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46147</v>
      </c>
      <c r="D964" s="299" t="s">
        <v>334</v>
      </c>
      <c r="E964" s="522">
        <v>11.06</v>
      </c>
      <c r="F964" s="522"/>
      <c r="G964" s="333">
        <f t="shared" si="29"/>
        <v>1438.9499999999848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46147</v>
      </c>
      <c r="D965" s="299" t="s">
        <v>296</v>
      </c>
      <c r="E965" s="522">
        <v>8.7200000000000006</v>
      </c>
      <c r="F965" s="522"/>
      <c r="G965" s="333">
        <f t="shared" si="29"/>
        <v>1450.0099999999848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46147</v>
      </c>
      <c r="D966" s="299" t="s">
        <v>296</v>
      </c>
      <c r="E966" s="522">
        <v>42.88</v>
      </c>
      <c r="F966" s="522"/>
      <c r="G966" s="333">
        <f t="shared" si="29"/>
        <v>1458.7299999999848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46147</v>
      </c>
      <c r="D967" s="299" t="s">
        <v>300</v>
      </c>
      <c r="E967" s="522">
        <v>17.03</v>
      </c>
      <c r="F967" s="522"/>
      <c r="G967" s="333">
        <f t="shared" si="29"/>
        <v>1501.6099999999849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22</v>
      </c>
      <c r="C968" s="298">
        <v>46146</v>
      </c>
      <c r="D968" s="299" t="s">
        <v>833</v>
      </c>
      <c r="E968" s="522">
        <v>13.83</v>
      </c>
      <c r="F968" s="522"/>
      <c r="G968" s="333">
        <f t="shared" si="29"/>
        <v>1518.6399999999849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5</v>
      </c>
      <c r="C969" s="298">
        <v>46146</v>
      </c>
      <c r="D969" s="299" t="s">
        <v>339</v>
      </c>
      <c r="E969" s="522">
        <v>47.93</v>
      </c>
      <c r="F969" s="522"/>
      <c r="G969" s="333">
        <f t="shared" si="29"/>
        <v>1532.4699999999848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46146</v>
      </c>
      <c r="D970" s="299" t="s">
        <v>334</v>
      </c>
      <c r="E970" s="522">
        <v>11.06</v>
      </c>
      <c r="F970" s="522"/>
      <c r="G970" s="333">
        <f t="shared" si="29"/>
        <v>1580.3999999999849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14</v>
      </c>
      <c r="C971" s="298">
        <v>46146</v>
      </c>
      <c r="D971" s="299" t="s">
        <v>366</v>
      </c>
      <c r="E971" s="522">
        <v>70.25</v>
      </c>
      <c r="F971" s="522"/>
      <c r="G971" s="333">
        <f t="shared" si="29"/>
        <v>1591.4599999999848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284</v>
      </c>
      <c r="B972" s="330">
        <v>36</v>
      </c>
      <c r="C972" s="298">
        <v>46146</v>
      </c>
      <c r="D972" s="299" t="s">
        <v>373</v>
      </c>
      <c r="E972" s="522">
        <v>50</v>
      </c>
      <c r="F972" s="522"/>
      <c r="G972" s="333">
        <f t="shared" si="29"/>
        <v>1661.7099999999848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17</v>
      </c>
      <c r="C973" s="298">
        <v>46146</v>
      </c>
      <c r="D973" s="299" t="s">
        <v>369</v>
      </c>
      <c r="E973" s="522">
        <v>99</v>
      </c>
      <c r="F973" s="522"/>
      <c r="G973" s="333">
        <f t="shared" si="29"/>
        <v>1711.7099999999848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5</v>
      </c>
      <c r="C974" s="298">
        <v>46145</v>
      </c>
      <c r="D974" s="299" t="s">
        <v>832</v>
      </c>
      <c r="E974" s="522">
        <v>49.13</v>
      </c>
      <c r="F974" s="522"/>
      <c r="G974" s="333">
        <f t="shared" si="29"/>
        <v>1810.7099999999848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1</v>
      </c>
      <c r="C975" s="298">
        <v>46145</v>
      </c>
      <c r="D975" s="299" t="s">
        <v>829</v>
      </c>
      <c r="E975" s="522">
        <v>50</v>
      </c>
      <c r="F975" s="522"/>
      <c r="G975" s="333">
        <f t="shared" si="29"/>
        <v>1859.8399999999849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1</v>
      </c>
      <c r="C976" s="298">
        <v>46145</v>
      </c>
      <c r="D976" s="299" t="s">
        <v>311</v>
      </c>
      <c r="E976" s="522">
        <v>91.98</v>
      </c>
      <c r="F976" s="522"/>
      <c r="G976" s="333">
        <f t="shared" si="29"/>
        <v>1909.8399999999849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6</v>
      </c>
      <c r="C977" s="298">
        <v>46145</v>
      </c>
      <c r="D977" s="299" t="s">
        <v>830</v>
      </c>
      <c r="E977" s="522">
        <v>24.68</v>
      </c>
      <c r="F977" s="522"/>
      <c r="G977" s="333">
        <f t="shared" si="29"/>
        <v>2001.8199999999849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46145</v>
      </c>
      <c r="D978" s="299" t="s">
        <v>357</v>
      </c>
      <c r="E978" s="522">
        <v>2.4900000000000002</v>
      </c>
      <c r="F978" s="522"/>
      <c r="G978" s="333">
        <f t="shared" si="29"/>
        <v>2026.499999999985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22</v>
      </c>
      <c r="C979" s="298">
        <v>46145</v>
      </c>
      <c r="D979" s="299" t="s">
        <v>859</v>
      </c>
      <c r="E979" s="522">
        <v>12.77</v>
      </c>
      <c r="F979" s="522"/>
      <c r="G979" s="333">
        <f t="shared" si="29"/>
        <v>2028.989999999985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46145</v>
      </c>
      <c r="D980" s="299" t="s">
        <v>456</v>
      </c>
      <c r="E980" s="522">
        <v>192.97</v>
      </c>
      <c r="F980" s="522"/>
      <c r="G980" s="333">
        <f t="shared" si="29"/>
        <v>2041.759999999985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46145</v>
      </c>
      <c r="D981" s="299" t="s">
        <v>347</v>
      </c>
      <c r="E981" s="522">
        <v>9.35</v>
      </c>
      <c r="F981" s="522"/>
      <c r="G981" s="333">
        <f t="shared" si="29"/>
        <v>2234.729999999985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46144</v>
      </c>
      <c r="D982" s="299" t="s">
        <v>310</v>
      </c>
      <c r="E982" s="522">
        <v>57.69</v>
      </c>
      <c r="F982" s="522"/>
      <c r="G982" s="333">
        <f t="shared" si="29"/>
        <v>2244.0799999999849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46144</v>
      </c>
      <c r="D983" s="299" t="s">
        <v>310</v>
      </c>
      <c r="E983" s="522">
        <v>6.37</v>
      </c>
      <c r="F983" s="522"/>
      <c r="G983" s="333">
        <f t="shared" si="29"/>
        <v>2301.769999999985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22</v>
      </c>
      <c r="C984" s="298">
        <v>46144</v>
      </c>
      <c r="D984" s="299" t="s">
        <v>374</v>
      </c>
      <c r="E984" s="522">
        <v>6.37</v>
      </c>
      <c r="F984" s="522"/>
      <c r="G984" s="333">
        <f t="shared" si="29"/>
        <v>2308.1399999999849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46144</v>
      </c>
      <c r="D985" s="299" t="s">
        <v>300</v>
      </c>
      <c r="E985" s="522">
        <v>41.51</v>
      </c>
      <c r="F985" s="522"/>
      <c r="G985" s="333">
        <f t="shared" si="29"/>
        <v>2314.5099999999848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7</v>
      </c>
      <c r="C986" s="298">
        <v>46144</v>
      </c>
      <c r="D986" s="299" t="s">
        <v>831</v>
      </c>
      <c r="E986" s="522">
        <v>74.53</v>
      </c>
      <c r="F986" s="522"/>
      <c r="G986" s="333">
        <f t="shared" si="29"/>
        <v>2356.019999999985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1</v>
      </c>
      <c r="C987" s="298">
        <v>46144</v>
      </c>
      <c r="D987" s="299" t="s">
        <v>306</v>
      </c>
      <c r="E987" s="522">
        <v>72.73</v>
      </c>
      <c r="F987" s="522"/>
      <c r="G987" s="333">
        <f t="shared" si="29"/>
        <v>2430.5499999999852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3</v>
      </c>
      <c r="C988" s="298">
        <v>46144</v>
      </c>
      <c r="D988" s="299" t="s">
        <v>347</v>
      </c>
      <c r="E988" s="522">
        <v>25</v>
      </c>
      <c r="F988" s="522"/>
      <c r="G988" s="333">
        <f t="shared" si="29"/>
        <v>2503.2799999999852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287</v>
      </c>
      <c r="B989" s="330" t="s">
        <v>287</v>
      </c>
      <c r="C989" s="298">
        <v>46144</v>
      </c>
      <c r="D989" s="299" t="s">
        <v>483</v>
      </c>
      <c r="E989" s="522">
        <v>121.4</v>
      </c>
      <c r="F989" s="522">
        <v>121.4</v>
      </c>
      <c r="G989" s="333">
        <f t="shared" si="29"/>
        <v>2528.2799999999852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3</v>
      </c>
      <c r="C990" s="298">
        <v>46144</v>
      </c>
      <c r="D990" s="299" t="s">
        <v>347</v>
      </c>
      <c r="E990" s="522">
        <v>9.73</v>
      </c>
      <c r="F990" s="522"/>
      <c r="G990" s="333">
        <f t="shared" si="29"/>
        <v>2528.2799999999852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46143</v>
      </c>
      <c r="D991" s="299" t="s">
        <v>357</v>
      </c>
      <c r="E991" s="522">
        <v>8.9700000000000006</v>
      </c>
      <c r="F991" s="522"/>
      <c r="G991" s="333">
        <f t="shared" si="29"/>
        <v>2538.0099999999852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s="540" customFormat="1" ht="12" customHeight="1" x14ac:dyDescent="0.3">
      <c r="A992" s="530" t="s">
        <v>284</v>
      </c>
      <c r="B992" s="531">
        <v>37</v>
      </c>
      <c r="C992" s="532">
        <v>46142</v>
      </c>
      <c r="D992" s="533" t="s">
        <v>285</v>
      </c>
      <c r="E992" s="534">
        <v>5616.82</v>
      </c>
      <c r="F992" s="534"/>
      <c r="G992" s="535">
        <f t="shared" si="29"/>
        <v>2546.979999999985</v>
      </c>
      <c r="H992" s="536"/>
      <c r="I992" s="537"/>
      <c r="J992" s="538"/>
      <c r="K992" s="539"/>
      <c r="L992" s="538"/>
      <c r="M992" s="539"/>
      <c r="N992" s="538"/>
      <c r="O992" s="539"/>
      <c r="P992" s="538"/>
      <c r="Q992" s="539"/>
      <c r="R992" s="538"/>
      <c r="S992" s="539"/>
      <c r="T992" s="538"/>
    </row>
    <row r="993" spans="1:20" ht="12" customHeight="1" x14ac:dyDescent="0.3">
      <c r="A993" s="329" t="s">
        <v>286</v>
      </c>
      <c r="B993" s="330">
        <v>25</v>
      </c>
      <c r="C993" s="298">
        <v>46142</v>
      </c>
      <c r="D993" s="298" t="s">
        <v>204</v>
      </c>
      <c r="E993" s="331">
        <v>350</v>
      </c>
      <c r="F993" s="331"/>
      <c r="G993" s="333">
        <f t="shared" ref="G993:G994" si="30">G994-E993+F993</f>
        <v>8163.7999999999847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286</v>
      </c>
      <c r="B994" s="330">
        <v>26</v>
      </c>
      <c r="C994" s="298">
        <v>46142</v>
      </c>
      <c r="D994" s="298" t="s">
        <v>205</v>
      </c>
      <c r="E994" s="331">
        <v>320</v>
      </c>
      <c r="F994" s="331"/>
      <c r="G994" s="333">
        <f t="shared" si="30"/>
        <v>8513.7999999999847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286</v>
      </c>
      <c r="B995" s="330">
        <v>27</v>
      </c>
      <c r="C995" s="298">
        <v>46142</v>
      </c>
      <c r="D995" s="298" t="s">
        <v>206</v>
      </c>
      <c r="E995" s="331">
        <v>25</v>
      </c>
      <c r="F995" s="331"/>
      <c r="G995" s="333">
        <f t="shared" ref="G995:G1246" si="31">G996-E995+F995</f>
        <v>8833.7999999999847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286</v>
      </c>
      <c r="B996" s="330">
        <v>28</v>
      </c>
      <c r="C996" s="298">
        <v>46142</v>
      </c>
      <c r="D996" s="298" t="s">
        <v>207</v>
      </c>
      <c r="E996" s="331">
        <v>25</v>
      </c>
      <c r="F996" s="331"/>
      <c r="G996" s="333">
        <f t="shared" si="31"/>
        <v>8858.7999999999847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286</v>
      </c>
      <c r="B997" s="330">
        <v>29</v>
      </c>
      <c r="C997" s="298">
        <v>46142</v>
      </c>
      <c r="D997" s="298" t="s">
        <v>208</v>
      </c>
      <c r="E997" s="331">
        <v>45</v>
      </c>
      <c r="F997" s="331"/>
      <c r="G997" s="333">
        <f t="shared" si="31"/>
        <v>8883.7999999999847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286</v>
      </c>
      <c r="B998" s="330">
        <v>30</v>
      </c>
      <c r="C998" s="298">
        <v>46142</v>
      </c>
      <c r="D998" s="298" t="s">
        <v>209</v>
      </c>
      <c r="E998" s="331">
        <v>400</v>
      </c>
      <c r="F998" s="331"/>
      <c r="G998" s="333">
        <f t="shared" si="31"/>
        <v>8928.7999999999847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286</v>
      </c>
      <c r="B999" s="330">
        <v>31</v>
      </c>
      <c r="C999" s="298">
        <v>46142</v>
      </c>
      <c r="D999" s="298" t="s">
        <v>210</v>
      </c>
      <c r="E999" s="331">
        <v>375</v>
      </c>
      <c r="F999" s="331"/>
      <c r="G999" s="333">
        <f t="shared" si="31"/>
        <v>9328.7999999999847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286</v>
      </c>
      <c r="B1000" s="330">
        <v>32</v>
      </c>
      <c r="C1000" s="298">
        <v>46142</v>
      </c>
      <c r="D1000" s="298" t="s">
        <v>211</v>
      </c>
      <c r="E1000" s="331">
        <v>100</v>
      </c>
      <c r="F1000" s="331"/>
      <c r="G1000" s="333">
        <f t="shared" si="31"/>
        <v>9703.7999999999847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286</v>
      </c>
      <c r="B1001" s="330">
        <v>33</v>
      </c>
      <c r="C1001" s="298">
        <v>46142</v>
      </c>
      <c r="D1001" s="298" t="s">
        <v>212</v>
      </c>
      <c r="E1001" s="331">
        <v>85</v>
      </c>
      <c r="F1001" s="331"/>
      <c r="G1001" s="333">
        <f t="shared" si="31"/>
        <v>9803.7999999999847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286</v>
      </c>
      <c r="B1002" s="330">
        <v>34</v>
      </c>
      <c r="C1002" s="298">
        <v>46142</v>
      </c>
      <c r="D1002" s="298" t="s">
        <v>213</v>
      </c>
      <c r="E1002" s="331">
        <v>230</v>
      </c>
      <c r="F1002" s="331"/>
      <c r="G1002" s="333">
        <f t="shared" si="31"/>
        <v>9888.7999999999847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286</v>
      </c>
      <c r="B1003" s="330">
        <v>35</v>
      </c>
      <c r="C1003" s="298">
        <v>46142</v>
      </c>
      <c r="D1003" s="298" t="s">
        <v>214</v>
      </c>
      <c r="E1003" s="331">
        <v>45</v>
      </c>
      <c r="F1003" s="331"/>
      <c r="G1003" s="333">
        <f t="shared" si="31"/>
        <v>10118.799999999985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287</v>
      </c>
      <c r="B1004" s="330" t="s">
        <v>287</v>
      </c>
      <c r="C1004" s="298">
        <v>46142</v>
      </c>
      <c r="D1004" s="299" t="s">
        <v>288</v>
      </c>
      <c r="E1004" s="331">
        <v>185.64</v>
      </c>
      <c r="F1004" s="331">
        <v>185.64</v>
      </c>
      <c r="G1004" s="333">
        <f t="shared" si="31"/>
        <v>10163.799999999985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46142</v>
      </c>
      <c r="D1005" s="299" t="s">
        <v>290</v>
      </c>
      <c r="E1005" s="331">
        <v>30</v>
      </c>
      <c r="F1005" s="331"/>
      <c r="G1005" s="333">
        <f t="shared" si="31"/>
        <v>10163.799999999985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291</v>
      </c>
      <c r="B1006" s="330">
        <v>39</v>
      </c>
      <c r="C1006" s="298">
        <v>46142</v>
      </c>
      <c r="D1006" s="299" t="s">
        <v>292</v>
      </c>
      <c r="E1006" s="331"/>
      <c r="F1006" s="331">
        <v>2763.78</v>
      </c>
      <c r="G1006" s="333">
        <f t="shared" si="31"/>
        <v>10193.799999999985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291</v>
      </c>
      <c r="B1007" s="330">
        <v>38</v>
      </c>
      <c r="C1007" s="298">
        <v>46142</v>
      </c>
      <c r="D1007" s="299" t="s">
        <v>293</v>
      </c>
      <c r="E1007" s="331"/>
      <c r="F1007" s="331">
        <v>4597.82</v>
      </c>
      <c r="G1007" s="333">
        <f t="shared" si="31"/>
        <v>7430.019999999985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42</v>
      </c>
      <c r="C1008" s="298">
        <v>46142</v>
      </c>
      <c r="D1008" s="299" t="s">
        <v>200</v>
      </c>
      <c r="E1008" s="331">
        <v>50.92</v>
      </c>
      <c r="F1008" s="331"/>
      <c r="G1008" s="333">
        <f t="shared" si="31"/>
        <v>2832.1999999999853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43</v>
      </c>
      <c r="C1009" s="298">
        <v>46142</v>
      </c>
      <c r="D1009" s="299" t="s">
        <v>201</v>
      </c>
      <c r="E1009" s="331">
        <v>50.92</v>
      </c>
      <c r="F1009" s="331"/>
      <c r="G1009" s="333">
        <f t="shared" si="31"/>
        <v>2883.1199999999853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4</v>
      </c>
      <c r="C1010" s="298">
        <v>46142</v>
      </c>
      <c r="D1010" s="299" t="s">
        <v>295</v>
      </c>
      <c r="E1010" s="331">
        <v>35.799999999999997</v>
      </c>
      <c r="F1010" s="331"/>
      <c r="G1010" s="333">
        <f t="shared" si="31"/>
        <v>2934.0399999999854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10</v>
      </c>
      <c r="C1011" s="298">
        <v>46142</v>
      </c>
      <c r="D1011" s="299" t="s">
        <v>176</v>
      </c>
      <c r="E1011" s="331">
        <v>17.899999999999999</v>
      </c>
      <c r="F1011" s="331"/>
      <c r="G1011" s="333">
        <f t="shared" si="31"/>
        <v>2969.8399999999856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46142</v>
      </c>
      <c r="D1012" s="299" t="s">
        <v>296</v>
      </c>
      <c r="E1012" s="331">
        <v>8.7200000000000006</v>
      </c>
      <c r="F1012" s="331"/>
      <c r="G1012" s="333">
        <f t="shared" si="31"/>
        <v>2987.7399999999857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46142</v>
      </c>
      <c r="D1013" s="299" t="s">
        <v>297</v>
      </c>
      <c r="E1013" s="331">
        <v>100</v>
      </c>
      <c r="F1013" s="331"/>
      <c r="G1013" s="333">
        <f t="shared" si="31"/>
        <v>2996.4599999999855</v>
      </c>
      <c r="H1013" s="334" t="s">
        <v>298</v>
      </c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5</v>
      </c>
      <c r="C1014" s="298">
        <v>46142</v>
      </c>
      <c r="D1014" s="299" t="s">
        <v>297</v>
      </c>
      <c r="E1014" s="331">
        <v>100</v>
      </c>
      <c r="F1014" s="331"/>
      <c r="G1014" s="333">
        <f t="shared" si="31"/>
        <v>3096.4599999999855</v>
      </c>
      <c r="H1014" s="334" t="s">
        <v>298</v>
      </c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46142</v>
      </c>
      <c r="D1015" s="299" t="s">
        <v>297</v>
      </c>
      <c r="E1015" s="331">
        <v>100</v>
      </c>
      <c r="F1015" s="331"/>
      <c r="G1015" s="333">
        <f t="shared" si="31"/>
        <v>3196.4599999999855</v>
      </c>
      <c r="H1015" s="334" t="s">
        <v>298</v>
      </c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46142</v>
      </c>
      <c r="D1016" s="299" t="s">
        <v>297</v>
      </c>
      <c r="E1016" s="331">
        <v>100</v>
      </c>
      <c r="F1016" s="331"/>
      <c r="G1016" s="333">
        <f t="shared" si="31"/>
        <v>3296.4599999999855</v>
      </c>
      <c r="H1016" s="334" t="s">
        <v>298</v>
      </c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291</v>
      </c>
      <c r="B1017" s="330">
        <v>41</v>
      </c>
      <c r="C1017" s="298">
        <v>46142</v>
      </c>
      <c r="D1017" s="299" t="s">
        <v>299</v>
      </c>
      <c r="E1017" s="331"/>
      <c r="F1017" s="331">
        <v>250</v>
      </c>
      <c r="G1017" s="333">
        <f t="shared" si="31"/>
        <v>3396.4599999999855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46142</v>
      </c>
      <c r="D1018" s="299" t="s">
        <v>300</v>
      </c>
      <c r="E1018" s="331">
        <v>42.44</v>
      </c>
      <c r="F1018" s="331"/>
      <c r="G1018" s="333">
        <f t="shared" si="31"/>
        <v>3146.4599999999855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6</v>
      </c>
      <c r="C1019" s="298">
        <v>46142</v>
      </c>
      <c r="D1019" s="299" t="s">
        <v>300</v>
      </c>
      <c r="E1019" s="331">
        <v>24.05</v>
      </c>
      <c r="F1019" s="331"/>
      <c r="G1019" s="333">
        <f t="shared" si="31"/>
        <v>3188.8999999999855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46141</v>
      </c>
      <c r="D1020" s="299" t="s">
        <v>301</v>
      </c>
      <c r="E1020" s="331">
        <v>31.8</v>
      </c>
      <c r="F1020" s="331"/>
      <c r="G1020" s="333">
        <f t="shared" si="31"/>
        <v>3212.9499999999857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46141</v>
      </c>
      <c r="D1021" s="299" t="s">
        <v>302</v>
      </c>
      <c r="E1021" s="331">
        <v>100</v>
      </c>
      <c r="F1021" s="331"/>
      <c r="G1021" s="333">
        <f t="shared" si="31"/>
        <v>3244.7499999999859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46141</v>
      </c>
      <c r="D1022" s="299" t="s">
        <v>303</v>
      </c>
      <c r="E1022" s="331">
        <v>75</v>
      </c>
      <c r="F1022" s="331"/>
      <c r="G1022" s="333">
        <f t="shared" si="31"/>
        <v>3344.7499999999859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1</v>
      </c>
      <c r="C1023" s="298">
        <v>46141</v>
      </c>
      <c r="D1023" s="299" t="s">
        <v>304</v>
      </c>
      <c r="E1023" s="331">
        <v>52.5</v>
      </c>
      <c r="F1023" s="331"/>
      <c r="G1023" s="333">
        <f t="shared" si="31"/>
        <v>3419.7499999999859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46141</v>
      </c>
      <c r="D1024" s="299" t="s">
        <v>305</v>
      </c>
      <c r="E1024" s="331">
        <v>-256</v>
      </c>
      <c r="F1024" s="331"/>
      <c r="G1024" s="333">
        <f t="shared" si="31"/>
        <v>3472.2499999999859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46140</v>
      </c>
      <c r="D1025" s="299" t="s">
        <v>300</v>
      </c>
      <c r="E1025" s="331">
        <v>20.38</v>
      </c>
      <c r="F1025" s="331"/>
      <c r="G1025" s="333">
        <f t="shared" si="31"/>
        <v>3216.2499999999859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46140</v>
      </c>
      <c r="D1026" s="299" t="s">
        <v>296</v>
      </c>
      <c r="E1026" s="331">
        <v>15.41</v>
      </c>
      <c r="F1026" s="331"/>
      <c r="G1026" s="333">
        <f t="shared" si="31"/>
        <v>3236.629999999986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4</v>
      </c>
      <c r="C1027" s="298">
        <v>46140</v>
      </c>
      <c r="D1027" s="299" t="s">
        <v>296</v>
      </c>
      <c r="E1027" s="331">
        <v>33.840000000000003</v>
      </c>
      <c r="F1027" s="331"/>
      <c r="G1027" s="333">
        <f t="shared" si="31"/>
        <v>3252.0399999999859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1</v>
      </c>
      <c r="C1028" s="298">
        <v>46140</v>
      </c>
      <c r="D1028" s="299" t="s">
        <v>306</v>
      </c>
      <c r="E1028" s="331">
        <v>5.3</v>
      </c>
      <c r="F1028" s="331"/>
      <c r="G1028" s="333">
        <f t="shared" si="31"/>
        <v>3285.879999999986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5</v>
      </c>
      <c r="C1029" s="298">
        <v>46140</v>
      </c>
      <c r="D1029" s="299" t="s">
        <v>307</v>
      </c>
      <c r="E1029" s="331">
        <v>500</v>
      </c>
      <c r="F1029" s="331"/>
      <c r="G1029" s="333">
        <f t="shared" si="31"/>
        <v>3291.1799999999862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8</v>
      </c>
      <c r="C1030" s="298">
        <v>46140</v>
      </c>
      <c r="D1030" s="299" t="s">
        <v>308</v>
      </c>
      <c r="E1030" s="331">
        <v>47.99</v>
      </c>
      <c r="F1030" s="331"/>
      <c r="G1030" s="333">
        <f t="shared" si="31"/>
        <v>3791.1799999999862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3</v>
      </c>
      <c r="C1031" s="298">
        <v>46139</v>
      </c>
      <c r="D1031" s="299" t="s">
        <v>309</v>
      </c>
      <c r="E1031" s="331">
        <v>13.11</v>
      </c>
      <c r="F1031" s="331"/>
      <c r="G1031" s="333">
        <f t="shared" si="31"/>
        <v>3839.169999999986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4</v>
      </c>
      <c r="C1032" s="298">
        <v>46139</v>
      </c>
      <c r="D1032" s="299" t="s">
        <v>310</v>
      </c>
      <c r="E1032" s="331">
        <v>30.54</v>
      </c>
      <c r="F1032" s="331"/>
      <c r="G1032" s="333">
        <f t="shared" si="31"/>
        <v>3852.2799999999861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1</v>
      </c>
      <c r="C1033" s="298">
        <v>46139</v>
      </c>
      <c r="D1033" s="299" t="s">
        <v>311</v>
      </c>
      <c r="E1033" s="331">
        <v>163.01</v>
      </c>
      <c r="F1033" s="331"/>
      <c r="G1033" s="333">
        <f t="shared" si="31"/>
        <v>3882.8199999999861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46139</v>
      </c>
      <c r="D1034" s="299" t="s">
        <v>312</v>
      </c>
      <c r="E1034" s="331">
        <v>54.97</v>
      </c>
      <c r="F1034" s="331"/>
      <c r="G1034" s="333">
        <f t="shared" si="31"/>
        <v>4045.8299999999858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46139</v>
      </c>
      <c r="D1035" s="299" t="s">
        <v>306</v>
      </c>
      <c r="E1035" s="331">
        <v>51.28</v>
      </c>
      <c r="F1035" s="331"/>
      <c r="G1035" s="333">
        <f t="shared" si="31"/>
        <v>4100.7999999999856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46138</v>
      </c>
      <c r="D1036" s="299" t="s">
        <v>312</v>
      </c>
      <c r="E1036" s="331">
        <v>38.979999999999997</v>
      </c>
      <c r="F1036" s="331"/>
      <c r="G1036" s="333">
        <f t="shared" si="31"/>
        <v>4152.0799999999854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46138</v>
      </c>
      <c r="D1037" s="299" t="s">
        <v>313</v>
      </c>
      <c r="E1037" s="331">
        <v>39.83</v>
      </c>
      <c r="F1037" s="331"/>
      <c r="G1037" s="333">
        <f t="shared" si="31"/>
        <v>4191.0599999999849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46138</v>
      </c>
      <c r="D1038" s="299" t="s">
        <v>313</v>
      </c>
      <c r="E1038" s="331">
        <v>51.24</v>
      </c>
      <c r="F1038" s="331"/>
      <c r="G1038" s="333">
        <f t="shared" si="31"/>
        <v>4230.8899999999849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12</v>
      </c>
      <c r="C1039" s="298">
        <v>46137</v>
      </c>
      <c r="D1039" s="299" t="s">
        <v>314</v>
      </c>
      <c r="E1039" s="331">
        <v>214.74</v>
      </c>
      <c r="F1039" s="331"/>
      <c r="G1039" s="333">
        <f t="shared" si="31"/>
        <v>4282.1299999999846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287</v>
      </c>
      <c r="B1040" s="330" t="s">
        <v>287</v>
      </c>
      <c r="C1040" s="298">
        <v>46136</v>
      </c>
      <c r="D1040" s="299" t="s">
        <v>315</v>
      </c>
      <c r="E1040" s="331">
        <v>127.68</v>
      </c>
      <c r="F1040" s="331">
        <v>127.68</v>
      </c>
      <c r="G1040" s="333">
        <f t="shared" si="31"/>
        <v>4496.8699999999844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8</v>
      </c>
      <c r="C1041" s="298">
        <v>46135</v>
      </c>
      <c r="D1041" s="299" t="s">
        <v>861</v>
      </c>
      <c r="E1041" s="331">
        <v>65</v>
      </c>
      <c r="F1041" s="331"/>
      <c r="G1041" s="333">
        <f t="shared" si="31"/>
        <v>4496.8699999999844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291</v>
      </c>
      <c r="B1042" s="330">
        <v>40</v>
      </c>
      <c r="C1042" s="298">
        <v>46134</v>
      </c>
      <c r="D1042" s="299" t="s">
        <v>316</v>
      </c>
      <c r="E1042" s="331"/>
      <c r="F1042" s="331">
        <v>838.69</v>
      </c>
      <c r="G1042" s="333">
        <f t="shared" si="31"/>
        <v>4561.8699999999844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46134</v>
      </c>
      <c r="D1043" s="299" t="s">
        <v>317</v>
      </c>
      <c r="E1043" s="331">
        <v>17.03</v>
      </c>
      <c r="F1043" s="331"/>
      <c r="G1043" s="333">
        <f t="shared" si="31"/>
        <v>3723.1799999999848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46134</v>
      </c>
      <c r="D1044" s="299" t="s">
        <v>312</v>
      </c>
      <c r="E1044" s="331">
        <v>51.94</v>
      </c>
      <c r="F1044" s="331"/>
      <c r="G1044" s="333">
        <f t="shared" si="31"/>
        <v>3740.209999999985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1</v>
      </c>
      <c r="C1045" s="298">
        <v>46134</v>
      </c>
      <c r="D1045" s="299" t="s">
        <v>306</v>
      </c>
      <c r="E1045" s="331">
        <v>226.7</v>
      </c>
      <c r="F1045" s="331"/>
      <c r="G1045" s="333">
        <f t="shared" si="31"/>
        <v>3792.1499999999851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46133</v>
      </c>
      <c r="D1046" s="299" t="s">
        <v>318</v>
      </c>
      <c r="E1046" s="331">
        <v>70</v>
      </c>
      <c r="F1046" s="331"/>
      <c r="G1046" s="333">
        <f t="shared" si="31"/>
        <v>4018.8499999999849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8</v>
      </c>
      <c r="C1047" s="298">
        <v>46133</v>
      </c>
      <c r="D1047" s="299" t="s">
        <v>319</v>
      </c>
      <c r="E1047" s="331">
        <v>14.26</v>
      </c>
      <c r="F1047" s="331"/>
      <c r="G1047" s="333">
        <f t="shared" si="31"/>
        <v>4088.8499999999849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1</v>
      </c>
      <c r="C1048" s="298">
        <v>46133</v>
      </c>
      <c r="D1048" s="299" t="s">
        <v>320</v>
      </c>
      <c r="E1048" s="331">
        <v>8.51</v>
      </c>
      <c r="F1048" s="331"/>
      <c r="G1048" s="333">
        <f t="shared" si="31"/>
        <v>4103.1099999999851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5</v>
      </c>
      <c r="C1049" s="298">
        <v>46133</v>
      </c>
      <c r="D1049" s="299" t="s">
        <v>321</v>
      </c>
      <c r="E1049" s="331">
        <v>20</v>
      </c>
      <c r="F1049" s="331"/>
      <c r="G1049" s="333">
        <f t="shared" si="31"/>
        <v>4111.6199999999853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23</v>
      </c>
      <c r="C1050" s="298">
        <v>46133</v>
      </c>
      <c r="D1050" s="299" t="s">
        <v>67</v>
      </c>
      <c r="E1050" s="331">
        <v>650.88</v>
      </c>
      <c r="F1050" s="331"/>
      <c r="G1050" s="333">
        <f t="shared" si="31"/>
        <v>4131.6199999999853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6</v>
      </c>
      <c r="C1051" s="298">
        <v>46133</v>
      </c>
      <c r="D1051" s="299" t="s">
        <v>322</v>
      </c>
      <c r="E1051" s="331">
        <v>15</v>
      </c>
      <c r="F1051" s="331"/>
      <c r="G1051" s="333">
        <f t="shared" si="31"/>
        <v>4782.4999999999854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5</v>
      </c>
      <c r="C1052" s="298">
        <v>46133</v>
      </c>
      <c r="D1052" s="299" t="s">
        <v>322</v>
      </c>
      <c r="E1052" s="331">
        <v>250</v>
      </c>
      <c r="F1052" s="331"/>
      <c r="G1052" s="333">
        <f t="shared" si="31"/>
        <v>4797.4999999999854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22</v>
      </c>
      <c r="C1053" s="298">
        <v>46132</v>
      </c>
      <c r="D1053" s="299" t="s">
        <v>323</v>
      </c>
      <c r="E1053" s="331">
        <v>20.22</v>
      </c>
      <c r="F1053" s="331"/>
      <c r="G1053" s="333">
        <f t="shared" si="31"/>
        <v>5047.4999999999854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46132</v>
      </c>
      <c r="D1054" s="299" t="s">
        <v>402</v>
      </c>
      <c r="E1054" s="331">
        <v>44</v>
      </c>
      <c r="F1054" s="331"/>
      <c r="G1054" s="333">
        <f t="shared" si="31"/>
        <v>5067.7199999999857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46132</v>
      </c>
      <c r="D1055" s="299" t="s">
        <v>324</v>
      </c>
      <c r="E1055" s="331">
        <v>12.01</v>
      </c>
      <c r="F1055" s="331"/>
      <c r="G1055" s="333">
        <f t="shared" si="31"/>
        <v>5111.7199999999857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46132</v>
      </c>
      <c r="D1056" s="299" t="s">
        <v>296</v>
      </c>
      <c r="E1056" s="331">
        <v>12.21</v>
      </c>
      <c r="F1056" s="331"/>
      <c r="G1056" s="333">
        <f t="shared" si="31"/>
        <v>5123.7299999999859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46132</v>
      </c>
      <c r="D1057" s="299" t="s">
        <v>325</v>
      </c>
      <c r="E1057" s="331">
        <v>46.4</v>
      </c>
      <c r="F1057" s="331"/>
      <c r="G1057" s="333">
        <f t="shared" si="31"/>
        <v>5135.939999999986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46131</v>
      </c>
      <c r="D1058" s="299" t="s">
        <v>326</v>
      </c>
      <c r="E1058" s="331">
        <v>31.7</v>
      </c>
      <c r="F1058" s="331"/>
      <c r="G1058" s="333">
        <f t="shared" si="31"/>
        <v>5182.3399999999856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46131</v>
      </c>
      <c r="D1059" s="299" t="s">
        <v>327</v>
      </c>
      <c r="E1059" s="331">
        <v>11.11</v>
      </c>
      <c r="F1059" s="331"/>
      <c r="G1059" s="333">
        <f t="shared" si="31"/>
        <v>5214.0399999999854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1</v>
      </c>
      <c r="C1060" s="298">
        <v>46131</v>
      </c>
      <c r="D1060" s="299" t="s">
        <v>306</v>
      </c>
      <c r="E1060" s="331">
        <v>79.16</v>
      </c>
      <c r="F1060" s="331"/>
      <c r="G1060" s="333">
        <f t="shared" si="31"/>
        <v>5225.1499999999851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22</v>
      </c>
      <c r="C1061" s="298">
        <v>46131</v>
      </c>
      <c r="D1061" s="299" t="s">
        <v>328</v>
      </c>
      <c r="E1061" s="331">
        <v>7.46</v>
      </c>
      <c r="F1061" s="331"/>
      <c r="G1061" s="333">
        <f t="shared" si="31"/>
        <v>5304.3099999999849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46131</v>
      </c>
      <c r="D1062" s="299" t="s">
        <v>300</v>
      </c>
      <c r="E1062" s="331">
        <v>13.83</v>
      </c>
      <c r="F1062" s="331"/>
      <c r="G1062" s="333">
        <f t="shared" si="31"/>
        <v>5311.769999999985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46131</v>
      </c>
      <c r="D1063" s="299" t="s">
        <v>300</v>
      </c>
      <c r="E1063" s="331">
        <v>30</v>
      </c>
      <c r="F1063" s="331"/>
      <c r="G1063" s="333">
        <f t="shared" si="31"/>
        <v>5325.5999999999849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46131</v>
      </c>
      <c r="D1064" s="299" t="s">
        <v>300</v>
      </c>
      <c r="E1064" s="331">
        <v>15.17</v>
      </c>
      <c r="F1064" s="331"/>
      <c r="G1064" s="333">
        <f t="shared" si="31"/>
        <v>5355.5999999999849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1</v>
      </c>
      <c r="C1065" s="298">
        <v>46130</v>
      </c>
      <c r="D1065" s="299" t="s">
        <v>329</v>
      </c>
      <c r="E1065" s="331">
        <v>75.55</v>
      </c>
      <c r="F1065" s="331"/>
      <c r="G1065" s="333">
        <f t="shared" si="31"/>
        <v>5370.769999999985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46130</v>
      </c>
      <c r="D1066" s="299" t="s">
        <v>330</v>
      </c>
      <c r="E1066" s="331">
        <v>26</v>
      </c>
      <c r="F1066" s="331"/>
      <c r="G1066" s="333">
        <f t="shared" si="31"/>
        <v>5446.3199999999852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46130</v>
      </c>
      <c r="D1067" s="299" t="s">
        <v>311</v>
      </c>
      <c r="E1067" s="331">
        <v>25.28</v>
      </c>
      <c r="F1067" s="331"/>
      <c r="G1067" s="333">
        <f t="shared" si="31"/>
        <v>5472.3199999999852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3</v>
      </c>
      <c r="C1068" s="298">
        <v>46130</v>
      </c>
      <c r="D1068" s="299" t="s">
        <v>296</v>
      </c>
      <c r="E1068" s="331">
        <v>7.76</v>
      </c>
      <c r="F1068" s="331"/>
      <c r="G1068" s="333">
        <f t="shared" si="31"/>
        <v>5497.5999999999849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22</v>
      </c>
      <c r="C1069" s="298">
        <v>46130</v>
      </c>
      <c r="D1069" s="299" t="s">
        <v>400</v>
      </c>
      <c r="E1069" s="331">
        <v>13.84</v>
      </c>
      <c r="F1069" s="331"/>
      <c r="G1069" s="333">
        <f t="shared" si="31"/>
        <v>5505.3599999999851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287</v>
      </c>
      <c r="B1070" s="330" t="s">
        <v>287</v>
      </c>
      <c r="C1070" s="298">
        <v>46130</v>
      </c>
      <c r="D1070" s="299" t="s">
        <v>331</v>
      </c>
      <c r="E1070" s="331">
        <v>578.57000000000005</v>
      </c>
      <c r="F1070" s="331">
        <v>578.57000000000005</v>
      </c>
      <c r="G1070" s="333">
        <f t="shared" si="31"/>
        <v>5519.1999999999853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46129</v>
      </c>
      <c r="D1071" s="299" t="s">
        <v>324</v>
      </c>
      <c r="E1071" s="331">
        <v>12.84</v>
      </c>
      <c r="F1071" s="331"/>
      <c r="G1071" s="333">
        <f t="shared" si="31"/>
        <v>5519.1999999999853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46129</v>
      </c>
      <c r="D1072" s="299" t="s">
        <v>332</v>
      </c>
      <c r="E1072" s="331">
        <v>59.71</v>
      </c>
      <c r="F1072" s="331"/>
      <c r="G1072" s="333">
        <f t="shared" si="31"/>
        <v>5532.0399999999854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21</v>
      </c>
      <c r="C1073" s="298">
        <v>46129</v>
      </c>
      <c r="D1073" s="299" t="s">
        <v>194</v>
      </c>
      <c r="E1073" s="331">
        <v>75.599999999999994</v>
      </c>
      <c r="F1073" s="331"/>
      <c r="G1073" s="333">
        <f t="shared" si="31"/>
        <v>5591.7499999999854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43</v>
      </c>
      <c r="C1074" s="298">
        <v>46129</v>
      </c>
      <c r="D1074" s="299" t="s">
        <v>333</v>
      </c>
      <c r="E1074" s="331">
        <v>22.35</v>
      </c>
      <c r="F1074" s="331"/>
      <c r="G1074" s="333">
        <f t="shared" si="31"/>
        <v>5667.3499999999858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42</v>
      </c>
      <c r="C1075" s="298">
        <v>46129</v>
      </c>
      <c r="D1075" s="299" t="s">
        <v>333</v>
      </c>
      <c r="E1075" s="331">
        <v>37.25</v>
      </c>
      <c r="F1075" s="331"/>
      <c r="G1075" s="333">
        <f t="shared" si="31"/>
        <v>5689.6999999999862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8</v>
      </c>
      <c r="C1076" s="298">
        <v>46129</v>
      </c>
      <c r="D1076" s="299" t="s">
        <v>319</v>
      </c>
      <c r="E1076" s="331">
        <v>35.119999999999997</v>
      </c>
      <c r="F1076" s="331"/>
      <c r="G1076" s="333">
        <f t="shared" si="31"/>
        <v>5726.9499999999862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3</v>
      </c>
      <c r="C1077" s="298">
        <v>46129</v>
      </c>
      <c r="D1077" s="299" t="s">
        <v>296</v>
      </c>
      <c r="E1077" s="331">
        <v>8.7200000000000006</v>
      </c>
      <c r="F1077" s="331"/>
      <c r="G1077" s="333">
        <f t="shared" si="31"/>
        <v>5762.0699999999861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46129</v>
      </c>
      <c r="D1078" s="299" t="s">
        <v>334</v>
      </c>
      <c r="E1078" s="331">
        <v>13.21</v>
      </c>
      <c r="F1078" s="331"/>
      <c r="G1078" s="333">
        <f t="shared" si="31"/>
        <v>5770.7899999999863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17</v>
      </c>
      <c r="C1079" s="298">
        <v>46129</v>
      </c>
      <c r="D1079" s="299" t="s">
        <v>188</v>
      </c>
      <c r="E1079" s="331">
        <v>42.65</v>
      </c>
      <c r="F1079" s="331"/>
      <c r="G1079" s="333">
        <f t="shared" si="31"/>
        <v>5783.9999999999864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335</v>
      </c>
      <c r="B1080" s="330" t="s">
        <v>335</v>
      </c>
      <c r="C1080" s="298">
        <v>46129</v>
      </c>
      <c r="D1080" s="299" t="s">
        <v>185</v>
      </c>
      <c r="E1080" s="331">
        <v>130.31</v>
      </c>
      <c r="F1080" s="331"/>
      <c r="G1080" s="333">
        <f t="shared" si="31"/>
        <v>5826.649999999986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15</v>
      </c>
      <c r="C1081" s="298">
        <v>46129</v>
      </c>
      <c r="D1081" s="299" t="s">
        <v>185</v>
      </c>
      <c r="E1081" s="331">
        <v>131.22999999999999</v>
      </c>
      <c r="F1081" s="331"/>
      <c r="G1081" s="333">
        <f t="shared" si="31"/>
        <v>5956.9599999999864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46129</v>
      </c>
      <c r="D1082" s="299" t="s">
        <v>336</v>
      </c>
      <c r="E1082" s="331">
        <v>210</v>
      </c>
      <c r="F1082" s="331"/>
      <c r="G1082" s="333">
        <f t="shared" si="31"/>
        <v>6088.189999999986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23</v>
      </c>
      <c r="C1083" s="298">
        <v>46129</v>
      </c>
      <c r="D1083" s="299" t="s">
        <v>63</v>
      </c>
      <c r="E1083" s="331">
        <v>529.46</v>
      </c>
      <c r="F1083" s="331"/>
      <c r="G1083" s="333">
        <f t="shared" si="31"/>
        <v>6298.189999999986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7</v>
      </c>
      <c r="C1084" s="298">
        <v>46129</v>
      </c>
      <c r="D1084" s="299" t="s">
        <v>337</v>
      </c>
      <c r="E1084" s="331">
        <v>32.78</v>
      </c>
      <c r="F1084" s="331"/>
      <c r="G1084" s="333">
        <f t="shared" si="31"/>
        <v>6827.649999999986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4</v>
      </c>
      <c r="C1085" s="298">
        <v>46128</v>
      </c>
      <c r="D1085" s="299" t="s">
        <v>310</v>
      </c>
      <c r="E1085" s="331">
        <v>44.41</v>
      </c>
      <c r="F1085" s="331"/>
      <c r="G1085" s="333">
        <f t="shared" si="31"/>
        <v>6860.4299999999857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294</v>
      </c>
      <c r="B1086" s="330">
        <v>16</v>
      </c>
      <c r="C1086" s="298">
        <v>46128</v>
      </c>
      <c r="D1086" s="299" t="s">
        <v>338</v>
      </c>
      <c r="E1086" s="331">
        <v>15</v>
      </c>
      <c r="F1086" s="331"/>
      <c r="G1086" s="333">
        <f t="shared" si="31"/>
        <v>6904.8399999999856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46128</v>
      </c>
      <c r="D1087" s="299" t="s">
        <v>301</v>
      </c>
      <c r="E1087" s="331">
        <v>41.95</v>
      </c>
      <c r="F1087" s="331"/>
      <c r="G1087" s="333">
        <f t="shared" si="31"/>
        <v>6919.8399999999856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5</v>
      </c>
      <c r="C1088" s="298">
        <v>46128</v>
      </c>
      <c r="D1088" s="299" t="s">
        <v>339</v>
      </c>
      <c r="E1088" s="331">
        <v>21.3</v>
      </c>
      <c r="F1088" s="331"/>
      <c r="G1088" s="333">
        <f t="shared" si="31"/>
        <v>6961.7899999999854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46128</v>
      </c>
      <c r="D1089" s="299" t="s">
        <v>296</v>
      </c>
      <c r="E1089" s="331">
        <v>70.03</v>
      </c>
      <c r="F1089" s="331"/>
      <c r="G1089" s="333">
        <f t="shared" si="31"/>
        <v>6983.0899999999856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46128</v>
      </c>
      <c r="D1090" s="299" t="s">
        <v>296</v>
      </c>
      <c r="E1090" s="331">
        <v>11.48</v>
      </c>
      <c r="F1090" s="331"/>
      <c r="G1090" s="333">
        <f t="shared" si="31"/>
        <v>7053.1199999999853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6</v>
      </c>
      <c r="C1091" s="298">
        <v>46128</v>
      </c>
      <c r="D1091" s="299" t="s">
        <v>340</v>
      </c>
      <c r="E1091" s="331">
        <v>26.61</v>
      </c>
      <c r="F1091" s="331"/>
      <c r="G1091" s="333">
        <f t="shared" si="31"/>
        <v>7064.5999999999849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6</v>
      </c>
      <c r="C1092" s="298">
        <v>46128</v>
      </c>
      <c r="D1092" s="299" t="s">
        <v>341</v>
      </c>
      <c r="E1092" s="331">
        <v>42.59</v>
      </c>
      <c r="F1092" s="331"/>
      <c r="G1092" s="333">
        <f t="shared" si="31"/>
        <v>7091.2099999999846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46128</v>
      </c>
      <c r="D1093" s="299" t="s">
        <v>300</v>
      </c>
      <c r="E1093" s="331">
        <v>20.58</v>
      </c>
      <c r="F1093" s="331"/>
      <c r="G1093" s="333">
        <f t="shared" si="31"/>
        <v>7133.7999999999847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11</v>
      </c>
      <c r="C1094" s="298">
        <v>46128</v>
      </c>
      <c r="D1094" s="299" t="s">
        <v>178</v>
      </c>
      <c r="E1094" s="331">
        <v>267.91000000000003</v>
      </c>
      <c r="F1094" s="331"/>
      <c r="G1094" s="333">
        <f t="shared" si="31"/>
        <v>7154.3799999999846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291</v>
      </c>
      <c r="B1095" s="330">
        <v>41</v>
      </c>
      <c r="C1095" s="298">
        <v>46128</v>
      </c>
      <c r="D1095" s="299" t="s">
        <v>299</v>
      </c>
      <c r="E1095" s="331"/>
      <c r="F1095" s="331">
        <v>300</v>
      </c>
      <c r="G1095" s="333">
        <f t="shared" si="31"/>
        <v>7422.2899999999845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291</v>
      </c>
      <c r="B1096" s="330">
        <v>39</v>
      </c>
      <c r="C1096" s="298">
        <v>46128</v>
      </c>
      <c r="D1096" s="299" t="s">
        <v>292</v>
      </c>
      <c r="E1096" s="331"/>
      <c r="F1096" s="331">
        <v>2763.78</v>
      </c>
      <c r="G1096" s="333">
        <f t="shared" si="31"/>
        <v>7122.2899999999845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287</v>
      </c>
      <c r="B1097" s="330" t="s">
        <v>287</v>
      </c>
      <c r="C1097" s="298">
        <v>46127</v>
      </c>
      <c r="D1097" s="299" t="s">
        <v>342</v>
      </c>
      <c r="E1097" s="331">
        <v>93.71</v>
      </c>
      <c r="F1097" s="331">
        <v>93.71</v>
      </c>
      <c r="G1097" s="333">
        <f t="shared" si="31"/>
        <v>4358.5099999999848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46127</v>
      </c>
      <c r="D1098" s="299" t="s">
        <v>343</v>
      </c>
      <c r="E1098" s="331">
        <v>27</v>
      </c>
      <c r="F1098" s="331"/>
      <c r="G1098" s="333">
        <f t="shared" si="31"/>
        <v>4358.5099999999848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291</v>
      </c>
      <c r="B1099" s="330">
        <v>38</v>
      </c>
      <c r="C1099" s="298">
        <v>46127</v>
      </c>
      <c r="D1099" s="299" t="s">
        <v>293</v>
      </c>
      <c r="E1099" s="331"/>
      <c r="F1099" s="331">
        <v>4597.82</v>
      </c>
      <c r="G1099" s="333">
        <f t="shared" si="31"/>
        <v>4385.5099999999848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46127</v>
      </c>
      <c r="D1100" s="299" t="s">
        <v>296</v>
      </c>
      <c r="E1100" s="331">
        <v>14.67</v>
      </c>
      <c r="F1100" s="331"/>
      <c r="G1100" s="333">
        <f t="shared" si="31"/>
        <v>-212.31000000001481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46127</v>
      </c>
      <c r="D1101" s="299" t="s">
        <v>344</v>
      </c>
      <c r="E1101" s="331">
        <v>102.2</v>
      </c>
      <c r="F1101" s="331"/>
      <c r="G1101" s="333">
        <f t="shared" si="31"/>
        <v>-197.64000000001482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8</v>
      </c>
      <c r="C1102" s="298">
        <v>46126</v>
      </c>
      <c r="D1102" s="299" t="s">
        <v>319</v>
      </c>
      <c r="E1102" s="331">
        <v>15.53</v>
      </c>
      <c r="F1102" s="331"/>
      <c r="G1102" s="333">
        <f t="shared" si="31"/>
        <v>-95.440000000014805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24</v>
      </c>
      <c r="C1103" s="298">
        <v>46126</v>
      </c>
      <c r="D1103" s="299" t="s">
        <v>858</v>
      </c>
      <c r="E1103" s="331">
        <v>105.33</v>
      </c>
      <c r="F1103" s="331"/>
      <c r="G1103" s="333">
        <f t="shared" si="31"/>
        <v>-79.910000000014804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46125</v>
      </c>
      <c r="D1104" s="299" t="s">
        <v>345</v>
      </c>
      <c r="E1104" s="331">
        <v>11.64</v>
      </c>
      <c r="F1104" s="331"/>
      <c r="G1104" s="333">
        <f t="shared" si="31"/>
        <v>25.419999999985201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1</v>
      </c>
      <c r="C1105" s="298">
        <v>46125</v>
      </c>
      <c r="D1105" s="299" t="s">
        <v>306</v>
      </c>
      <c r="E1105" s="331">
        <v>50.71</v>
      </c>
      <c r="F1105" s="331"/>
      <c r="G1105" s="333">
        <f t="shared" si="31"/>
        <v>37.059999999985202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46125</v>
      </c>
      <c r="D1106" s="299" t="s">
        <v>334</v>
      </c>
      <c r="E1106" s="331">
        <v>11.06</v>
      </c>
      <c r="F1106" s="331"/>
      <c r="G1106" s="333">
        <f t="shared" si="31"/>
        <v>87.769999999985203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4</v>
      </c>
      <c r="C1107" s="298">
        <v>46125</v>
      </c>
      <c r="D1107" s="299" t="s">
        <v>295</v>
      </c>
      <c r="E1107" s="331">
        <v>35.979999999999997</v>
      </c>
      <c r="F1107" s="331"/>
      <c r="G1107" s="333">
        <f t="shared" si="31"/>
        <v>98.829999999985205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46125</v>
      </c>
      <c r="D1108" s="299" t="s">
        <v>346</v>
      </c>
      <c r="E1108" s="331">
        <v>7.83</v>
      </c>
      <c r="F1108" s="331"/>
      <c r="G1108" s="333">
        <f t="shared" si="31"/>
        <v>134.80999999998519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3</v>
      </c>
      <c r="C1109" s="298">
        <v>46125</v>
      </c>
      <c r="D1109" s="299" t="s">
        <v>347</v>
      </c>
      <c r="E1109" s="331">
        <v>4.1900000000000004</v>
      </c>
      <c r="F1109" s="331"/>
      <c r="G1109" s="333">
        <f t="shared" si="31"/>
        <v>142.63999999998521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8</v>
      </c>
      <c r="C1110" s="298">
        <v>46125</v>
      </c>
      <c r="D1110" s="299" t="s">
        <v>348</v>
      </c>
      <c r="E1110" s="331">
        <v>39.25</v>
      </c>
      <c r="F1110" s="331"/>
      <c r="G1110" s="333">
        <f t="shared" si="31"/>
        <v>146.8299999999852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287</v>
      </c>
      <c r="B1111" s="330" t="s">
        <v>287</v>
      </c>
      <c r="C1111" s="298">
        <v>46125</v>
      </c>
      <c r="D1111" s="299" t="s">
        <v>349</v>
      </c>
      <c r="E1111" s="331">
        <v>318.36</v>
      </c>
      <c r="F1111" s="331">
        <v>318.36</v>
      </c>
      <c r="G1111" s="333">
        <f t="shared" si="31"/>
        <v>186.0799999999852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19</v>
      </c>
      <c r="C1112" s="298">
        <v>46125</v>
      </c>
      <c r="D1112" s="299" t="s">
        <v>191</v>
      </c>
      <c r="E1112" s="331">
        <v>200</v>
      </c>
      <c r="F1112" s="331"/>
      <c r="G1112" s="333">
        <f t="shared" si="31"/>
        <v>186.0799999999852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1</v>
      </c>
      <c r="C1113" s="298">
        <v>46124</v>
      </c>
      <c r="D1113" s="299" t="s">
        <v>304</v>
      </c>
      <c r="E1113" s="331">
        <v>136.05000000000001</v>
      </c>
      <c r="F1113" s="331"/>
      <c r="G1113" s="333">
        <f t="shared" si="31"/>
        <v>386.0799999999852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3</v>
      </c>
      <c r="C1114" s="298">
        <v>46124</v>
      </c>
      <c r="D1114" s="299" t="s">
        <v>347</v>
      </c>
      <c r="E1114" s="331">
        <v>13.09</v>
      </c>
      <c r="F1114" s="331"/>
      <c r="G1114" s="333">
        <f t="shared" si="31"/>
        <v>522.12999999998522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46124</v>
      </c>
      <c r="D1115" s="299" t="s">
        <v>319</v>
      </c>
      <c r="E1115" s="331">
        <v>24.47</v>
      </c>
      <c r="F1115" s="331"/>
      <c r="G1115" s="333">
        <f t="shared" si="31"/>
        <v>535.21999999998525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8</v>
      </c>
      <c r="C1116" s="298">
        <v>46124</v>
      </c>
      <c r="D1116" s="299" t="s">
        <v>319</v>
      </c>
      <c r="E1116" s="331">
        <v>14.29</v>
      </c>
      <c r="F1116" s="331"/>
      <c r="G1116" s="333">
        <f t="shared" si="31"/>
        <v>559.68999999998528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46124</v>
      </c>
      <c r="D1117" s="299" t="s">
        <v>833</v>
      </c>
      <c r="E1117" s="331">
        <v>9.57</v>
      </c>
      <c r="F1117" s="331"/>
      <c r="G1117" s="333">
        <f t="shared" si="31"/>
        <v>573.97999999998524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3</v>
      </c>
      <c r="C1118" s="298">
        <v>46124</v>
      </c>
      <c r="D1118" s="299" t="s">
        <v>350</v>
      </c>
      <c r="E1118" s="331">
        <v>25</v>
      </c>
      <c r="F1118" s="331"/>
      <c r="G1118" s="333">
        <f t="shared" si="31"/>
        <v>583.54999999998529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22</v>
      </c>
      <c r="C1119" s="298">
        <v>46123</v>
      </c>
      <c r="D1119" s="299" t="s">
        <v>351</v>
      </c>
      <c r="E1119" s="331">
        <v>19.16</v>
      </c>
      <c r="F1119" s="331"/>
      <c r="G1119" s="333">
        <f t="shared" si="31"/>
        <v>608.54999999998529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46123</v>
      </c>
      <c r="D1120" s="299" t="s">
        <v>301</v>
      </c>
      <c r="E1120" s="331">
        <v>20.91</v>
      </c>
      <c r="F1120" s="331"/>
      <c r="G1120" s="333">
        <f t="shared" si="31"/>
        <v>627.70999999998526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46123</v>
      </c>
      <c r="D1121" s="299" t="s">
        <v>296</v>
      </c>
      <c r="E1121" s="331">
        <v>12.44</v>
      </c>
      <c r="F1121" s="331"/>
      <c r="G1121" s="333">
        <f t="shared" si="31"/>
        <v>648.61999999998523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46123</v>
      </c>
      <c r="D1122" s="299" t="s">
        <v>352</v>
      </c>
      <c r="E1122" s="331">
        <v>41.34</v>
      </c>
      <c r="F1122" s="331"/>
      <c r="G1122" s="333">
        <f t="shared" si="31"/>
        <v>661.05999999998528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46122</v>
      </c>
      <c r="D1123" s="299" t="s">
        <v>445</v>
      </c>
      <c r="E1123" s="331">
        <v>-0.04</v>
      </c>
      <c r="F1123" s="331"/>
      <c r="G1123" s="333">
        <f t="shared" si="31"/>
        <v>702.39999999998531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5</v>
      </c>
      <c r="C1124" s="298">
        <v>46122</v>
      </c>
      <c r="D1124" s="299" t="s">
        <v>353</v>
      </c>
      <c r="E1124" s="331">
        <v>372</v>
      </c>
      <c r="F1124" s="331"/>
      <c r="G1124" s="333">
        <f t="shared" si="31"/>
        <v>702.35999999998535</v>
      </c>
      <c r="H1124" s="334" t="s">
        <v>298</v>
      </c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46122</v>
      </c>
      <c r="D1125" s="299" t="s">
        <v>354</v>
      </c>
      <c r="E1125" s="331">
        <v>15.22</v>
      </c>
      <c r="F1125" s="331"/>
      <c r="G1125" s="333">
        <f t="shared" si="31"/>
        <v>1074.3599999999853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3</v>
      </c>
      <c r="C1126" s="298">
        <v>46122</v>
      </c>
      <c r="D1126" s="299" t="s">
        <v>296</v>
      </c>
      <c r="E1126" s="331">
        <v>9.5500000000000007</v>
      </c>
      <c r="F1126" s="331"/>
      <c r="G1126" s="333">
        <f t="shared" si="31"/>
        <v>1089.5799999999854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8</v>
      </c>
      <c r="C1127" s="298">
        <v>46122</v>
      </c>
      <c r="D1127" s="299" t="s">
        <v>355</v>
      </c>
      <c r="E1127" s="331">
        <v>52.65</v>
      </c>
      <c r="F1127" s="331"/>
      <c r="G1127" s="333">
        <f t="shared" si="31"/>
        <v>1099.1299999999853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46122</v>
      </c>
      <c r="D1128" s="299" t="s">
        <v>311</v>
      </c>
      <c r="E1128" s="331">
        <v>68.989999999999995</v>
      </c>
      <c r="F1128" s="331"/>
      <c r="G1128" s="333">
        <f t="shared" si="31"/>
        <v>1151.7799999999854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46122</v>
      </c>
      <c r="D1129" s="299" t="s">
        <v>324</v>
      </c>
      <c r="E1129" s="331">
        <v>17.37</v>
      </c>
      <c r="F1129" s="331"/>
      <c r="G1129" s="333">
        <f t="shared" si="31"/>
        <v>1220.7699999999854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46121</v>
      </c>
      <c r="D1130" s="299" t="s">
        <v>356</v>
      </c>
      <c r="E1130" s="331">
        <v>64.42</v>
      </c>
      <c r="F1130" s="331"/>
      <c r="G1130" s="333">
        <f t="shared" si="31"/>
        <v>1238.1399999999853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46121</v>
      </c>
      <c r="D1131" s="299" t="s">
        <v>357</v>
      </c>
      <c r="E1131" s="331">
        <v>9.4700000000000006</v>
      </c>
      <c r="F1131" s="331"/>
      <c r="G1131" s="333">
        <f t="shared" si="31"/>
        <v>1302.5599999999854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5</v>
      </c>
      <c r="C1132" s="298">
        <v>46121</v>
      </c>
      <c r="D1132" s="299" t="s">
        <v>852</v>
      </c>
      <c r="E1132" s="331">
        <v>10.68</v>
      </c>
      <c r="F1132" s="331"/>
      <c r="G1132" s="333">
        <f t="shared" si="31"/>
        <v>1312.0299999999854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7</v>
      </c>
      <c r="C1133" s="298">
        <v>46121</v>
      </c>
      <c r="D1133" s="299" t="s">
        <v>358</v>
      </c>
      <c r="E1133" s="331">
        <v>68.010000000000005</v>
      </c>
      <c r="F1133" s="331"/>
      <c r="G1133" s="333">
        <f t="shared" si="31"/>
        <v>1322.7099999999855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46121</v>
      </c>
      <c r="D1134" s="299" t="s">
        <v>310</v>
      </c>
      <c r="E1134" s="331">
        <v>40.85</v>
      </c>
      <c r="F1134" s="331"/>
      <c r="G1134" s="333">
        <f t="shared" si="31"/>
        <v>1390.7199999999855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46121</v>
      </c>
      <c r="D1135" s="299" t="s">
        <v>359</v>
      </c>
      <c r="E1135" s="331">
        <v>25</v>
      </c>
      <c r="F1135" s="331"/>
      <c r="G1135" s="333">
        <f t="shared" si="31"/>
        <v>1431.5699999999854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18</v>
      </c>
      <c r="C1136" s="298">
        <v>46120</v>
      </c>
      <c r="D1136" s="299" t="s">
        <v>360</v>
      </c>
      <c r="E1136" s="331">
        <v>400</v>
      </c>
      <c r="F1136" s="331"/>
      <c r="G1136" s="333">
        <f t="shared" si="31"/>
        <v>1456.5699999999854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335</v>
      </c>
      <c r="B1137" s="330" t="s">
        <v>335</v>
      </c>
      <c r="C1137" s="298">
        <v>46120</v>
      </c>
      <c r="D1137" s="299" t="s">
        <v>182</v>
      </c>
      <c r="E1137" s="331">
        <v>44.96</v>
      </c>
      <c r="F1137" s="331"/>
      <c r="G1137" s="333">
        <f t="shared" si="31"/>
        <v>1856.5699999999854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13</v>
      </c>
      <c r="C1138" s="298">
        <v>46120</v>
      </c>
      <c r="D1138" s="299" t="s">
        <v>182</v>
      </c>
      <c r="E1138" s="331">
        <v>104.98</v>
      </c>
      <c r="F1138" s="331"/>
      <c r="G1138" s="333">
        <f t="shared" si="31"/>
        <v>1901.5299999999854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46120</v>
      </c>
      <c r="D1139" s="299" t="s">
        <v>296</v>
      </c>
      <c r="E1139" s="331">
        <v>13.8</v>
      </c>
      <c r="F1139" s="331"/>
      <c r="G1139" s="333">
        <f t="shared" si="31"/>
        <v>2006.5099999999854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46120</v>
      </c>
      <c r="D1140" s="299" t="s">
        <v>295</v>
      </c>
      <c r="E1140" s="331">
        <v>37.92</v>
      </c>
      <c r="F1140" s="331"/>
      <c r="G1140" s="333">
        <f t="shared" si="31"/>
        <v>2020.3099999999854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6</v>
      </c>
      <c r="C1141" s="298">
        <v>46120</v>
      </c>
      <c r="D1141" s="299" t="s">
        <v>300</v>
      </c>
      <c r="E1141" s="331">
        <v>56.68</v>
      </c>
      <c r="F1141" s="331"/>
      <c r="G1141" s="333">
        <f t="shared" si="31"/>
        <v>2058.2299999999855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6</v>
      </c>
      <c r="C1142" s="298">
        <v>46120</v>
      </c>
      <c r="D1142" s="299" t="s">
        <v>361</v>
      </c>
      <c r="E1142" s="331">
        <v>29.26</v>
      </c>
      <c r="F1142" s="331"/>
      <c r="G1142" s="333">
        <f t="shared" si="31"/>
        <v>2114.9099999999853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9</v>
      </c>
      <c r="C1143" s="298">
        <v>46119</v>
      </c>
      <c r="D1143" s="299" t="s">
        <v>58</v>
      </c>
      <c r="E1143" s="331">
        <v>1281.53</v>
      </c>
      <c r="F1143" s="331"/>
      <c r="G1143" s="333">
        <f t="shared" si="31"/>
        <v>2144.1699999999855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4</v>
      </c>
      <c r="C1144" s="298">
        <v>46119</v>
      </c>
      <c r="D1144" s="299" t="s">
        <v>362</v>
      </c>
      <c r="E1144" s="331">
        <v>25.84</v>
      </c>
      <c r="F1144" s="331"/>
      <c r="G1144" s="333">
        <f t="shared" si="31"/>
        <v>3425.6999999999853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46119</v>
      </c>
      <c r="D1145" s="299" t="s">
        <v>319</v>
      </c>
      <c r="E1145" s="331">
        <v>12.05</v>
      </c>
      <c r="F1145" s="331"/>
      <c r="G1145" s="333">
        <f t="shared" si="31"/>
        <v>3451.5399999999854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46119</v>
      </c>
      <c r="D1146" s="299" t="s">
        <v>334</v>
      </c>
      <c r="E1146" s="331">
        <v>82.04</v>
      </c>
      <c r="F1146" s="331"/>
      <c r="G1146" s="333">
        <f t="shared" si="31"/>
        <v>3463.5899999999856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46119</v>
      </c>
      <c r="D1147" s="299" t="s">
        <v>363</v>
      </c>
      <c r="E1147" s="331">
        <v>22.92</v>
      </c>
      <c r="F1147" s="331"/>
      <c r="G1147" s="333">
        <f t="shared" si="31"/>
        <v>3545.6299999999856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5</v>
      </c>
      <c r="C1148" s="298">
        <v>46118</v>
      </c>
      <c r="D1148" s="299" t="s">
        <v>364</v>
      </c>
      <c r="E1148" s="331">
        <v>400</v>
      </c>
      <c r="F1148" s="331"/>
      <c r="G1148" s="333">
        <f t="shared" si="31"/>
        <v>3568.5499999999856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14</v>
      </c>
      <c r="C1149" s="298">
        <v>46118</v>
      </c>
      <c r="D1149" s="299" t="s">
        <v>365</v>
      </c>
      <c r="E1149" s="331">
        <v>66.67</v>
      </c>
      <c r="F1149" s="331"/>
      <c r="G1149" s="333">
        <f t="shared" si="31"/>
        <v>3968.5499999999856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14</v>
      </c>
      <c r="C1150" s="298">
        <v>46118</v>
      </c>
      <c r="D1150" s="299" t="s">
        <v>366</v>
      </c>
      <c r="E1150" s="331">
        <v>70.25</v>
      </c>
      <c r="F1150" s="331"/>
      <c r="G1150" s="333">
        <f t="shared" si="31"/>
        <v>4035.2199999999857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1</v>
      </c>
      <c r="C1151" s="298">
        <v>46117</v>
      </c>
      <c r="D1151" s="299" t="s">
        <v>367</v>
      </c>
      <c r="E1151" s="331">
        <v>25.6</v>
      </c>
      <c r="F1151" s="331"/>
      <c r="G1151" s="333">
        <f t="shared" si="31"/>
        <v>4105.4699999999857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8</v>
      </c>
      <c r="C1152" s="298">
        <v>46117</v>
      </c>
      <c r="D1152" s="299" t="s">
        <v>319</v>
      </c>
      <c r="E1152" s="331">
        <v>8.56</v>
      </c>
      <c r="F1152" s="331"/>
      <c r="G1152" s="333">
        <f t="shared" si="31"/>
        <v>4131.0699999999861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6</v>
      </c>
      <c r="C1153" s="298">
        <v>46117</v>
      </c>
      <c r="D1153" s="299" t="s">
        <v>368</v>
      </c>
      <c r="E1153" s="331">
        <v>301.67</v>
      </c>
      <c r="F1153" s="331"/>
      <c r="G1153" s="333">
        <f t="shared" si="31"/>
        <v>4139.6299999999865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1</v>
      </c>
      <c r="C1154" s="298">
        <v>46116</v>
      </c>
      <c r="D1154" s="299" t="s">
        <v>306</v>
      </c>
      <c r="E1154" s="331">
        <v>176.85</v>
      </c>
      <c r="F1154" s="331"/>
      <c r="G1154" s="333">
        <f t="shared" si="31"/>
        <v>4441.2999999999865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1</v>
      </c>
      <c r="C1155" s="298">
        <v>46116</v>
      </c>
      <c r="D1155" s="299" t="s">
        <v>311</v>
      </c>
      <c r="E1155" s="331">
        <v>139.34</v>
      </c>
      <c r="F1155" s="331"/>
      <c r="G1155" s="333">
        <f t="shared" si="31"/>
        <v>4618.1499999999869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17</v>
      </c>
      <c r="C1156" s="298">
        <v>46116</v>
      </c>
      <c r="D1156" s="299" t="s">
        <v>369</v>
      </c>
      <c r="E1156" s="331">
        <v>99</v>
      </c>
      <c r="F1156" s="331"/>
      <c r="G1156" s="333">
        <f t="shared" si="31"/>
        <v>4757.489999999987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46116</v>
      </c>
      <c r="D1157" s="299" t="s">
        <v>370</v>
      </c>
      <c r="E1157" s="331">
        <v>34</v>
      </c>
      <c r="F1157" s="331"/>
      <c r="G1157" s="333">
        <f t="shared" si="31"/>
        <v>4856.489999999987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3</v>
      </c>
      <c r="C1158" s="298">
        <v>46116</v>
      </c>
      <c r="D1158" s="299" t="s">
        <v>347</v>
      </c>
      <c r="E1158" s="331">
        <v>10.24</v>
      </c>
      <c r="F1158" s="331"/>
      <c r="G1158" s="333">
        <f t="shared" si="31"/>
        <v>4890.489999999987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7</v>
      </c>
      <c r="C1159" s="298">
        <v>46115</v>
      </c>
      <c r="D1159" s="299" t="s">
        <v>371</v>
      </c>
      <c r="E1159" s="331">
        <v>100</v>
      </c>
      <c r="F1159" s="331"/>
      <c r="G1159" s="333">
        <f t="shared" si="31"/>
        <v>4900.7299999999868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46115</v>
      </c>
      <c r="D1160" s="299" t="s">
        <v>300</v>
      </c>
      <c r="E1160" s="331">
        <v>7.68</v>
      </c>
      <c r="F1160" s="331"/>
      <c r="G1160" s="333">
        <f t="shared" si="31"/>
        <v>5000.7299999999868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46115</v>
      </c>
      <c r="D1161" s="299" t="s">
        <v>296</v>
      </c>
      <c r="E1161" s="331">
        <v>8.7200000000000006</v>
      </c>
      <c r="F1161" s="331"/>
      <c r="G1161" s="333">
        <f t="shared" si="31"/>
        <v>5008.4099999999871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8</v>
      </c>
      <c r="C1162" s="298">
        <v>46114</v>
      </c>
      <c r="D1162" s="299" t="s">
        <v>372</v>
      </c>
      <c r="E1162" s="331">
        <v>81.739999999999995</v>
      </c>
      <c r="F1162" s="331"/>
      <c r="G1162" s="333">
        <f t="shared" si="31"/>
        <v>5017.1299999999874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284</v>
      </c>
      <c r="B1163" s="330">
        <v>36</v>
      </c>
      <c r="C1163" s="298">
        <v>46114</v>
      </c>
      <c r="D1163" s="299" t="s">
        <v>373</v>
      </c>
      <c r="E1163" s="331">
        <v>50</v>
      </c>
      <c r="F1163" s="331"/>
      <c r="G1163" s="333">
        <f t="shared" si="31"/>
        <v>5098.8699999999872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22</v>
      </c>
      <c r="C1164" s="298">
        <v>46114</v>
      </c>
      <c r="D1164" s="299" t="s">
        <v>374</v>
      </c>
      <c r="E1164" s="331">
        <v>6.37</v>
      </c>
      <c r="F1164" s="331"/>
      <c r="G1164" s="333">
        <f t="shared" si="31"/>
        <v>5148.8699999999872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46114</v>
      </c>
      <c r="D1165" s="299" t="s">
        <v>326</v>
      </c>
      <c r="E1165" s="331">
        <v>55.22</v>
      </c>
      <c r="F1165" s="331"/>
      <c r="G1165" s="333">
        <f t="shared" si="31"/>
        <v>5155.239999999987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46114</v>
      </c>
      <c r="D1166" s="299" t="s">
        <v>319</v>
      </c>
      <c r="E1166" s="331">
        <v>8.5</v>
      </c>
      <c r="F1166" s="331"/>
      <c r="G1166" s="333">
        <f t="shared" si="31"/>
        <v>5210.4599999999873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46114</v>
      </c>
      <c r="D1167" s="299" t="s">
        <v>334</v>
      </c>
      <c r="E1167" s="331">
        <v>38.99</v>
      </c>
      <c r="F1167" s="331"/>
      <c r="G1167" s="333">
        <f t="shared" si="31"/>
        <v>5218.9599999999873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291</v>
      </c>
      <c r="B1168" s="330">
        <v>39</v>
      </c>
      <c r="C1168" s="298">
        <v>46113</v>
      </c>
      <c r="D1168" s="299" t="s">
        <v>292</v>
      </c>
      <c r="E1168" s="331"/>
      <c r="F1168" s="331">
        <v>2763.78</v>
      </c>
      <c r="G1168" s="333">
        <f t="shared" si="31"/>
        <v>5257.9499999999871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4</v>
      </c>
      <c r="C1169" s="298">
        <v>46113</v>
      </c>
      <c r="D1169" s="299" t="s">
        <v>296</v>
      </c>
      <c r="E1169" s="331">
        <v>36.090000000000003</v>
      </c>
      <c r="F1169" s="331"/>
      <c r="G1169" s="333">
        <f t="shared" si="31"/>
        <v>2494.1699999999869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46113</v>
      </c>
      <c r="D1170" s="299" t="s">
        <v>310</v>
      </c>
      <c r="E1170" s="331">
        <v>80</v>
      </c>
      <c r="F1170" s="331"/>
      <c r="G1170" s="333">
        <f t="shared" si="31"/>
        <v>2530.259999999987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7</v>
      </c>
      <c r="C1171" s="298">
        <v>46113</v>
      </c>
      <c r="D1171" s="299" t="s">
        <v>320</v>
      </c>
      <c r="E1171" s="331">
        <v>47.84</v>
      </c>
      <c r="F1171" s="331"/>
      <c r="G1171" s="333">
        <f t="shared" si="31"/>
        <v>2610.259999999987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7</v>
      </c>
      <c r="C1172" s="298">
        <v>46113</v>
      </c>
      <c r="D1172" s="299" t="s">
        <v>320</v>
      </c>
      <c r="E1172" s="331">
        <v>21.25</v>
      </c>
      <c r="F1172" s="331"/>
      <c r="G1172" s="333">
        <f t="shared" si="31"/>
        <v>2658.0999999999872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46113</v>
      </c>
      <c r="D1173" s="299" t="s">
        <v>375</v>
      </c>
      <c r="E1173" s="331">
        <v>42.9</v>
      </c>
      <c r="F1173" s="331"/>
      <c r="G1173" s="333">
        <f t="shared" si="31"/>
        <v>2679.3499999999872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284</v>
      </c>
      <c r="B1174" s="330">
        <v>37</v>
      </c>
      <c r="C1174" s="298">
        <v>46112</v>
      </c>
      <c r="D1174" s="299" t="s">
        <v>376</v>
      </c>
      <c r="E1174" s="331">
        <v>4309.58</v>
      </c>
      <c r="F1174" s="331"/>
      <c r="G1174" s="333">
        <f t="shared" si="31"/>
        <v>2722.2499999999873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286</v>
      </c>
      <c r="B1175" s="330">
        <v>25</v>
      </c>
      <c r="C1175" s="298">
        <v>46112</v>
      </c>
      <c r="D1175" s="298" t="s">
        <v>204</v>
      </c>
      <c r="E1175" s="331">
        <v>350</v>
      </c>
      <c r="F1175" s="331"/>
      <c r="G1175" s="333">
        <f t="shared" si="31"/>
        <v>7031.8299999999872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286</v>
      </c>
      <c r="B1176" s="330">
        <v>26</v>
      </c>
      <c r="C1176" s="298">
        <v>46112</v>
      </c>
      <c r="D1176" s="298" t="s">
        <v>205</v>
      </c>
      <c r="E1176" s="331">
        <v>320</v>
      </c>
      <c r="F1176" s="331"/>
      <c r="G1176" s="333">
        <f t="shared" si="31"/>
        <v>7381.8299999999872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286</v>
      </c>
      <c r="B1177" s="330">
        <v>27</v>
      </c>
      <c r="C1177" s="298">
        <v>46112</v>
      </c>
      <c r="D1177" s="298" t="s">
        <v>206</v>
      </c>
      <c r="E1177" s="331">
        <v>25</v>
      </c>
      <c r="F1177" s="331"/>
      <c r="G1177" s="333">
        <f t="shared" si="31"/>
        <v>7701.8299999999872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286</v>
      </c>
      <c r="B1178" s="330">
        <v>28</v>
      </c>
      <c r="C1178" s="298">
        <v>46112</v>
      </c>
      <c r="D1178" s="298" t="s">
        <v>207</v>
      </c>
      <c r="E1178" s="331">
        <v>25</v>
      </c>
      <c r="F1178" s="331"/>
      <c r="G1178" s="333">
        <f t="shared" si="31"/>
        <v>7726.8299999999872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286</v>
      </c>
      <c r="B1179" s="330">
        <v>29</v>
      </c>
      <c r="C1179" s="298">
        <v>46112</v>
      </c>
      <c r="D1179" s="298" t="s">
        <v>208</v>
      </c>
      <c r="E1179" s="331">
        <v>45</v>
      </c>
      <c r="F1179" s="331"/>
      <c r="G1179" s="333">
        <f t="shared" si="31"/>
        <v>7751.8299999999872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286</v>
      </c>
      <c r="B1180" s="330">
        <v>30</v>
      </c>
      <c r="C1180" s="298">
        <v>46112</v>
      </c>
      <c r="D1180" s="298" t="s">
        <v>209</v>
      </c>
      <c r="E1180" s="331">
        <v>400</v>
      </c>
      <c r="F1180" s="331"/>
      <c r="G1180" s="333">
        <f t="shared" si="31"/>
        <v>7796.8299999999872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286</v>
      </c>
      <c r="B1181" s="330">
        <v>31</v>
      </c>
      <c r="C1181" s="298">
        <v>46112</v>
      </c>
      <c r="D1181" s="298" t="s">
        <v>210</v>
      </c>
      <c r="E1181" s="331">
        <v>375</v>
      </c>
      <c r="F1181" s="331"/>
      <c r="G1181" s="333">
        <f t="shared" si="31"/>
        <v>8196.8299999999872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286</v>
      </c>
      <c r="B1182" s="330">
        <v>32</v>
      </c>
      <c r="C1182" s="298">
        <v>46112</v>
      </c>
      <c r="D1182" s="298" t="s">
        <v>211</v>
      </c>
      <c r="E1182" s="331">
        <v>100</v>
      </c>
      <c r="F1182" s="331"/>
      <c r="G1182" s="333">
        <f t="shared" si="31"/>
        <v>8571.8299999999872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286</v>
      </c>
      <c r="B1183" s="330">
        <v>33</v>
      </c>
      <c r="C1183" s="298">
        <v>46112</v>
      </c>
      <c r="D1183" s="298" t="s">
        <v>212</v>
      </c>
      <c r="E1183" s="331">
        <v>85</v>
      </c>
      <c r="F1183" s="331"/>
      <c r="G1183" s="333">
        <f t="shared" si="31"/>
        <v>8671.8299999999872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286</v>
      </c>
      <c r="B1184" s="330">
        <v>34</v>
      </c>
      <c r="C1184" s="298">
        <v>46112</v>
      </c>
      <c r="D1184" s="298" t="s">
        <v>213</v>
      </c>
      <c r="E1184" s="331">
        <v>230</v>
      </c>
      <c r="F1184" s="331"/>
      <c r="G1184" s="333">
        <f t="shared" si="31"/>
        <v>8756.8299999999872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286</v>
      </c>
      <c r="B1185" s="330">
        <v>35</v>
      </c>
      <c r="C1185" s="298">
        <v>46112</v>
      </c>
      <c r="D1185" s="298" t="s">
        <v>214</v>
      </c>
      <c r="E1185" s="331">
        <v>45</v>
      </c>
      <c r="F1185" s="331"/>
      <c r="G1185" s="333">
        <f t="shared" si="31"/>
        <v>8986.8299999999872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46112</v>
      </c>
      <c r="D1186" s="298" t="s">
        <v>377</v>
      </c>
      <c r="E1186" s="331">
        <v>40</v>
      </c>
      <c r="F1186" s="331"/>
      <c r="G1186" s="333">
        <f t="shared" si="31"/>
        <v>9031.8299999999872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42</v>
      </c>
      <c r="C1187" s="298">
        <v>46112</v>
      </c>
      <c r="D1187" s="298" t="s">
        <v>200</v>
      </c>
      <c r="E1187" s="331">
        <v>59</v>
      </c>
      <c r="F1187" s="331"/>
      <c r="G1187" s="333">
        <f t="shared" si="31"/>
        <v>9071.8299999999872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43</v>
      </c>
      <c r="C1188" s="298">
        <v>46112</v>
      </c>
      <c r="D1188" s="298" t="s">
        <v>201</v>
      </c>
      <c r="E1188" s="331">
        <v>42.84</v>
      </c>
      <c r="F1188" s="331"/>
      <c r="G1188" s="333">
        <f t="shared" si="31"/>
        <v>9130.8299999999872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6</v>
      </c>
      <c r="C1189" s="298">
        <v>46112</v>
      </c>
      <c r="D1189" s="298" t="s">
        <v>300</v>
      </c>
      <c r="E1189" s="331">
        <v>57.21</v>
      </c>
      <c r="F1189" s="331"/>
      <c r="G1189" s="333">
        <f t="shared" si="31"/>
        <v>9173.6699999999873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8</v>
      </c>
      <c r="C1190" s="298">
        <v>46112</v>
      </c>
      <c r="D1190" s="298" t="s">
        <v>296</v>
      </c>
      <c r="E1190" s="331">
        <v>11.18</v>
      </c>
      <c r="F1190" s="331"/>
      <c r="G1190" s="333">
        <f t="shared" si="31"/>
        <v>9230.8799999999865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10</v>
      </c>
      <c r="C1191" s="298">
        <v>46112</v>
      </c>
      <c r="D1191" s="298" t="s">
        <v>176</v>
      </c>
      <c r="E1191" s="331">
        <v>17.899999999999999</v>
      </c>
      <c r="F1191" s="331"/>
      <c r="G1191" s="333">
        <f t="shared" si="31"/>
        <v>9242.0599999999868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46111</v>
      </c>
      <c r="D1192" s="298" t="s">
        <v>334</v>
      </c>
      <c r="E1192" s="331">
        <v>23.83</v>
      </c>
      <c r="F1192" s="331"/>
      <c r="G1192" s="333">
        <f t="shared" si="31"/>
        <v>9259.9599999999864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291</v>
      </c>
      <c r="B1193" s="330">
        <v>38</v>
      </c>
      <c r="C1193" s="298">
        <v>46111</v>
      </c>
      <c r="D1193" s="299" t="s">
        <v>293</v>
      </c>
      <c r="E1193" s="331"/>
      <c r="F1193" s="331">
        <v>4278.1400000000003</v>
      </c>
      <c r="G1193" s="333">
        <f t="shared" si="31"/>
        <v>9283.7899999999863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3</v>
      </c>
      <c r="C1194" s="298">
        <v>46111</v>
      </c>
      <c r="D1194" s="299" t="s">
        <v>350</v>
      </c>
      <c r="E1194" s="331">
        <v>30</v>
      </c>
      <c r="F1194" s="331"/>
      <c r="G1194" s="333">
        <f t="shared" si="31"/>
        <v>5005.649999999986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6</v>
      </c>
      <c r="C1195" s="298">
        <v>46111</v>
      </c>
      <c r="D1195" s="299" t="s">
        <v>300</v>
      </c>
      <c r="E1195" s="331">
        <v>15.96</v>
      </c>
      <c r="F1195" s="331"/>
      <c r="G1195" s="333">
        <f t="shared" si="31"/>
        <v>5035.649999999986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3</v>
      </c>
      <c r="C1196" s="298">
        <v>46111</v>
      </c>
      <c r="D1196" s="299" t="s">
        <v>378</v>
      </c>
      <c r="E1196" s="331">
        <v>18.96</v>
      </c>
      <c r="F1196" s="331"/>
      <c r="G1196" s="333">
        <f t="shared" si="31"/>
        <v>5051.609999999986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1</v>
      </c>
      <c r="C1197" s="298">
        <v>46110</v>
      </c>
      <c r="D1197" s="299" t="s">
        <v>311</v>
      </c>
      <c r="E1197" s="331">
        <v>144.22</v>
      </c>
      <c r="F1197" s="331"/>
      <c r="G1197" s="333">
        <f t="shared" si="31"/>
        <v>5070.5699999999861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7</v>
      </c>
      <c r="C1198" s="298">
        <v>46110</v>
      </c>
      <c r="D1198" s="299" t="s">
        <v>379</v>
      </c>
      <c r="E1198" s="331">
        <v>181.04</v>
      </c>
      <c r="F1198" s="331"/>
      <c r="G1198" s="333">
        <f t="shared" si="31"/>
        <v>5214.7899999999863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6</v>
      </c>
      <c r="C1199" s="298">
        <v>46110</v>
      </c>
      <c r="D1199" s="299" t="s">
        <v>380</v>
      </c>
      <c r="E1199" s="331">
        <v>196.9</v>
      </c>
      <c r="F1199" s="331"/>
      <c r="G1199" s="333">
        <f t="shared" si="31"/>
        <v>5395.8299999999863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3</v>
      </c>
      <c r="C1200" s="298">
        <v>46110</v>
      </c>
      <c r="D1200" s="299" t="s">
        <v>381</v>
      </c>
      <c r="E1200" s="331">
        <v>7.5</v>
      </c>
      <c r="F1200" s="331"/>
      <c r="G1200" s="333">
        <f t="shared" si="31"/>
        <v>5592.7299999999859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46109</v>
      </c>
      <c r="D1201" s="299" t="s">
        <v>319</v>
      </c>
      <c r="E1201" s="331">
        <v>11.7</v>
      </c>
      <c r="F1201" s="331"/>
      <c r="G1201" s="333">
        <f t="shared" si="31"/>
        <v>5600.2299999999859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46109</v>
      </c>
      <c r="D1202" s="299" t="s">
        <v>308</v>
      </c>
      <c r="E1202" s="331">
        <v>210.76</v>
      </c>
      <c r="F1202" s="331"/>
      <c r="G1202" s="333">
        <f t="shared" si="31"/>
        <v>5611.9299999999857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4</v>
      </c>
      <c r="C1203" s="298">
        <v>46109</v>
      </c>
      <c r="D1203" s="299" t="s">
        <v>310</v>
      </c>
      <c r="E1203" s="331">
        <v>46.9</v>
      </c>
      <c r="F1203" s="331"/>
      <c r="G1203" s="333">
        <f t="shared" si="31"/>
        <v>5822.689999999986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1</v>
      </c>
      <c r="C1204" s="298">
        <v>46109</v>
      </c>
      <c r="D1204" s="299" t="s">
        <v>329</v>
      </c>
      <c r="E1204" s="331">
        <v>179.1</v>
      </c>
      <c r="F1204" s="331"/>
      <c r="G1204" s="333">
        <f t="shared" si="31"/>
        <v>5869.5899999999856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8</v>
      </c>
      <c r="C1205" s="298">
        <v>46109</v>
      </c>
      <c r="D1205" s="299" t="s">
        <v>308</v>
      </c>
      <c r="E1205" s="331">
        <v>31.97</v>
      </c>
      <c r="F1205" s="331"/>
      <c r="G1205" s="333">
        <f t="shared" si="31"/>
        <v>6048.689999999986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8</v>
      </c>
      <c r="C1206" s="298">
        <v>46109</v>
      </c>
      <c r="D1206" s="299" t="s">
        <v>308</v>
      </c>
      <c r="E1206" s="331">
        <v>12.19</v>
      </c>
      <c r="F1206" s="331"/>
      <c r="G1206" s="333">
        <f t="shared" si="31"/>
        <v>6080.6599999999862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291</v>
      </c>
      <c r="B1207" s="330">
        <v>41</v>
      </c>
      <c r="C1207" s="298">
        <v>46108</v>
      </c>
      <c r="D1207" s="299" t="s">
        <v>382</v>
      </c>
      <c r="E1207" s="331"/>
      <c r="F1207" s="331">
        <v>400</v>
      </c>
      <c r="G1207" s="333">
        <f t="shared" si="31"/>
        <v>6092.8499999999858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46108</v>
      </c>
      <c r="D1208" s="299" t="s">
        <v>301</v>
      </c>
      <c r="E1208" s="331">
        <v>19.5</v>
      </c>
      <c r="F1208" s="331"/>
      <c r="G1208" s="333">
        <f t="shared" si="31"/>
        <v>5692.8499999999858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46108</v>
      </c>
      <c r="D1209" s="299" t="s">
        <v>296</v>
      </c>
      <c r="E1209" s="331">
        <v>11.48</v>
      </c>
      <c r="F1209" s="331"/>
      <c r="G1209" s="333">
        <f t="shared" si="31"/>
        <v>5712.3499999999858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8</v>
      </c>
      <c r="C1210" s="298">
        <v>46108</v>
      </c>
      <c r="D1210" s="299" t="s">
        <v>334</v>
      </c>
      <c r="E1210" s="331">
        <v>11.46</v>
      </c>
      <c r="F1210" s="331"/>
      <c r="G1210" s="333">
        <f t="shared" si="31"/>
        <v>5723.8299999999854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4</v>
      </c>
      <c r="C1211" s="298">
        <v>46108</v>
      </c>
      <c r="D1211" s="299" t="s">
        <v>334</v>
      </c>
      <c r="E1211" s="331">
        <v>38.21</v>
      </c>
      <c r="F1211" s="331"/>
      <c r="G1211" s="333">
        <f t="shared" si="31"/>
        <v>5735.2899999999854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46108</v>
      </c>
      <c r="D1212" s="299" t="s">
        <v>383</v>
      </c>
      <c r="E1212" s="331">
        <v>69.95</v>
      </c>
      <c r="F1212" s="331"/>
      <c r="G1212" s="333">
        <f t="shared" si="31"/>
        <v>5773.4999999999854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3</v>
      </c>
      <c r="C1213" s="298">
        <v>46108</v>
      </c>
      <c r="D1213" s="299" t="s">
        <v>347</v>
      </c>
      <c r="E1213" s="331">
        <v>10.78</v>
      </c>
      <c r="F1213" s="331"/>
      <c r="G1213" s="333">
        <f t="shared" si="31"/>
        <v>5843.4499999999853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6</v>
      </c>
      <c r="C1214" s="298">
        <v>46108</v>
      </c>
      <c r="D1214" s="299" t="s">
        <v>300</v>
      </c>
      <c r="E1214" s="331">
        <v>15.84</v>
      </c>
      <c r="F1214" s="331"/>
      <c r="G1214" s="333">
        <f t="shared" si="31"/>
        <v>5854.229999999985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8</v>
      </c>
      <c r="C1215" s="298">
        <v>46108</v>
      </c>
      <c r="D1215" s="299" t="s">
        <v>384</v>
      </c>
      <c r="E1215" s="331">
        <v>22.48</v>
      </c>
      <c r="F1215" s="331"/>
      <c r="G1215" s="333">
        <f t="shared" si="31"/>
        <v>5870.0699999999852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46107</v>
      </c>
      <c r="D1216" s="299" t="s">
        <v>357</v>
      </c>
      <c r="E1216" s="331">
        <v>11.17</v>
      </c>
      <c r="F1216" s="331"/>
      <c r="G1216" s="333">
        <f t="shared" si="31"/>
        <v>5892.5499999999847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46107</v>
      </c>
      <c r="D1217" s="299" t="s">
        <v>385</v>
      </c>
      <c r="E1217" s="331">
        <v>14.38</v>
      </c>
      <c r="F1217" s="331"/>
      <c r="G1217" s="333">
        <f t="shared" si="31"/>
        <v>5903.7199999999848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8</v>
      </c>
      <c r="C1218" s="298">
        <v>46107</v>
      </c>
      <c r="D1218" s="299" t="s">
        <v>386</v>
      </c>
      <c r="E1218" s="331">
        <v>45</v>
      </c>
      <c r="F1218" s="331"/>
      <c r="G1218" s="333">
        <f t="shared" si="31"/>
        <v>5918.0999999999849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46107</v>
      </c>
      <c r="D1219" s="299" t="s">
        <v>324</v>
      </c>
      <c r="E1219" s="331">
        <v>9.0299999999999994</v>
      </c>
      <c r="F1219" s="331"/>
      <c r="G1219" s="333">
        <f t="shared" si="31"/>
        <v>5963.0999999999849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46107</v>
      </c>
      <c r="D1220" s="299" t="s">
        <v>301</v>
      </c>
      <c r="E1220" s="331">
        <v>30</v>
      </c>
      <c r="F1220" s="331"/>
      <c r="G1220" s="333">
        <f t="shared" si="31"/>
        <v>5972.1299999999846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46106</v>
      </c>
      <c r="D1221" s="299" t="s">
        <v>387</v>
      </c>
      <c r="E1221" s="331">
        <v>12</v>
      </c>
      <c r="F1221" s="331"/>
      <c r="G1221" s="333">
        <f t="shared" si="31"/>
        <v>6002.1299999999846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6</v>
      </c>
      <c r="C1222" s="298">
        <v>46106</v>
      </c>
      <c r="D1222" s="299" t="s">
        <v>388</v>
      </c>
      <c r="E1222" s="331">
        <v>20</v>
      </c>
      <c r="F1222" s="331"/>
      <c r="G1222" s="333">
        <f t="shared" si="31"/>
        <v>6014.1299999999846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2</v>
      </c>
      <c r="C1223" s="298">
        <v>46106</v>
      </c>
      <c r="D1223" s="299" t="s">
        <v>296</v>
      </c>
      <c r="E1223" s="331">
        <v>21.05</v>
      </c>
      <c r="F1223" s="331"/>
      <c r="G1223" s="333">
        <f t="shared" si="31"/>
        <v>6034.1299999999846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4</v>
      </c>
      <c r="C1224" s="298">
        <v>46106</v>
      </c>
      <c r="D1224" s="299" t="s">
        <v>296</v>
      </c>
      <c r="E1224" s="331">
        <v>38.58</v>
      </c>
      <c r="F1224" s="331"/>
      <c r="G1224" s="333">
        <f t="shared" si="31"/>
        <v>6055.1799999999848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12</v>
      </c>
      <c r="C1225" s="298">
        <v>46106</v>
      </c>
      <c r="D1225" s="299" t="s">
        <v>314</v>
      </c>
      <c r="E1225" s="331">
        <v>204.47</v>
      </c>
      <c r="F1225" s="331"/>
      <c r="G1225" s="333">
        <f t="shared" si="31"/>
        <v>6093.7599999999848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24</v>
      </c>
      <c r="C1226" s="298">
        <v>46105</v>
      </c>
      <c r="D1226" s="299" t="s">
        <v>858</v>
      </c>
      <c r="E1226" s="331">
        <v>86.58</v>
      </c>
      <c r="F1226" s="331"/>
      <c r="G1226" s="333">
        <f t="shared" si="31"/>
        <v>6298.229999999985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46105</v>
      </c>
      <c r="D1227" s="299" t="s">
        <v>388</v>
      </c>
      <c r="E1227" s="331">
        <v>20</v>
      </c>
      <c r="F1227" s="331"/>
      <c r="G1227" s="333">
        <f t="shared" si="31"/>
        <v>6384.8099999999849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46105</v>
      </c>
      <c r="D1228" s="299" t="s">
        <v>389</v>
      </c>
      <c r="E1228" s="331">
        <v>15.29</v>
      </c>
      <c r="F1228" s="331"/>
      <c r="G1228" s="333">
        <f t="shared" si="31"/>
        <v>6404.8099999999849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46105</v>
      </c>
      <c r="D1229" s="299" t="s">
        <v>308</v>
      </c>
      <c r="E1229" s="331">
        <v>47.99</v>
      </c>
      <c r="F1229" s="331"/>
      <c r="G1229" s="333">
        <f t="shared" si="31"/>
        <v>6420.0999999999849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294</v>
      </c>
      <c r="B1230" s="330">
        <v>23</v>
      </c>
      <c r="C1230" s="298">
        <v>46104</v>
      </c>
      <c r="D1230" s="299" t="s">
        <v>67</v>
      </c>
      <c r="E1230" s="331">
        <v>650.88</v>
      </c>
      <c r="F1230" s="331"/>
      <c r="G1230" s="333">
        <f t="shared" si="31"/>
        <v>6468.0899999999847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46104</v>
      </c>
      <c r="D1231" s="299" t="s">
        <v>390</v>
      </c>
      <c r="E1231" s="331">
        <v>46</v>
      </c>
      <c r="F1231" s="331"/>
      <c r="G1231" s="333">
        <f t="shared" si="31"/>
        <v>7118.9699999999848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46103</v>
      </c>
      <c r="D1232" s="299" t="s">
        <v>391</v>
      </c>
      <c r="E1232" s="331">
        <v>24.81</v>
      </c>
      <c r="F1232" s="331"/>
      <c r="G1232" s="333">
        <f t="shared" si="31"/>
        <v>7164.9699999999848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4</v>
      </c>
      <c r="C1233" s="298">
        <v>46103</v>
      </c>
      <c r="D1233" s="299" t="s">
        <v>296</v>
      </c>
      <c r="E1233" s="331">
        <v>28.77</v>
      </c>
      <c r="F1233" s="331"/>
      <c r="G1233" s="333">
        <f t="shared" si="31"/>
        <v>7189.7799999999852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8</v>
      </c>
      <c r="C1234" s="298">
        <v>46103</v>
      </c>
      <c r="D1234" s="299" t="s">
        <v>296</v>
      </c>
      <c r="E1234" s="331">
        <v>11.9</v>
      </c>
      <c r="F1234" s="331"/>
      <c r="G1234" s="333">
        <f t="shared" si="31"/>
        <v>7218.5499999999856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1</v>
      </c>
      <c r="C1235" s="298">
        <v>46103</v>
      </c>
      <c r="D1235" s="299" t="s">
        <v>300</v>
      </c>
      <c r="E1235" s="331">
        <v>42.59</v>
      </c>
      <c r="F1235" s="331"/>
      <c r="G1235" s="333">
        <f t="shared" si="31"/>
        <v>7230.4499999999853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6</v>
      </c>
      <c r="C1236" s="298">
        <v>46103</v>
      </c>
      <c r="D1236" s="299" t="s">
        <v>300</v>
      </c>
      <c r="E1236" s="331">
        <v>17.579999999999998</v>
      </c>
      <c r="F1236" s="331"/>
      <c r="G1236" s="333">
        <f t="shared" si="31"/>
        <v>7273.0399999999854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1</v>
      </c>
      <c r="C1237" s="298">
        <v>46103</v>
      </c>
      <c r="D1237" s="299" t="s">
        <v>300</v>
      </c>
      <c r="E1237" s="331">
        <v>11.99</v>
      </c>
      <c r="F1237" s="331"/>
      <c r="G1237" s="333">
        <f t="shared" si="31"/>
        <v>7290.6199999999853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1</v>
      </c>
      <c r="C1238" s="298">
        <v>46103</v>
      </c>
      <c r="D1238" s="299" t="s">
        <v>311</v>
      </c>
      <c r="E1238" s="331">
        <v>81.31</v>
      </c>
      <c r="F1238" s="331"/>
      <c r="G1238" s="333">
        <f t="shared" si="31"/>
        <v>7302.6099999999851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1</v>
      </c>
      <c r="C1239" s="298">
        <v>46103</v>
      </c>
      <c r="D1239" s="299" t="s">
        <v>392</v>
      </c>
      <c r="E1239" s="331">
        <v>38.44</v>
      </c>
      <c r="F1239" s="331"/>
      <c r="G1239" s="333">
        <f t="shared" si="31"/>
        <v>7383.9199999999855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46103</v>
      </c>
      <c r="D1240" s="299" t="s">
        <v>393</v>
      </c>
      <c r="E1240" s="331">
        <v>35.700000000000003</v>
      </c>
      <c r="F1240" s="331"/>
      <c r="G1240" s="333">
        <f t="shared" si="31"/>
        <v>7422.3599999999851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6</v>
      </c>
      <c r="C1241" s="298">
        <v>46102</v>
      </c>
      <c r="D1241" s="299" t="s">
        <v>300</v>
      </c>
      <c r="E1241" s="331">
        <v>10.64</v>
      </c>
      <c r="F1241" s="331"/>
      <c r="G1241" s="333">
        <f t="shared" si="31"/>
        <v>7458.0599999999849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1</v>
      </c>
      <c r="C1242" s="298">
        <v>46102</v>
      </c>
      <c r="D1242" s="299" t="s">
        <v>300</v>
      </c>
      <c r="E1242" s="331">
        <v>28.69</v>
      </c>
      <c r="F1242" s="331"/>
      <c r="G1242" s="333">
        <f t="shared" si="31"/>
        <v>7468.6999999999853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3</v>
      </c>
      <c r="C1243" s="298">
        <v>46102</v>
      </c>
      <c r="D1243" s="299" t="s">
        <v>347</v>
      </c>
      <c r="E1243" s="331">
        <v>11.59</v>
      </c>
      <c r="F1243" s="331"/>
      <c r="G1243" s="333">
        <f t="shared" si="31"/>
        <v>7497.3899999999849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291</v>
      </c>
      <c r="B1244" s="330">
        <v>41</v>
      </c>
      <c r="C1244" s="298">
        <v>46102</v>
      </c>
      <c r="D1244" s="299" t="s">
        <v>382</v>
      </c>
      <c r="E1244" s="331"/>
      <c r="F1244" s="331">
        <v>400</v>
      </c>
      <c r="G1244" s="333">
        <f t="shared" si="31"/>
        <v>7508.979999999985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5</v>
      </c>
      <c r="C1245" s="298">
        <v>46102</v>
      </c>
      <c r="D1245" s="299" t="s">
        <v>394</v>
      </c>
      <c r="E1245" s="331">
        <v>170</v>
      </c>
      <c r="F1245" s="331"/>
      <c r="G1245" s="333">
        <f t="shared" si="31"/>
        <v>7108.979999999985</v>
      </c>
      <c r="H1245" s="334" t="s">
        <v>298</v>
      </c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5</v>
      </c>
      <c r="C1246" s="298">
        <v>46102</v>
      </c>
      <c r="D1246" s="299" t="s">
        <v>353</v>
      </c>
      <c r="E1246" s="331">
        <v>70</v>
      </c>
      <c r="F1246" s="331"/>
      <c r="G1246" s="333">
        <f t="shared" si="31"/>
        <v>7278.979999999985</v>
      </c>
      <c r="H1246" s="334" t="s">
        <v>298</v>
      </c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5</v>
      </c>
      <c r="C1247" s="298">
        <v>46102</v>
      </c>
      <c r="D1247" s="299" t="s">
        <v>395</v>
      </c>
      <c r="E1247" s="331">
        <v>40</v>
      </c>
      <c r="F1247" s="331"/>
      <c r="G1247" s="333">
        <f t="shared" ref="G1247:G1501" si="32">G1248-E1247+F1247</f>
        <v>7348.979999999985</v>
      </c>
      <c r="H1247" s="334" t="s">
        <v>298</v>
      </c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3</v>
      </c>
      <c r="C1248" s="298">
        <v>46102</v>
      </c>
      <c r="D1248" s="299" t="s">
        <v>347</v>
      </c>
      <c r="E1248" s="331">
        <v>25</v>
      </c>
      <c r="F1248" s="331"/>
      <c r="G1248" s="333">
        <f t="shared" si="32"/>
        <v>7388.979999999985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46102</v>
      </c>
      <c r="D1249" s="299" t="s">
        <v>304</v>
      </c>
      <c r="E1249" s="331">
        <v>65.19</v>
      </c>
      <c r="F1249" s="331"/>
      <c r="G1249" s="333">
        <f t="shared" si="32"/>
        <v>7413.979999999985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4</v>
      </c>
      <c r="C1250" s="298">
        <v>46102</v>
      </c>
      <c r="D1250" s="299" t="s">
        <v>310</v>
      </c>
      <c r="E1250" s="331">
        <v>37.450000000000003</v>
      </c>
      <c r="F1250" s="331"/>
      <c r="G1250" s="333">
        <f t="shared" si="32"/>
        <v>7479.1699999999846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46101</v>
      </c>
      <c r="D1251" s="299" t="s">
        <v>355</v>
      </c>
      <c r="E1251" s="331">
        <v>65.099999999999994</v>
      </c>
      <c r="F1251" s="331"/>
      <c r="G1251" s="333">
        <f t="shared" si="32"/>
        <v>7516.6199999999844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22</v>
      </c>
      <c r="C1252" s="298">
        <v>46101</v>
      </c>
      <c r="D1252" s="299" t="s">
        <v>323</v>
      </c>
      <c r="E1252" s="331">
        <v>20.22</v>
      </c>
      <c r="F1252" s="331"/>
      <c r="G1252" s="333">
        <f t="shared" si="32"/>
        <v>7581.7199999999848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6</v>
      </c>
      <c r="C1253" s="298">
        <v>46101</v>
      </c>
      <c r="D1253" s="299" t="s">
        <v>432</v>
      </c>
      <c r="E1253" s="331">
        <v>-73</v>
      </c>
      <c r="F1253" s="331"/>
      <c r="G1253" s="333">
        <f t="shared" si="32"/>
        <v>7601.939999999985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6</v>
      </c>
      <c r="C1254" s="298">
        <v>46101</v>
      </c>
      <c r="D1254" s="299" t="s">
        <v>300</v>
      </c>
      <c r="E1254" s="331">
        <v>34.68</v>
      </c>
      <c r="F1254" s="331"/>
      <c r="G1254" s="333">
        <f t="shared" si="32"/>
        <v>7528.939999999985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46101</v>
      </c>
      <c r="D1255" s="299" t="s">
        <v>396</v>
      </c>
      <c r="E1255" s="331">
        <v>10.63</v>
      </c>
      <c r="F1255" s="331"/>
      <c r="G1255" s="333">
        <f t="shared" si="32"/>
        <v>7563.6199999999853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5</v>
      </c>
      <c r="C1256" s="298">
        <v>46101</v>
      </c>
      <c r="D1256" s="299" t="s">
        <v>397</v>
      </c>
      <c r="E1256" s="331">
        <v>106.49</v>
      </c>
      <c r="F1256" s="331"/>
      <c r="G1256" s="333">
        <f t="shared" si="32"/>
        <v>7574.2499999999854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8</v>
      </c>
      <c r="C1257" s="298">
        <v>46100</v>
      </c>
      <c r="D1257" s="299" t="s">
        <v>356</v>
      </c>
      <c r="E1257" s="331">
        <v>16.739999999999998</v>
      </c>
      <c r="F1257" s="331"/>
      <c r="G1257" s="333">
        <f t="shared" si="32"/>
        <v>7680.7399999999852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8</v>
      </c>
      <c r="C1258" s="298">
        <v>46100</v>
      </c>
      <c r="D1258" s="299" t="s">
        <v>398</v>
      </c>
      <c r="E1258" s="331">
        <v>108.54</v>
      </c>
      <c r="F1258" s="331"/>
      <c r="G1258" s="333">
        <f t="shared" si="32"/>
        <v>7697.479999999985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22</v>
      </c>
      <c r="C1259" s="298">
        <v>46100</v>
      </c>
      <c r="D1259" s="299" t="s">
        <v>833</v>
      </c>
      <c r="E1259" s="331">
        <v>12.77</v>
      </c>
      <c r="F1259" s="331"/>
      <c r="G1259" s="333">
        <f t="shared" si="32"/>
        <v>7806.019999999985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8</v>
      </c>
      <c r="C1260" s="298">
        <v>46100</v>
      </c>
      <c r="D1260" s="299" t="s">
        <v>334</v>
      </c>
      <c r="E1260" s="331">
        <v>28.33</v>
      </c>
      <c r="F1260" s="331"/>
      <c r="G1260" s="333">
        <f t="shared" si="32"/>
        <v>7818.7899999999854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46100</v>
      </c>
      <c r="D1261" s="299" t="s">
        <v>357</v>
      </c>
      <c r="E1261" s="331">
        <v>17.45</v>
      </c>
      <c r="F1261" s="331"/>
      <c r="G1261" s="333">
        <f t="shared" si="32"/>
        <v>7847.1199999999853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22</v>
      </c>
      <c r="C1262" s="298">
        <v>46100</v>
      </c>
      <c r="D1262" s="299" t="s">
        <v>328</v>
      </c>
      <c r="E1262" s="331">
        <v>7.46</v>
      </c>
      <c r="F1262" s="331"/>
      <c r="G1262" s="333">
        <f t="shared" si="32"/>
        <v>7864.5699999999852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335</v>
      </c>
      <c r="B1263" s="330" t="s">
        <v>335</v>
      </c>
      <c r="C1263" s="298">
        <v>46100</v>
      </c>
      <c r="D1263" s="299" t="s">
        <v>185</v>
      </c>
      <c r="E1263" s="331">
        <v>172.29</v>
      </c>
      <c r="F1263" s="331"/>
      <c r="G1263" s="333">
        <f t="shared" si="32"/>
        <v>7872.0299999999852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294</v>
      </c>
      <c r="B1264" s="330">
        <v>15</v>
      </c>
      <c r="C1264" s="298">
        <v>46100</v>
      </c>
      <c r="D1264" s="299" t="s">
        <v>185</v>
      </c>
      <c r="E1264" s="331">
        <v>175.09</v>
      </c>
      <c r="F1264" s="331"/>
      <c r="G1264" s="333">
        <f t="shared" si="32"/>
        <v>8044.3199999999852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291</v>
      </c>
      <c r="B1265" s="330">
        <v>39</v>
      </c>
      <c r="C1265" s="298">
        <v>46100</v>
      </c>
      <c r="D1265" s="299" t="s">
        <v>292</v>
      </c>
      <c r="E1265" s="331"/>
      <c r="F1265" s="331">
        <v>2763.78</v>
      </c>
      <c r="G1265" s="333">
        <f t="shared" si="32"/>
        <v>8219.4099999999853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46099</v>
      </c>
      <c r="D1266" s="299" t="s">
        <v>399</v>
      </c>
      <c r="E1266" s="331">
        <v>47.46</v>
      </c>
      <c r="F1266" s="331"/>
      <c r="G1266" s="333">
        <f t="shared" si="32"/>
        <v>5455.6299999999856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8</v>
      </c>
      <c r="C1267" s="298">
        <v>46099</v>
      </c>
      <c r="D1267" s="299" t="s">
        <v>399</v>
      </c>
      <c r="E1267" s="331">
        <v>15.01</v>
      </c>
      <c r="F1267" s="331"/>
      <c r="G1267" s="333">
        <f t="shared" si="32"/>
        <v>5503.0899999999856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291</v>
      </c>
      <c r="B1268" s="330">
        <v>40</v>
      </c>
      <c r="C1268" s="298">
        <v>46099</v>
      </c>
      <c r="D1268" s="299" t="s">
        <v>316</v>
      </c>
      <c r="E1268" s="331"/>
      <c r="F1268" s="331">
        <v>838.67</v>
      </c>
      <c r="G1268" s="333">
        <f t="shared" si="32"/>
        <v>5518.0999999999858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46099</v>
      </c>
      <c r="D1269" s="299" t="s">
        <v>296</v>
      </c>
      <c r="E1269" s="331">
        <v>14.67</v>
      </c>
      <c r="F1269" s="331"/>
      <c r="G1269" s="333">
        <f t="shared" si="32"/>
        <v>4679.4299999999857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4</v>
      </c>
      <c r="C1270" s="298">
        <v>46099</v>
      </c>
      <c r="D1270" s="299" t="s">
        <v>296</v>
      </c>
      <c r="E1270" s="331">
        <v>40.22</v>
      </c>
      <c r="F1270" s="331"/>
      <c r="G1270" s="333">
        <f t="shared" si="32"/>
        <v>4694.0999999999858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8</v>
      </c>
      <c r="C1271" s="298">
        <v>46099</v>
      </c>
      <c r="D1271" s="299" t="s">
        <v>295</v>
      </c>
      <c r="E1271" s="331">
        <v>3.49</v>
      </c>
      <c r="F1271" s="331"/>
      <c r="G1271" s="333">
        <f t="shared" si="32"/>
        <v>4734.3199999999861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22</v>
      </c>
      <c r="C1272" s="298">
        <v>46099</v>
      </c>
      <c r="D1272" s="299" t="s">
        <v>400</v>
      </c>
      <c r="E1272" s="331">
        <v>13.84</v>
      </c>
      <c r="F1272" s="331"/>
      <c r="G1272" s="333">
        <f t="shared" si="32"/>
        <v>4737.8099999999858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17</v>
      </c>
      <c r="C1273" s="298">
        <v>46098</v>
      </c>
      <c r="D1273" s="299" t="s">
        <v>188</v>
      </c>
      <c r="E1273" s="331">
        <v>42.65</v>
      </c>
      <c r="F1273" s="331"/>
      <c r="G1273" s="333">
        <f t="shared" si="32"/>
        <v>4751.649999999986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294</v>
      </c>
      <c r="B1274" s="330">
        <v>23</v>
      </c>
      <c r="C1274" s="298">
        <v>46098</v>
      </c>
      <c r="D1274" s="299" t="s">
        <v>401</v>
      </c>
      <c r="E1274" s="331">
        <v>529.46</v>
      </c>
      <c r="F1274" s="331"/>
      <c r="G1274" s="333">
        <f t="shared" si="32"/>
        <v>4794.2999999999856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43</v>
      </c>
      <c r="C1275" s="298">
        <v>46098</v>
      </c>
      <c r="D1275" s="299" t="s">
        <v>333</v>
      </c>
      <c r="E1275" s="331">
        <v>22.35</v>
      </c>
      <c r="F1275" s="331"/>
      <c r="G1275" s="333">
        <f t="shared" si="32"/>
        <v>5323.7599999999857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42</v>
      </c>
      <c r="C1276" s="298">
        <v>46098</v>
      </c>
      <c r="D1276" s="299" t="s">
        <v>333</v>
      </c>
      <c r="E1276" s="331">
        <v>37.25</v>
      </c>
      <c r="F1276" s="331"/>
      <c r="G1276" s="333">
        <f t="shared" si="32"/>
        <v>5346.109999999986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8</v>
      </c>
      <c r="C1277" s="298">
        <v>46098</v>
      </c>
      <c r="D1277" s="299" t="s">
        <v>319</v>
      </c>
      <c r="E1277" s="331">
        <v>3.99</v>
      </c>
      <c r="F1277" s="331"/>
      <c r="G1277" s="333">
        <f t="shared" si="32"/>
        <v>5383.359999999986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8</v>
      </c>
      <c r="C1278" s="298">
        <v>46098</v>
      </c>
      <c r="D1278" s="299" t="s">
        <v>319</v>
      </c>
      <c r="E1278" s="331">
        <v>24.47</v>
      </c>
      <c r="F1278" s="331"/>
      <c r="G1278" s="333">
        <f t="shared" si="32"/>
        <v>5387.3499999999858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21</v>
      </c>
      <c r="C1279" s="298">
        <v>46098</v>
      </c>
      <c r="D1279" s="299" t="s">
        <v>194</v>
      </c>
      <c r="E1279" s="331">
        <v>75.599999999999994</v>
      </c>
      <c r="F1279" s="331"/>
      <c r="G1279" s="333">
        <f t="shared" si="32"/>
        <v>5411.8199999999861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5</v>
      </c>
      <c r="C1280" s="298">
        <v>46097</v>
      </c>
      <c r="D1280" s="299" t="s">
        <v>339</v>
      </c>
      <c r="E1280" s="331">
        <v>21.3</v>
      </c>
      <c r="F1280" s="331"/>
      <c r="G1280" s="333">
        <f t="shared" si="32"/>
        <v>5487.4199999999864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294</v>
      </c>
      <c r="B1281" s="330">
        <v>11</v>
      </c>
      <c r="C1281" s="298">
        <v>46097</v>
      </c>
      <c r="D1281" s="299" t="s">
        <v>178</v>
      </c>
      <c r="E1281" s="331">
        <v>267.91000000000003</v>
      </c>
      <c r="F1281" s="331"/>
      <c r="G1281" s="333">
        <f t="shared" si="32"/>
        <v>5508.7199999999866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287</v>
      </c>
      <c r="B1282" s="330" t="s">
        <v>287</v>
      </c>
      <c r="C1282" s="298">
        <v>46097</v>
      </c>
      <c r="D1282" s="299" t="s">
        <v>402</v>
      </c>
      <c r="E1282" s="331"/>
      <c r="F1282" s="331">
        <v>80</v>
      </c>
      <c r="G1282" s="333">
        <f t="shared" si="32"/>
        <v>5776.6299999999865</v>
      </c>
      <c r="H1282" s="334" t="s">
        <v>298</v>
      </c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287</v>
      </c>
      <c r="B1283" s="330" t="s">
        <v>287</v>
      </c>
      <c r="C1283" s="298">
        <v>46097</v>
      </c>
      <c r="D1283" s="299" t="s">
        <v>302</v>
      </c>
      <c r="E1283" s="331">
        <v>80</v>
      </c>
      <c r="F1283" s="331"/>
      <c r="G1283" s="333">
        <f t="shared" si="32"/>
        <v>5696.6299999999865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46097</v>
      </c>
      <c r="D1284" s="299" t="s">
        <v>310</v>
      </c>
      <c r="E1284" s="331">
        <v>42.47</v>
      </c>
      <c r="F1284" s="331"/>
      <c r="G1284" s="333">
        <f t="shared" si="32"/>
        <v>5776.6299999999865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46097</v>
      </c>
      <c r="D1285" s="299" t="s">
        <v>296</v>
      </c>
      <c r="E1285" s="331">
        <v>11.18</v>
      </c>
      <c r="F1285" s="331"/>
      <c r="G1285" s="333">
        <f t="shared" si="32"/>
        <v>5819.0999999999867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46096</v>
      </c>
      <c r="D1286" s="299" t="s">
        <v>403</v>
      </c>
      <c r="E1286" s="331">
        <v>38.67</v>
      </c>
      <c r="F1286" s="331"/>
      <c r="G1286" s="333">
        <f t="shared" si="32"/>
        <v>5830.279999999987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3</v>
      </c>
      <c r="C1287" s="298">
        <v>46096</v>
      </c>
      <c r="D1287" s="299" t="s">
        <v>347</v>
      </c>
      <c r="E1287" s="331">
        <v>7.11</v>
      </c>
      <c r="F1287" s="331"/>
      <c r="G1287" s="333">
        <f t="shared" si="32"/>
        <v>5868.9499999999871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1</v>
      </c>
      <c r="C1288" s="298">
        <v>46096</v>
      </c>
      <c r="D1288" s="299" t="s">
        <v>304</v>
      </c>
      <c r="E1288" s="331">
        <v>126.64</v>
      </c>
      <c r="F1288" s="331"/>
      <c r="G1288" s="333">
        <f t="shared" si="32"/>
        <v>5876.0599999999868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1</v>
      </c>
      <c r="C1289" s="298">
        <v>46096</v>
      </c>
      <c r="D1289" s="299" t="s">
        <v>311</v>
      </c>
      <c r="E1289" s="331">
        <v>125.2</v>
      </c>
      <c r="F1289" s="331"/>
      <c r="G1289" s="333">
        <f t="shared" si="32"/>
        <v>6002.6999999999871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1</v>
      </c>
      <c r="C1290" s="298">
        <v>46096</v>
      </c>
      <c r="D1290" s="299" t="s">
        <v>306</v>
      </c>
      <c r="E1290" s="331">
        <v>37.159999999999997</v>
      </c>
      <c r="F1290" s="331"/>
      <c r="G1290" s="333">
        <f t="shared" si="32"/>
        <v>6127.8999999999869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16</v>
      </c>
      <c r="C1291" s="298">
        <v>46096</v>
      </c>
      <c r="D1291" s="299" t="s">
        <v>404</v>
      </c>
      <c r="E1291" s="331">
        <v>713.06</v>
      </c>
      <c r="F1291" s="331"/>
      <c r="G1291" s="333">
        <f t="shared" si="32"/>
        <v>6165.0599999999868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5</v>
      </c>
      <c r="C1292" s="298">
        <v>46095</v>
      </c>
      <c r="D1292" s="299" t="s">
        <v>405</v>
      </c>
      <c r="E1292" s="331">
        <v>24</v>
      </c>
      <c r="F1292" s="331"/>
      <c r="G1292" s="333">
        <f t="shared" si="32"/>
        <v>6878.1199999999862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3</v>
      </c>
      <c r="C1293" s="298">
        <v>46095</v>
      </c>
      <c r="D1293" s="299" t="s">
        <v>347</v>
      </c>
      <c r="E1293" s="331">
        <v>14.58</v>
      </c>
      <c r="F1293" s="331"/>
      <c r="G1293" s="333">
        <f t="shared" si="32"/>
        <v>6902.1199999999862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291</v>
      </c>
      <c r="B1294" s="330">
        <v>41</v>
      </c>
      <c r="C1294" s="298">
        <v>46094</v>
      </c>
      <c r="D1294" s="299" t="s">
        <v>406</v>
      </c>
      <c r="E1294" s="331"/>
      <c r="F1294" s="331">
        <v>300</v>
      </c>
      <c r="G1294" s="333">
        <f t="shared" si="32"/>
        <v>6916.6999999999862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1</v>
      </c>
      <c r="C1295" s="298">
        <v>46094</v>
      </c>
      <c r="D1295" s="299" t="s">
        <v>311</v>
      </c>
      <c r="E1295" s="331">
        <v>17.71</v>
      </c>
      <c r="F1295" s="331"/>
      <c r="G1295" s="333">
        <f t="shared" si="32"/>
        <v>6616.6999999999862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4</v>
      </c>
      <c r="C1296" s="298">
        <v>46094</v>
      </c>
      <c r="D1296" s="299" t="s">
        <v>296</v>
      </c>
      <c r="E1296" s="331">
        <v>31.56</v>
      </c>
      <c r="F1296" s="331"/>
      <c r="G1296" s="333">
        <f t="shared" si="32"/>
        <v>6634.4099999999862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46094</v>
      </c>
      <c r="D1297" s="299" t="s">
        <v>296</v>
      </c>
      <c r="E1297" s="331">
        <v>34.79</v>
      </c>
      <c r="F1297" s="331"/>
      <c r="G1297" s="333">
        <f t="shared" si="32"/>
        <v>6665.9699999999866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46094</v>
      </c>
      <c r="D1298" s="299" t="s">
        <v>407</v>
      </c>
      <c r="E1298" s="331">
        <v>23.9</v>
      </c>
      <c r="F1298" s="331"/>
      <c r="G1298" s="333">
        <f t="shared" si="32"/>
        <v>6700.7599999999866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3</v>
      </c>
      <c r="C1299" s="298">
        <v>46094</v>
      </c>
      <c r="D1299" s="299" t="s">
        <v>347</v>
      </c>
      <c r="E1299" s="331">
        <v>7.26</v>
      </c>
      <c r="F1299" s="331"/>
      <c r="G1299" s="333">
        <f t="shared" si="32"/>
        <v>6724.6599999999862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5</v>
      </c>
      <c r="C1300" s="298">
        <v>46094</v>
      </c>
      <c r="D1300" s="299" t="s">
        <v>353</v>
      </c>
      <c r="E1300" s="331">
        <v>85</v>
      </c>
      <c r="F1300" s="331"/>
      <c r="G1300" s="333">
        <f t="shared" si="32"/>
        <v>6731.9199999999864</v>
      </c>
      <c r="H1300" s="334" t="s">
        <v>298</v>
      </c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8</v>
      </c>
      <c r="C1301" s="298">
        <v>46093</v>
      </c>
      <c r="D1301" s="299" t="s">
        <v>408</v>
      </c>
      <c r="E1301" s="331">
        <v>51.22</v>
      </c>
      <c r="F1301" s="331"/>
      <c r="G1301" s="333">
        <f t="shared" si="32"/>
        <v>6816.9199999999864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46093</v>
      </c>
      <c r="D1302" s="299" t="s">
        <v>409</v>
      </c>
      <c r="E1302" s="331">
        <v>57.43</v>
      </c>
      <c r="F1302" s="331"/>
      <c r="G1302" s="333">
        <f t="shared" si="32"/>
        <v>6868.1399999999867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46093</v>
      </c>
      <c r="D1303" s="299" t="s">
        <v>357</v>
      </c>
      <c r="E1303" s="331">
        <v>17.45</v>
      </c>
      <c r="F1303" s="331"/>
      <c r="G1303" s="333">
        <f t="shared" si="32"/>
        <v>6925.569999999987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8</v>
      </c>
      <c r="C1304" s="298">
        <v>46093</v>
      </c>
      <c r="D1304" s="299" t="s">
        <v>319</v>
      </c>
      <c r="E1304" s="331">
        <v>7.92</v>
      </c>
      <c r="F1304" s="331"/>
      <c r="G1304" s="333">
        <f t="shared" si="32"/>
        <v>6943.0199999999868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291</v>
      </c>
      <c r="B1305" s="330">
        <v>38</v>
      </c>
      <c r="C1305" s="298">
        <v>46093</v>
      </c>
      <c r="D1305" s="299" t="s">
        <v>293</v>
      </c>
      <c r="E1305" s="331"/>
      <c r="F1305" s="331">
        <v>4726.92</v>
      </c>
      <c r="G1305" s="333">
        <f t="shared" si="32"/>
        <v>6950.9399999999869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46093</v>
      </c>
      <c r="D1306" s="299" t="s">
        <v>385</v>
      </c>
      <c r="E1306" s="331">
        <v>15</v>
      </c>
      <c r="F1306" s="331"/>
      <c r="G1306" s="333">
        <f t="shared" si="32"/>
        <v>2224.0199999999868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6</v>
      </c>
      <c r="C1307" s="298">
        <v>46093</v>
      </c>
      <c r="D1307" s="299" t="s">
        <v>410</v>
      </c>
      <c r="E1307" s="331">
        <v>12</v>
      </c>
      <c r="F1307" s="331"/>
      <c r="G1307" s="333">
        <f t="shared" si="32"/>
        <v>2239.0199999999868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294</v>
      </c>
      <c r="B1308" s="330">
        <v>19</v>
      </c>
      <c r="C1308" s="298">
        <v>46093</v>
      </c>
      <c r="D1308" s="299" t="s">
        <v>191</v>
      </c>
      <c r="E1308" s="331">
        <v>200</v>
      </c>
      <c r="F1308" s="331"/>
      <c r="G1308" s="333">
        <f t="shared" si="32"/>
        <v>2251.0199999999868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46092</v>
      </c>
      <c r="D1309" s="299" t="s">
        <v>411</v>
      </c>
      <c r="E1309" s="331">
        <v>-10.050000000000001</v>
      </c>
      <c r="F1309" s="331"/>
      <c r="G1309" s="333">
        <f t="shared" si="32"/>
        <v>2451.0199999999868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46092</v>
      </c>
      <c r="D1310" s="299" t="s">
        <v>412</v>
      </c>
      <c r="E1310" s="331">
        <v>25</v>
      </c>
      <c r="F1310" s="331"/>
      <c r="G1310" s="333">
        <f t="shared" si="32"/>
        <v>2440.9699999999866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46092</v>
      </c>
      <c r="D1311" s="299" t="s">
        <v>301</v>
      </c>
      <c r="E1311" s="331">
        <v>-9</v>
      </c>
      <c r="F1311" s="331"/>
      <c r="G1311" s="333">
        <f t="shared" si="32"/>
        <v>2465.9699999999866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291</v>
      </c>
      <c r="B1312" s="330">
        <v>41</v>
      </c>
      <c r="C1312" s="298">
        <v>46092</v>
      </c>
      <c r="D1312" s="299" t="s">
        <v>406</v>
      </c>
      <c r="E1312" s="331"/>
      <c r="F1312" s="331">
        <v>500</v>
      </c>
      <c r="G1312" s="333">
        <f t="shared" si="32"/>
        <v>2456.9699999999866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46092</v>
      </c>
      <c r="D1313" s="299" t="s">
        <v>296</v>
      </c>
      <c r="E1313" s="331">
        <v>16.170000000000002</v>
      </c>
      <c r="F1313" s="331"/>
      <c r="G1313" s="333">
        <f t="shared" si="32"/>
        <v>1956.9699999999864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22</v>
      </c>
      <c r="C1314" s="298">
        <v>46092</v>
      </c>
      <c r="D1314" s="299" t="s">
        <v>351</v>
      </c>
      <c r="E1314" s="331">
        <v>19.16</v>
      </c>
      <c r="F1314" s="331"/>
      <c r="G1314" s="333">
        <f t="shared" si="32"/>
        <v>1973.1399999999865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335</v>
      </c>
      <c r="B1315" s="330" t="s">
        <v>335</v>
      </c>
      <c r="C1315" s="298">
        <v>46091</v>
      </c>
      <c r="D1315" s="299" t="s">
        <v>182</v>
      </c>
      <c r="E1315" s="331">
        <v>47.28</v>
      </c>
      <c r="F1315" s="331"/>
      <c r="G1315" s="333">
        <f t="shared" si="32"/>
        <v>1992.2999999999865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13</v>
      </c>
      <c r="C1316" s="298">
        <v>46091</v>
      </c>
      <c r="D1316" s="299" t="s">
        <v>182</v>
      </c>
      <c r="E1316" s="331">
        <v>134.93</v>
      </c>
      <c r="F1316" s="331"/>
      <c r="G1316" s="333">
        <f t="shared" si="32"/>
        <v>2039.5799999999865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8</v>
      </c>
      <c r="C1317" s="298">
        <v>46091</v>
      </c>
      <c r="D1317" s="299" t="s">
        <v>295</v>
      </c>
      <c r="E1317" s="331">
        <v>7.44</v>
      </c>
      <c r="F1317" s="331"/>
      <c r="G1317" s="333">
        <f t="shared" si="32"/>
        <v>2174.5099999999866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4</v>
      </c>
      <c r="C1318" s="298">
        <v>46091</v>
      </c>
      <c r="D1318" s="299" t="s">
        <v>295</v>
      </c>
      <c r="E1318" s="331">
        <v>29.53</v>
      </c>
      <c r="F1318" s="331"/>
      <c r="G1318" s="333">
        <f t="shared" si="32"/>
        <v>2181.9499999999866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4</v>
      </c>
      <c r="C1319" s="298">
        <v>46091</v>
      </c>
      <c r="D1319" s="299" t="s">
        <v>310</v>
      </c>
      <c r="E1319" s="331">
        <v>34.119999999999997</v>
      </c>
      <c r="F1319" s="331"/>
      <c r="G1319" s="333">
        <f t="shared" si="32"/>
        <v>2211.4799999999868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46091</v>
      </c>
      <c r="D1320" s="299" t="s">
        <v>413</v>
      </c>
      <c r="E1320" s="331">
        <v>18.57</v>
      </c>
      <c r="F1320" s="331"/>
      <c r="G1320" s="333">
        <f t="shared" si="32"/>
        <v>2245.5999999999867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16</v>
      </c>
      <c r="C1321" s="298">
        <v>46091</v>
      </c>
      <c r="D1321" s="299" t="s">
        <v>414</v>
      </c>
      <c r="E1321" s="331">
        <v>107</v>
      </c>
      <c r="F1321" s="331"/>
      <c r="G1321" s="333">
        <f t="shared" si="32"/>
        <v>2264.1699999999869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18</v>
      </c>
      <c r="C1322" s="298">
        <v>46090</v>
      </c>
      <c r="D1322" s="299" t="s">
        <v>360</v>
      </c>
      <c r="E1322" s="331">
        <v>400</v>
      </c>
      <c r="F1322" s="331"/>
      <c r="G1322" s="333">
        <f t="shared" si="32"/>
        <v>2371.1699999999869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4</v>
      </c>
      <c r="C1323" s="298">
        <v>46090</v>
      </c>
      <c r="D1323" s="299" t="s">
        <v>296</v>
      </c>
      <c r="E1323" s="331">
        <v>24.69</v>
      </c>
      <c r="F1323" s="331"/>
      <c r="G1323" s="333">
        <f t="shared" si="32"/>
        <v>2771.1699999999869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3</v>
      </c>
      <c r="C1324" s="298">
        <v>46090</v>
      </c>
      <c r="D1324" s="299" t="s">
        <v>415</v>
      </c>
      <c r="E1324" s="331">
        <v>4.59</v>
      </c>
      <c r="F1324" s="331"/>
      <c r="G1324" s="333">
        <f t="shared" si="32"/>
        <v>2795.8599999999869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294</v>
      </c>
      <c r="B1325" s="330">
        <v>9</v>
      </c>
      <c r="C1325" s="298">
        <v>46090</v>
      </c>
      <c r="D1325" s="299" t="s">
        <v>58</v>
      </c>
      <c r="E1325" s="331">
        <v>1281.53</v>
      </c>
      <c r="F1325" s="331"/>
      <c r="G1325" s="333">
        <f t="shared" si="32"/>
        <v>2800.4499999999871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7</v>
      </c>
      <c r="C1326" s="298">
        <v>46090</v>
      </c>
      <c r="D1326" s="299" t="s">
        <v>337</v>
      </c>
      <c r="E1326" s="331">
        <v>40.61</v>
      </c>
      <c r="F1326" s="331"/>
      <c r="G1326" s="333">
        <f t="shared" si="32"/>
        <v>4081.9799999999873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287</v>
      </c>
      <c r="B1327" s="330" t="s">
        <v>287</v>
      </c>
      <c r="C1327" s="298">
        <v>46090</v>
      </c>
      <c r="D1327" s="299" t="s">
        <v>416</v>
      </c>
      <c r="E1327" s="331">
        <v>380</v>
      </c>
      <c r="F1327" s="331">
        <v>380</v>
      </c>
      <c r="G1327" s="333">
        <f t="shared" si="32"/>
        <v>4122.5899999999874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2</v>
      </c>
      <c r="C1328" s="298">
        <v>46090</v>
      </c>
      <c r="D1328" s="299" t="s">
        <v>417</v>
      </c>
      <c r="E1328" s="331">
        <v>15</v>
      </c>
      <c r="F1328" s="331"/>
      <c r="G1328" s="333">
        <f t="shared" si="32"/>
        <v>4122.5899999999874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46090</v>
      </c>
      <c r="D1329" s="299" t="s">
        <v>385</v>
      </c>
      <c r="E1329" s="331">
        <v>15</v>
      </c>
      <c r="F1329" s="331"/>
      <c r="G1329" s="333">
        <f t="shared" si="32"/>
        <v>4137.5899999999874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6</v>
      </c>
      <c r="C1330" s="298">
        <v>46090</v>
      </c>
      <c r="D1330" s="299" t="s">
        <v>300</v>
      </c>
      <c r="E1330" s="331">
        <v>70.66</v>
      </c>
      <c r="F1330" s="331"/>
      <c r="G1330" s="333">
        <f t="shared" si="32"/>
        <v>4152.5899999999874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1</v>
      </c>
      <c r="C1331" s="298">
        <v>46089</v>
      </c>
      <c r="D1331" s="299" t="s">
        <v>311</v>
      </c>
      <c r="E1331" s="331">
        <v>109.77</v>
      </c>
      <c r="F1331" s="331"/>
      <c r="G1331" s="333">
        <f t="shared" si="32"/>
        <v>4223.2499999999873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6</v>
      </c>
      <c r="C1332" s="298">
        <v>46089</v>
      </c>
      <c r="D1332" s="299" t="s">
        <v>306</v>
      </c>
      <c r="E1332" s="331">
        <v>9.3800000000000008</v>
      </c>
      <c r="F1332" s="331"/>
      <c r="G1332" s="333">
        <f t="shared" si="32"/>
        <v>4333.0199999999877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3</v>
      </c>
      <c r="C1333" s="298">
        <v>46089</v>
      </c>
      <c r="D1333" s="299" t="s">
        <v>418</v>
      </c>
      <c r="E1333" s="331">
        <v>3.85</v>
      </c>
      <c r="F1333" s="331"/>
      <c r="G1333" s="333">
        <f t="shared" si="32"/>
        <v>4342.3999999999878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46089</v>
      </c>
      <c r="D1334" s="299" t="s">
        <v>403</v>
      </c>
      <c r="E1334" s="331">
        <v>88.54</v>
      </c>
      <c r="F1334" s="331"/>
      <c r="G1334" s="333">
        <f t="shared" si="32"/>
        <v>4346.2499999999882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46089</v>
      </c>
      <c r="D1335" s="299" t="s">
        <v>357</v>
      </c>
      <c r="E1335" s="331">
        <v>8.3800000000000008</v>
      </c>
      <c r="F1335" s="331"/>
      <c r="G1335" s="333">
        <f t="shared" si="32"/>
        <v>4434.7899999999881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2</v>
      </c>
      <c r="C1336" s="298">
        <v>46089</v>
      </c>
      <c r="D1336" s="299" t="s">
        <v>301</v>
      </c>
      <c r="E1336" s="331">
        <v>39.549999999999997</v>
      </c>
      <c r="F1336" s="331"/>
      <c r="G1336" s="333">
        <f t="shared" si="32"/>
        <v>4443.1699999999882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4</v>
      </c>
      <c r="C1337" s="298">
        <v>46089</v>
      </c>
      <c r="D1337" s="299" t="s">
        <v>419</v>
      </c>
      <c r="E1337" s="331">
        <v>31.68</v>
      </c>
      <c r="F1337" s="331"/>
      <c r="G1337" s="333">
        <f t="shared" si="32"/>
        <v>4482.7199999999884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8</v>
      </c>
      <c r="C1338" s="298">
        <v>46088</v>
      </c>
      <c r="D1338" s="299" t="s">
        <v>308</v>
      </c>
      <c r="E1338" s="331">
        <v>24.65</v>
      </c>
      <c r="F1338" s="331"/>
      <c r="G1338" s="333">
        <f t="shared" si="32"/>
        <v>4514.3999999999887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46088</v>
      </c>
      <c r="D1339" s="299" t="s">
        <v>345</v>
      </c>
      <c r="E1339" s="331">
        <v>11.04</v>
      </c>
      <c r="F1339" s="331"/>
      <c r="G1339" s="333">
        <f t="shared" si="32"/>
        <v>4539.0499999999884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8</v>
      </c>
      <c r="C1340" s="298">
        <v>46088</v>
      </c>
      <c r="D1340" s="299" t="s">
        <v>319</v>
      </c>
      <c r="E1340" s="331">
        <v>11.5</v>
      </c>
      <c r="F1340" s="331"/>
      <c r="G1340" s="333">
        <f t="shared" si="32"/>
        <v>4550.0899999999883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8</v>
      </c>
      <c r="C1341" s="298">
        <v>46088</v>
      </c>
      <c r="D1341" s="299" t="s">
        <v>296</v>
      </c>
      <c r="E1341" s="331">
        <v>12.44</v>
      </c>
      <c r="F1341" s="331"/>
      <c r="G1341" s="333">
        <f t="shared" si="32"/>
        <v>4561.5899999999883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4</v>
      </c>
      <c r="C1342" s="298">
        <v>46088</v>
      </c>
      <c r="D1342" s="299" t="s">
        <v>296</v>
      </c>
      <c r="E1342" s="331">
        <v>23.62</v>
      </c>
      <c r="F1342" s="331"/>
      <c r="G1342" s="333">
        <f t="shared" si="32"/>
        <v>4574.0299999999879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2</v>
      </c>
      <c r="C1343" s="298">
        <v>46088</v>
      </c>
      <c r="D1343" s="299" t="s">
        <v>301</v>
      </c>
      <c r="E1343" s="331">
        <v>36.049999999999997</v>
      </c>
      <c r="F1343" s="331"/>
      <c r="G1343" s="333">
        <f t="shared" si="32"/>
        <v>4597.6499999999878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294</v>
      </c>
      <c r="B1344" s="330">
        <v>14</v>
      </c>
      <c r="C1344" s="298">
        <v>46087</v>
      </c>
      <c r="D1344" s="299" t="s">
        <v>365</v>
      </c>
      <c r="E1344" s="331">
        <v>66.67</v>
      </c>
      <c r="F1344" s="331"/>
      <c r="G1344" s="333">
        <f t="shared" si="32"/>
        <v>4633.699999999988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2</v>
      </c>
      <c r="C1345" s="298">
        <v>46087</v>
      </c>
      <c r="D1345" s="299" t="s">
        <v>296</v>
      </c>
      <c r="E1345" s="331">
        <v>17.850000000000001</v>
      </c>
      <c r="F1345" s="331"/>
      <c r="G1345" s="333">
        <f t="shared" si="32"/>
        <v>4700.3699999999881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1</v>
      </c>
      <c r="C1346" s="298">
        <v>46087</v>
      </c>
      <c r="D1346" s="299" t="s">
        <v>304</v>
      </c>
      <c r="E1346" s="331">
        <v>112.13</v>
      </c>
      <c r="F1346" s="331"/>
      <c r="G1346" s="333">
        <f t="shared" si="32"/>
        <v>4718.2199999999884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3</v>
      </c>
      <c r="C1347" s="298">
        <v>46087</v>
      </c>
      <c r="D1347" s="299" t="s">
        <v>324</v>
      </c>
      <c r="E1347" s="331">
        <v>7.31</v>
      </c>
      <c r="F1347" s="331"/>
      <c r="G1347" s="333">
        <f t="shared" si="32"/>
        <v>4830.3499999999885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291</v>
      </c>
      <c r="B1348" s="330">
        <v>39</v>
      </c>
      <c r="C1348" s="298">
        <v>46086</v>
      </c>
      <c r="D1348" s="299" t="s">
        <v>292</v>
      </c>
      <c r="E1348" s="331"/>
      <c r="F1348" s="331">
        <v>2763.78</v>
      </c>
      <c r="G1348" s="333">
        <f t="shared" si="32"/>
        <v>4837.6599999999889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4</v>
      </c>
      <c r="C1349" s="298">
        <v>46086</v>
      </c>
      <c r="D1349" s="299" t="s">
        <v>295</v>
      </c>
      <c r="E1349" s="331">
        <v>31.52</v>
      </c>
      <c r="F1349" s="331"/>
      <c r="G1349" s="333">
        <f t="shared" si="32"/>
        <v>2073.8799999999892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46086</v>
      </c>
      <c r="D1350" s="299" t="s">
        <v>357</v>
      </c>
      <c r="E1350" s="331">
        <v>14.86</v>
      </c>
      <c r="F1350" s="331"/>
      <c r="G1350" s="333">
        <f t="shared" si="32"/>
        <v>2105.3999999999892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8</v>
      </c>
      <c r="C1351" s="298">
        <v>46086</v>
      </c>
      <c r="D1351" s="299" t="s">
        <v>408</v>
      </c>
      <c r="E1351" s="331">
        <v>44.99</v>
      </c>
      <c r="F1351" s="331"/>
      <c r="G1351" s="333">
        <f t="shared" si="32"/>
        <v>2120.2599999999893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46085</v>
      </c>
      <c r="D1352" s="299" t="s">
        <v>420</v>
      </c>
      <c r="E1352" s="331">
        <v>15</v>
      </c>
      <c r="F1352" s="331"/>
      <c r="G1352" s="333">
        <f t="shared" si="32"/>
        <v>2165.2499999999891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2</v>
      </c>
      <c r="C1353" s="298">
        <v>46085</v>
      </c>
      <c r="D1353" s="299" t="s">
        <v>296</v>
      </c>
      <c r="E1353" s="331">
        <v>10.84</v>
      </c>
      <c r="F1353" s="331"/>
      <c r="G1353" s="333">
        <f t="shared" si="32"/>
        <v>2180.2499999999891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14</v>
      </c>
      <c r="C1354" s="298">
        <v>46085</v>
      </c>
      <c r="D1354" s="299" t="s">
        <v>366</v>
      </c>
      <c r="E1354" s="331">
        <v>68.739999999999995</v>
      </c>
      <c r="F1354" s="331"/>
      <c r="G1354" s="333">
        <f t="shared" si="32"/>
        <v>2191.0899999999892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4</v>
      </c>
      <c r="C1355" s="298">
        <v>46085</v>
      </c>
      <c r="D1355" s="299" t="s">
        <v>310</v>
      </c>
      <c r="E1355" s="331">
        <v>30.67</v>
      </c>
      <c r="F1355" s="331"/>
      <c r="G1355" s="333">
        <f t="shared" si="32"/>
        <v>2259.829999999989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294</v>
      </c>
      <c r="B1356" s="330">
        <v>17</v>
      </c>
      <c r="C1356" s="298">
        <v>46085</v>
      </c>
      <c r="D1356" s="299" t="s">
        <v>369</v>
      </c>
      <c r="E1356" s="331">
        <v>99</v>
      </c>
      <c r="F1356" s="331"/>
      <c r="G1356" s="333">
        <f t="shared" si="32"/>
        <v>2290.4999999999891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294</v>
      </c>
      <c r="B1357" s="330">
        <v>21</v>
      </c>
      <c r="C1357" s="298">
        <v>46084</v>
      </c>
      <c r="D1357" s="299" t="s">
        <v>194</v>
      </c>
      <c r="E1357" s="331">
        <v>40.72</v>
      </c>
      <c r="F1357" s="331"/>
      <c r="G1357" s="333">
        <f t="shared" si="32"/>
        <v>2389.4999999999891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284</v>
      </c>
      <c r="B1358" s="330">
        <v>36</v>
      </c>
      <c r="C1358" s="298">
        <v>46084</v>
      </c>
      <c r="D1358" s="299" t="s">
        <v>373</v>
      </c>
      <c r="E1358" s="331">
        <v>50</v>
      </c>
      <c r="F1358" s="331"/>
      <c r="G1358" s="333">
        <f t="shared" si="32"/>
        <v>2430.2199999999889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46084</v>
      </c>
      <c r="D1359" s="299" t="s">
        <v>296</v>
      </c>
      <c r="E1359" s="331">
        <v>14.67</v>
      </c>
      <c r="F1359" s="331"/>
      <c r="G1359" s="333">
        <f t="shared" si="32"/>
        <v>2480.2199999999889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4</v>
      </c>
      <c r="C1360" s="298">
        <v>46084</v>
      </c>
      <c r="D1360" s="299" t="s">
        <v>296</v>
      </c>
      <c r="E1360" s="331">
        <v>27.42</v>
      </c>
      <c r="F1360" s="331"/>
      <c r="G1360" s="333">
        <f t="shared" si="32"/>
        <v>2494.889999999989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6</v>
      </c>
      <c r="C1361" s="298">
        <v>46084</v>
      </c>
      <c r="D1361" s="299" t="s">
        <v>421</v>
      </c>
      <c r="E1361" s="331">
        <v>106.27</v>
      </c>
      <c r="F1361" s="331"/>
      <c r="G1361" s="333">
        <f t="shared" si="32"/>
        <v>2522.309999999989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6</v>
      </c>
      <c r="C1362" s="298">
        <v>46084</v>
      </c>
      <c r="D1362" s="299" t="s">
        <v>421</v>
      </c>
      <c r="E1362" s="331">
        <v>-107</v>
      </c>
      <c r="F1362" s="331"/>
      <c r="G1362" s="333">
        <f t="shared" si="32"/>
        <v>2628.579999999989</v>
      </c>
      <c r="H1362" s="334" t="s">
        <v>298</v>
      </c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46083</v>
      </c>
      <c r="D1363" s="299" t="s">
        <v>301</v>
      </c>
      <c r="E1363" s="331">
        <v>20</v>
      </c>
      <c r="F1363" s="331"/>
      <c r="G1363" s="333">
        <f t="shared" si="32"/>
        <v>2521.579999999989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287</v>
      </c>
      <c r="B1364" s="330" t="s">
        <v>287</v>
      </c>
      <c r="C1364" s="298">
        <v>46083</v>
      </c>
      <c r="D1364" s="299" t="s">
        <v>288</v>
      </c>
      <c r="E1364" s="331">
        <v>185.64</v>
      </c>
      <c r="F1364" s="331">
        <v>185.64</v>
      </c>
      <c r="G1364" s="333">
        <f t="shared" si="32"/>
        <v>2541.579999999989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46083</v>
      </c>
      <c r="D1365" s="299" t="s">
        <v>423</v>
      </c>
      <c r="E1365" s="331">
        <v>70.12</v>
      </c>
      <c r="F1365" s="331"/>
      <c r="G1365" s="333">
        <f t="shared" si="32"/>
        <v>2541.579999999989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17</v>
      </c>
      <c r="C1366" s="298">
        <v>46083</v>
      </c>
      <c r="D1366" s="299" t="s">
        <v>188</v>
      </c>
      <c r="E1366" s="331">
        <v>41.44</v>
      </c>
      <c r="F1366" s="331"/>
      <c r="G1366" s="333">
        <f t="shared" si="32"/>
        <v>2611.6999999999889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8</v>
      </c>
      <c r="C1367" s="298">
        <v>46083</v>
      </c>
      <c r="D1367" s="299" t="s">
        <v>296</v>
      </c>
      <c r="E1367" s="331">
        <v>8.7200000000000006</v>
      </c>
      <c r="F1367" s="331"/>
      <c r="G1367" s="333">
        <f t="shared" si="32"/>
        <v>2653.139999999989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294</v>
      </c>
      <c r="B1368" s="330">
        <v>22</v>
      </c>
      <c r="C1368" s="298">
        <v>46082</v>
      </c>
      <c r="D1368" s="299" t="s">
        <v>374</v>
      </c>
      <c r="E1368" s="331">
        <v>6.37</v>
      </c>
      <c r="F1368" s="331"/>
      <c r="G1368" s="333">
        <f t="shared" si="32"/>
        <v>2661.8599999999888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46082</v>
      </c>
      <c r="D1369" s="299" t="s">
        <v>296</v>
      </c>
      <c r="E1369" s="331">
        <v>9.8699999999999992</v>
      </c>
      <c r="F1369" s="331"/>
      <c r="G1369" s="333">
        <f t="shared" si="32"/>
        <v>2668.2299999999886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1</v>
      </c>
      <c r="C1370" s="298">
        <v>46082</v>
      </c>
      <c r="D1370" s="299" t="s">
        <v>311</v>
      </c>
      <c r="E1370" s="331">
        <v>119.55</v>
      </c>
      <c r="F1370" s="331"/>
      <c r="G1370" s="333">
        <f t="shared" si="32"/>
        <v>2678.0999999999885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3</v>
      </c>
      <c r="C1371" s="298">
        <v>46082</v>
      </c>
      <c r="D1371" s="299" t="s">
        <v>347</v>
      </c>
      <c r="E1371" s="331">
        <v>25</v>
      </c>
      <c r="F1371" s="331"/>
      <c r="G1371" s="333">
        <f t="shared" si="32"/>
        <v>2797.6499999999887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1</v>
      </c>
      <c r="C1372" s="298">
        <v>46082</v>
      </c>
      <c r="D1372" s="299" t="s">
        <v>304</v>
      </c>
      <c r="E1372" s="331">
        <v>119.17</v>
      </c>
      <c r="F1372" s="331"/>
      <c r="G1372" s="333">
        <f t="shared" si="32"/>
        <v>2822.6499999999887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284</v>
      </c>
      <c r="B1373" s="330">
        <v>37</v>
      </c>
      <c r="C1373" s="298">
        <v>46081</v>
      </c>
      <c r="D1373" s="299" t="s">
        <v>424</v>
      </c>
      <c r="E1373" s="331">
        <v>3764.91</v>
      </c>
      <c r="F1373" s="331"/>
      <c r="G1373" s="333">
        <f t="shared" si="32"/>
        <v>2941.8199999999888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286</v>
      </c>
      <c r="B1374" s="330">
        <v>25</v>
      </c>
      <c r="C1374" s="298">
        <v>46081</v>
      </c>
      <c r="D1374" s="298" t="s">
        <v>204</v>
      </c>
      <c r="E1374" s="331">
        <v>350</v>
      </c>
      <c r="F1374" s="331"/>
      <c r="G1374" s="333">
        <f t="shared" si="32"/>
        <v>6706.7299999999886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286</v>
      </c>
      <c r="B1375" s="330">
        <v>26</v>
      </c>
      <c r="C1375" s="298">
        <v>46081</v>
      </c>
      <c r="D1375" s="298" t="s">
        <v>205</v>
      </c>
      <c r="E1375" s="331">
        <v>320</v>
      </c>
      <c r="F1375" s="331"/>
      <c r="G1375" s="333">
        <f t="shared" si="32"/>
        <v>7056.7299999999886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286</v>
      </c>
      <c r="B1376" s="330">
        <v>27</v>
      </c>
      <c r="C1376" s="298">
        <v>46081</v>
      </c>
      <c r="D1376" s="298" t="s">
        <v>206</v>
      </c>
      <c r="E1376" s="331">
        <v>25</v>
      </c>
      <c r="F1376" s="331"/>
      <c r="G1376" s="333">
        <f t="shared" si="32"/>
        <v>7376.7299999999886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286</v>
      </c>
      <c r="B1377" s="330">
        <v>28</v>
      </c>
      <c r="C1377" s="298">
        <v>46081</v>
      </c>
      <c r="D1377" s="298" t="s">
        <v>207</v>
      </c>
      <c r="E1377" s="331">
        <v>25</v>
      </c>
      <c r="F1377" s="331"/>
      <c r="G1377" s="333">
        <f t="shared" si="32"/>
        <v>7401.7299999999886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286</v>
      </c>
      <c r="B1378" s="330">
        <v>29</v>
      </c>
      <c r="C1378" s="298">
        <v>46081</v>
      </c>
      <c r="D1378" s="298" t="s">
        <v>208</v>
      </c>
      <c r="E1378" s="331">
        <v>45</v>
      </c>
      <c r="F1378" s="331"/>
      <c r="G1378" s="333">
        <f t="shared" si="32"/>
        <v>7426.7299999999886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286</v>
      </c>
      <c r="B1379" s="330">
        <v>30</v>
      </c>
      <c r="C1379" s="298">
        <v>46081</v>
      </c>
      <c r="D1379" s="298" t="s">
        <v>209</v>
      </c>
      <c r="E1379" s="331">
        <v>400</v>
      </c>
      <c r="F1379" s="331"/>
      <c r="G1379" s="333">
        <f t="shared" si="32"/>
        <v>7471.7299999999886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286</v>
      </c>
      <c r="B1380" s="330">
        <v>31</v>
      </c>
      <c r="C1380" s="298">
        <v>46081</v>
      </c>
      <c r="D1380" s="298" t="s">
        <v>210</v>
      </c>
      <c r="E1380" s="331">
        <v>375</v>
      </c>
      <c r="F1380" s="331"/>
      <c r="G1380" s="333">
        <f t="shared" si="32"/>
        <v>7871.7299999999886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286</v>
      </c>
      <c r="B1381" s="330">
        <v>32</v>
      </c>
      <c r="C1381" s="298">
        <v>46081</v>
      </c>
      <c r="D1381" s="298" t="s">
        <v>211</v>
      </c>
      <c r="E1381" s="331">
        <v>100</v>
      </c>
      <c r="F1381" s="331"/>
      <c r="G1381" s="333">
        <f t="shared" si="32"/>
        <v>8246.7299999999886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286</v>
      </c>
      <c r="B1382" s="330">
        <v>33</v>
      </c>
      <c r="C1382" s="298">
        <v>46081</v>
      </c>
      <c r="D1382" s="298" t="s">
        <v>212</v>
      </c>
      <c r="E1382" s="331">
        <v>85</v>
      </c>
      <c r="F1382" s="331"/>
      <c r="G1382" s="333">
        <f t="shared" si="32"/>
        <v>8346.7299999999886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286</v>
      </c>
      <c r="B1383" s="330">
        <v>34</v>
      </c>
      <c r="C1383" s="298">
        <v>46081</v>
      </c>
      <c r="D1383" s="298" t="s">
        <v>213</v>
      </c>
      <c r="E1383" s="331">
        <v>230</v>
      </c>
      <c r="F1383" s="331"/>
      <c r="G1383" s="333">
        <f t="shared" si="32"/>
        <v>8431.7299999999886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286</v>
      </c>
      <c r="B1384" s="330">
        <v>35</v>
      </c>
      <c r="C1384" s="298">
        <v>46081</v>
      </c>
      <c r="D1384" s="298" t="s">
        <v>214</v>
      </c>
      <c r="E1384" s="331">
        <v>45</v>
      </c>
      <c r="F1384" s="331"/>
      <c r="G1384" s="333">
        <f t="shared" si="32"/>
        <v>8661.7299999999886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42</v>
      </c>
      <c r="C1385" s="298">
        <v>46081</v>
      </c>
      <c r="D1385" s="298" t="s">
        <v>200</v>
      </c>
      <c r="E1385" s="331">
        <v>51.19</v>
      </c>
      <c r="F1385" s="331"/>
      <c r="G1385" s="333">
        <f t="shared" si="32"/>
        <v>8706.7299999999886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294</v>
      </c>
      <c r="B1386" s="330">
        <v>43</v>
      </c>
      <c r="C1386" s="298">
        <v>46081</v>
      </c>
      <c r="D1386" s="298" t="s">
        <v>201</v>
      </c>
      <c r="E1386" s="331">
        <v>37.17</v>
      </c>
      <c r="F1386" s="331"/>
      <c r="G1386" s="333">
        <f t="shared" si="32"/>
        <v>8757.9199999999892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10</v>
      </c>
      <c r="C1387" s="298">
        <v>46081</v>
      </c>
      <c r="D1387" s="298" t="s">
        <v>176</v>
      </c>
      <c r="E1387" s="331">
        <v>17.899999999999999</v>
      </c>
      <c r="F1387" s="331"/>
      <c r="G1387" s="333">
        <f t="shared" si="32"/>
        <v>8795.0899999999892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46080</v>
      </c>
      <c r="D1388" s="298" t="s">
        <v>357</v>
      </c>
      <c r="E1388" s="331">
        <v>11.17</v>
      </c>
      <c r="F1388" s="331"/>
      <c r="G1388" s="333">
        <f t="shared" si="32"/>
        <v>8812.9899999999889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46080</v>
      </c>
      <c r="D1389" s="299" t="s">
        <v>425</v>
      </c>
      <c r="E1389" s="331">
        <v>25</v>
      </c>
      <c r="F1389" s="331"/>
      <c r="G1389" s="333">
        <f t="shared" si="32"/>
        <v>8824.1599999999889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46080</v>
      </c>
      <c r="D1390" s="299" t="s">
        <v>357</v>
      </c>
      <c r="E1390" s="331">
        <v>22.84</v>
      </c>
      <c r="F1390" s="331"/>
      <c r="G1390" s="333">
        <f t="shared" si="32"/>
        <v>8849.1599999999889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6</v>
      </c>
      <c r="C1391" s="298">
        <v>46080</v>
      </c>
      <c r="D1391" s="299" t="s">
        <v>426</v>
      </c>
      <c r="E1391" s="331">
        <v>-88</v>
      </c>
      <c r="F1391" s="331"/>
      <c r="G1391" s="333">
        <f t="shared" si="32"/>
        <v>8871.9999999999891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291</v>
      </c>
      <c r="B1392" s="330">
        <v>38</v>
      </c>
      <c r="C1392" s="298">
        <v>46080</v>
      </c>
      <c r="D1392" s="299" t="s">
        <v>293</v>
      </c>
      <c r="E1392" s="331"/>
      <c r="F1392" s="331">
        <v>4278.1499999999996</v>
      </c>
      <c r="G1392" s="333">
        <f t="shared" si="32"/>
        <v>8783.9999999999891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46080</v>
      </c>
      <c r="D1393" s="299" t="s">
        <v>427</v>
      </c>
      <c r="E1393" s="331">
        <v>25.93</v>
      </c>
      <c r="F1393" s="331"/>
      <c r="G1393" s="333">
        <f t="shared" si="32"/>
        <v>4505.8499999999904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4</v>
      </c>
      <c r="C1394" s="298">
        <v>46079</v>
      </c>
      <c r="D1394" s="299" t="s">
        <v>310</v>
      </c>
      <c r="E1394" s="331">
        <v>29.84</v>
      </c>
      <c r="F1394" s="331"/>
      <c r="G1394" s="333">
        <f t="shared" si="32"/>
        <v>4531.7799999999907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5</v>
      </c>
      <c r="C1395" s="298">
        <v>46079</v>
      </c>
      <c r="D1395" s="299" t="s">
        <v>428</v>
      </c>
      <c r="E1395" s="331">
        <v>103.25</v>
      </c>
      <c r="F1395" s="331"/>
      <c r="G1395" s="333">
        <f t="shared" si="32"/>
        <v>4561.6199999999908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46079</v>
      </c>
      <c r="D1396" s="299" t="s">
        <v>356</v>
      </c>
      <c r="E1396" s="331">
        <v>26.02</v>
      </c>
      <c r="F1396" s="331"/>
      <c r="G1396" s="333">
        <f t="shared" si="32"/>
        <v>4664.8699999999908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24</v>
      </c>
      <c r="C1397" s="298">
        <v>46079</v>
      </c>
      <c r="D1397" s="299" t="s">
        <v>858</v>
      </c>
      <c r="E1397" s="331">
        <v>84.83</v>
      </c>
      <c r="F1397" s="331"/>
      <c r="G1397" s="333">
        <f t="shared" si="32"/>
        <v>4690.8899999999912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46079</v>
      </c>
      <c r="D1398" s="299" t="s">
        <v>296</v>
      </c>
      <c r="E1398" s="331">
        <v>17.87</v>
      </c>
      <c r="F1398" s="331"/>
      <c r="G1398" s="333">
        <f t="shared" si="32"/>
        <v>4775.7199999999912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5</v>
      </c>
      <c r="C1399" s="298">
        <v>46079</v>
      </c>
      <c r="D1399" s="299" t="s">
        <v>429</v>
      </c>
      <c r="E1399" s="331">
        <v>123.64</v>
      </c>
      <c r="F1399" s="331"/>
      <c r="G1399" s="333">
        <f t="shared" si="32"/>
        <v>4793.5899999999911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46078</v>
      </c>
      <c r="D1400" s="299" t="s">
        <v>319</v>
      </c>
      <c r="E1400" s="331">
        <v>18.5</v>
      </c>
      <c r="F1400" s="331"/>
      <c r="G1400" s="333">
        <f t="shared" si="32"/>
        <v>4917.2299999999914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4</v>
      </c>
      <c r="C1401" s="298">
        <v>46078</v>
      </c>
      <c r="D1401" s="299" t="s">
        <v>296</v>
      </c>
      <c r="E1401" s="331">
        <v>50.96</v>
      </c>
      <c r="F1401" s="331"/>
      <c r="G1401" s="333">
        <f t="shared" si="32"/>
        <v>4935.7299999999914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8</v>
      </c>
      <c r="C1402" s="298">
        <v>46078</v>
      </c>
      <c r="D1402" s="299" t="s">
        <v>296</v>
      </c>
      <c r="E1402" s="331">
        <v>11.28</v>
      </c>
      <c r="F1402" s="331"/>
      <c r="G1402" s="333">
        <f t="shared" si="32"/>
        <v>4986.6899999999914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294</v>
      </c>
      <c r="B1403" s="330">
        <v>12</v>
      </c>
      <c r="C1403" s="298">
        <v>46078</v>
      </c>
      <c r="D1403" s="299" t="s">
        <v>314</v>
      </c>
      <c r="E1403" s="331">
        <v>204.47</v>
      </c>
      <c r="F1403" s="331"/>
      <c r="G1403" s="333">
        <f t="shared" si="32"/>
        <v>4997.9699999999912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8</v>
      </c>
      <c r="C1404" s="298">
        <v>46078</v>
      </c>
      <c r="D1404" s="299" t="s">
        <v>308</v>
      </c>
      <c r="E1404" s="331">
        <v>47.99</v>
      </c>
      <c r="F1404" s="331"/>
      <c r="G1404" s="333">
        <f t="shared" si="32"/>
        <v>5202.4399999999914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1</v>
      </c>
      <c r="C1405" s="298">
        <v>46078</v>
      </c>
      <c r="D1405" s="299" t="s">
        <v>304</v>
      </c>
      <c r="E1405" s="331">
        <v>19.09</v>
      </c>
      <c r="F1405" s="331"/>
      <c r="G1405" s="333">
        <f t="shared" si="32"/>
        <v>5250.4299999999912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294</v>
      </c>
      <c r="B1406" s="330">
        <v>23</v>
      </c>
      <c r="C1406" s="298">
        <v>46076</v>
      </c>
      <c r="D1406" s="299" t="s">
        <v>67</v>
      </c>
      <c r="E1406" s="331">
        <v>650.88</v>
      </c>
      <c r="F1406" s="331"/>
      <c r="G1406" s="333">
        <f t="shared" si="32"/>
        <v>5269.5199999999913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6</v>
      </c>
      <c r="C1407" s="298">
        <v>46076</v>
      </c>
      <c r="D1407" s="299" t="s">
        <v>350</v>
      </c>
      <c r="E1407" s="331">
        <v>35</v>
      </c>
      <c r="F1407" s="331"/>
      <c r="G1407" s="333">
        <f t="shared" si="32"/>
        <v>5920.3999999999915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1</v>
      </c>
      <c r="C1408" s="298">
        <v>46076</v>
      </c>
      <c r="D1408" s="299" t="s">
        <v>306</v>
      </c>
      <c r="E1408" s="331">
        <v>128.97999999999999</v>
      </c>
      <c r="F1408" s="331"/>
      <c r="G1408" s="333">
        <f t="shared" si="32"/>
        <v>5955.3999999999915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1</v>
      </c>
      <c r="C1409" s="298">
        <v>46076</v>
      </c>
      <c r="D1409" s="299" t="s">
        <v>320</v>
      </c>
      <c r="E1409" s="331">
        <v>52.55</v>
      </c>
      <c r="F1409" s="331"/>
      <c r="G1409" s="333">
        <f t="shared" si="32"/>
        <v>6084.379999999991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3</v>
      </c>
      <c r="C1410" s="298">
        <v>46075</v>
      </c>
      <c r="D1410" s="299" t="s">
        <v>347</v>
      </c>
      <c r="E1410" s="331">
        <v>13.76</v>
      </c>
      <c r="F1410" s="331"/>
      <c r="G1410" s="333">
        <f t="shared" si="32"/>
        <v>6136.9299999999912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1</v>
      </c>
      <c r="C1411" s="298">
        <v>46075</v>
      </c>
      <c r="D1411" s="299" t="s">
        <v>311</v>
      </c>
      <c r="E1411" s="331">
        <v>187.64</v>
      </c>
      <c r="F1411" s="331"/>
      <c r="G1411" s="333">
        <f t="shared" si="32"/>
        <v>6150.6899999999914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1</v>
      </c>
      <c r="C1412" s="298">
        <v>46074</v>
      </c>
      <c r="D1412" s="299" t="s">
        <v>392</v>
      </c>
      <c r="E1412" s="331">
        <v>75.78</v>
      </c>
      <c r="F1412" s="331"/>
      <c r="G1412" s="333">
        <f t="shared" si="32"/>
        <v>6338.3299999999917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46074</v>
      </c>
      <c r="D1413" s="299" t="s">
        <v>391</v>
      </c>
      <c r="E1413" s="331">
        <v>27.41</v>
      </c>
      <c r="F1413" s="331"/>
      <c r="G1413" s="333">
        <f t="shared" si="32"/>
        <v>6414.1099999999915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4</v>
      </c>
      <c r="C1414" s="298">
        <v>46074</v>
      </c>
      <c r="D1414" s="299" t="s">
        <v>430</v>
      </c>
      <c r="E1414" s="331">
        <v>32.049999999999997</v>
      </c>
      <c r="F1414" s="331"/>
      <c r="G1414" s="333">
        <f t="shared" si="32"/>
        <v>6441.5199999999913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46074</v>
      </c>
      <c r="D1415" s="299" t="s">
        <v>357</v>
      </c>
      <c r="E1415" s="331">
        <v>9.4700000000000006</v>
      </c>
      <c r="F1415" s="331"/>
      <c r="G1415" s="333">
        <f t="shared" si="32"/>
        <v>6473.5699999999915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2</v>
      </c>
      <c r="C1416" s="298">
        <v>46073</v>
      </c>
      <c r="D1416" s="299" t="s">
        <v>296</v>
      </c>
      <c r="E1416" s="331">
        <v>14.47</v>
      </c>
      <c r="F1416" s="331"/>
      <c r="G1416" s="333">
        <f t="shared" si="32"/>
        <v>6483.0399999999918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3</v>
      </c>
      <c r="C1417" s="298">
        <v>46073</v>
      </c>
      <c r="D1417" s="299" t="s">
        <v>354</v>
      </c>
      <c r="E1417" s="331">
        <v>11.97</v>
      </c>
      <c r="F1417" s="331"/>
      <c r="G1417" s="333">
        <f t="shared" si="32"/>
        <v>6497.509999999992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4</v>
      </c>
      <c r="C1418" s="298">
        <v>46073</v>
      </c>
      <c r="D1418" s="299" t="s">
        <v>354</v>
      </c>
      <c r="E1418" s="331">
        <v>59.88</v>
      </c>
      <c r="F1418" s="331"/>
      <c r="G1418" s="333">
        <f t="shared" si="32"/>
        <v>6509.4799999999923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46073</v>
      </c>
      <c r="D1419" s="299" t="s">
        <v>417</v>
      </c>
      <c r="E1419" s="331">
        <v>19.57</v>
      </c>
      <c r="F1419" s="331"/>
      <c r="G1419" s="333">
        <f t="shared" si="32"/>
        <v>6569.3599999999924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294</v>
      </c>
      <c r="B1420" s="330">
        <v>22</v>
      </c>
      <c r="C1420" s="298">
        <v>46073</v>
      </c>
      <c r="D1420" s="299" t="s">
        <v>323</v>
      </c>
      <c r="E1420" s="331">
        <v>20.22</v>
      </c>
      <c r="F1420" s="331"/>
      <c r="G1420" s="333">
        <f t="shared" si="32"/>
        <v>6588.9299999999921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2</v>
      </c>
      <c r="C1421" s="298">
        <v>46073</v>
      </c>
      <c r="D1421" s="299" t="s">
        <v>357</v>
      </c>
      <c r="E1421" s="331">
        <v>5.3</v>
      </c>
      <c r="F1421" s="331"/>
      <c r="G1421" s="333">
        <f t="shared" si="32"/>
        <v>6609.1499999999924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3</v>
      </c>
      <c r="C1422" s="298">
        <v>46073</v>
      </c>
      <c r="D1422" s="299" t="s">
        <v>324</v>
      </c>
      <c r="E1422" s="331">
        <v>8.1300000000000008</v>
      </c>
      <c r="F1422" s="331"/>
      <c r="G1422" s="333">
        <f t="shared" si="32"/>
        <v>6614.4499999999925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4</v>
      </c>
      <c r="C1423" s="298">
        <v>46073</v>
      </c>
      <c r="D1423" s="299" t="s">
        <v>310</v>
      </c>
      <c r="E1423" s="331">
        <v>32.43</v>
      </c>
      <c r="F1423" s="331"/>
      <c r="G1423" s="333">
        <f t="shared" si="32"/>
        <v>6622.5799999999927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8</v>
      </c>
      <c r="C1424" s="298">
        <v>46073</v>
      </c>
      <c r="D1424" s="299" t="s">
        <v>431</v>
      </c>
      <c r="E1424" s="331">
        <v>98.65</v>
      </c>
      <c r="F1424" s="331"/>
      <c r="G1424" s="333">
        <f t="shared" si="32"/>
        <v>6655.0099999999929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6</v>
      </c>
      <c r="C1425" s="298">
        <v>46072</v>
      </c>
      <c r="D1425" s="299" t="s">
        <v>300</v>
      </c>
      <c r="E1425" s="331">
        <v>30.87</v>
      </c>
      <c r="F1425" s="331"/>
      <c r="G1425" s="333">
        <f t="shared" si="32"/>
        <v>6753.6599999999926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6</v>
      </c>
      <c r="C1426" s="298">
        <v>46072</v>
      </c>
      <c r="D1426" s="299" t="s">
        <v>300</v>
      </c>
      <c r="E1426" s="331">
        <v>15.96</v>
      </c>
      <c r="F1426" s="331"/>
      <c r="G1426" s="333">
        <f t="shared" si="32"/>
        <v>6784.5299999999925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46072</v>
      </c>
      <c r="D1427" s="299" t="s">
        <v>296</v>
      </c>
      <c r="E1427" s="331">
        <v>17.36</v>
      </c>
      <c r="F1427" s="331"/>
      <c r="G1427" s="333">
        <f t="shared" si="32"/>
        <v>6800.4899999999925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294</v>
      </c>
      <c r="B1428" s="330">
        <v>22</v>
      </c>
      <c r="C1428" s="298">
        <v>46072</v>
      </c>
      <c r="D1428" s="299" t="s">
        <v>328</v>
      </c>
      <c r="E1428" s="331">
        <v>7.46</v>
      </c>
      <c r="F1428" s="331"/>
      <c r="G1428" s="333">
        <f t="shared" si="32"/>
        <v>6817.8499999999922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291</v>
      </c>
      <c r="B1429" s="330">
        <v>39</v>
      </c>
      <c r="C1429" s="298">
        <v>46072</v>
      </c>
      <c r="D1429" s="299" t="s">
        <v>292</v>
      </c>
      <c r="E1429" s="331"/>
      <c r="F1429" s="331">
        <v>2763.77</v>
      </c>
      <c r="G1429" s="333">
        <f t="shared" si="32"/>
        <v>6825.3099999999922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335</v>
      </c>
      <c r="B1430" s="330" t="s">
        <v>335</v>
      </c>
      <c r="C1430" s="298">
        <v>46071</v>
      </c>
      <c r="D1430" s="299" t="s">
        <v>185</v>
      </c>
      <c r="E1430" s="331">
        <v>182.55</v>
      </c>
      <c r="F1430" s="331"/>
      <c r="G1430" s="333">
        <f t="shared" si="32"/>
        <v>4061.5399999999927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15</v>
      </c>
      <c r="C1431" s="298">
        <v>46071</v>
      </c>
      <c r="D1431" s="299" t="s">
        <v>185</v>
      </c>
      <c r="E1431" s="331">
        <v>188.16</v>
      </c>
      <c r="F1431" s="331"/>
      <c r="G1431" s="333">
        <f t="shared" si="32"/>
        <v>4244.0899999999929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291</v>
      </c>
      <c r="B1432" s="330">
        <v>40</v>
      </c>
      <c r="C1432" s="298">
        <v>46071</v>
      </c>
      <c r="D1432" s="299" t="s">
        <v>316</v>
      </c>
      <c r="E1432" s="331"/>
      <c r="F1432" s="331">
        <v>1281.58</v>
      </c>
      <c r="G1432" s="333">
        <f t="shared" si="32"/>
        <v>4432.2499999999927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6</v>
      </c>
      <c r="C1433" s="298">
        <v>46071</v>
      </c>
      <c r="D1433" s="299" t="s">
        <v>432</v>
      </c>
      <c r="E1433" s="331">
        <v>-146</v>
      </c>
      <c r="F1433" s="331"/>
      <c r="G1433" s="333">
        <f t="shared" si="32"/>
        <v>3150.6699999999933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46071</v>
      </c>
      <c r="D1434" s="299" t="s">
        <v>433</v>
      </c>
      <c r="E1434" s="331">
        <v>-13</v>
      </c>
      <c r="F1434" s="331"/>
      <c r="G1434" s="333">
        <f t="shared" si="32"/>
        <v>3004.6699999999933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335</v>
      </c>
      <c r="B1435" s="330" t="s">
        <v>335</v>
      </c>
      <c r="C1435" s="298">
        <v>46071</v>
      </c>
      <c r="D1435" s="299" t="s">
        <v>458</v>
      </c>
      <c r="E1435" s="331"/>
      <c r="F1435" s="331">
        <v>191</v>
      </c>
      <c r="G1435" s="333">
        <f t="shared" si="32"/>
        <v>2991.6699999999933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6</v>
      </c>
      <c r="C1436" s="298">
        <v>46071</v>
      </c>
      <c r="D1436" s="299" t="s">
        <v>300</v>
      </c>
      <c r="E1436" s="331">
        <v>43.63</v>
      </c>
      <c r="F1436" s="331"/>
      <c r="G1436" s="333">
        <f t="shared" si="32"/>
        <v>2800.6699999999933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6</v>
      </c>
      <c r="C1437" s="298">
        <v>46071</v>
      </c>
      <c r="D1437" s="299" t="s">
        <v>300</v>
      </c>
      <c r="E1437" s="331">
        <v>10.64</v>
      </c>
      <c r="F1437" s="331"/>
      <c r="G1437" s="333">
        <f t="shared" si="32"/>
        <v>2844.2999999999934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8</v>
      </c>
      <c r="C1438" s="298">
        <v>46071</v>
      </c>
      <c r="D1438" s="299" t="s">
        <v>296</v>
      </c>
      <c r="E1438" s="331">
        <v>14.87</v>
      </c>
      <c r="F1438" s="331"/>
      <c r="G1438" s="333">
        <f t="shared" si="32"/>
        <v>2854.9399999999932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2</v>
      </c>
      <c r="C1439" s="298">
        <v>46071</v>
      </c>
      <c r="D1439" s="299" t="s">
        <v>295</v>
      </c>
      <c r="E1439" s="331">
        <v>12.99</v>
      </c>
      <c r="F1439" s="331"/>
      <c r="G1439" s="333">
        <f t="shared" si="32"/>
        <v>2869.8099999999931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4</v>
      </c>
      <c r="C1440" s="298">
        <v>46071</v>
      </c>
      <c r="D1440" s="299" t="s">
        <v>295</v>
      </c>
      <c r="E1440" s="331">
        <v>29.47</v>
      </c>
      <c r="F1440" s="331"/>
      <c r="G1440" s="333">
        <f t="shared" si="32"/>
        <v>2882.7999999999929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294</v>
      </c>
      <c r="B1441" s="330">
        <v>22</v>
      </c>
      <c r="C1441" s="298">
        <v>46071</v>
      </c>
      <c r="D1441" s="299" t="s">
        <v>400</v>
      </c>
      <c r="E1441" s="331">
        <v>13.84</v>
      </c>
      <c r="F1441" s="331"/>
      <c r="G1441" s="333">
        <f t="shared" si="32"/>
        <v>2912.2699999999927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46071</v>
      </c>
      <c r="D1442" s="299" t="s">
        <v>434</v>
      </c>
      <c r="E1442" s="331">
        <v>64.569999999999993</v>
      </c>
      <c r="F1442" s="331"/>
      <c r="G1442" s="333">
        <f t="shared" si="32"/>
        <v>2926.1099999999929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294</v>
      </c>
      <c r="B1443" s="330">
        <v>21</v>
      </c>
      <c r="C1443" s="298">
        <v>46070</v>
      </c>
      <c r="D1443" s="299" t="s">
        <v>194</v>
      </c>
      <c r="E1443" s="331">
        <v>81</v>
      </c>
      <c r="F1443" s="331"/>
      <c r="G1443" s="333">
        <f t="shared" si="32"/>
        <v>2990.679999999993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46070</v>
      </c>
      <c r="D1444" s="299" t="s">
        <v>383</v>
      </c>
      <c r="E1444" s="331">
        <v>81.41</v>
      </c>
      <c r="F1444" s="331"/>
      <c r="G1444" s="333">
        <f t="shared" si="32"/>
        <v>3071.679999999993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6</v>
      </c>
      <c r="C1445" s="298">
        <v>46070</v>
      </c>
      <c r="D1445" s="299" t="s">
        <v>300</v>
      </c>
      <c r="E1445" s="331">
        <v>113.74</v>
      </c>
      <c r="F1445" s="331"/>
      <c r="G1445" s="333">
        <f t="shared" si="32"/>
        <v>3153.0899999999929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294</v>
      </c>
      <c r="B1446" s="330">
        <v>43</v>
      </c>
      <c r="C1446" s="298">
        <v>46070</v>
      </c>
      <c r="D1446" s="299" t="s">
        <v>333</v>
      </c>
      <c r="E1446" s="331">
        <v>29.8</v>
      </c>
      <c r="F1446" s="331"/>
      <c r="G1446" s="333">
        <f t="shared" si="32"/>
        <v>3266.8299999999927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294</v>
      </c>
      <c r="B1447" s="330">
        <v>42</v>
      </c>
      <c r="C1447" s="298">
        <v>46070</v>
      </c>
      <c r="D1447" s="299" t="s">
        <v>333</v>
      </c>
      <c r="E1447" s="331">
        <v>37.25</v>
      </c>
      <c r="F1447" s="331"/>
      <c r="G1447" s="333">
        <f t="shared" si="32"/>
        <v>3296.6299999999928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2</v>
      </c>
      <c r="C1448" s="298">
        <v>46070</v>
      </c>
      <c r="D1448" s="299" t="s">
        <v>423</v>
      </c>
      <c r="E1448" s="331">
        <v>7.97</v>
      </c>
      <c r="F1448" s="331"/>
      <c r="G1448" s="333">
        <f t="shared" si="32"/>
        <v>3333.8799999999928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294</v>
      </c>
      <c r="B1449" s="330">
        <v>17</v>
      </c>
      <c r="C1449" s="298">
        <v>46070</v>
      </c>
      <c r="D1449" s="299" t="s">
        <v>188</v>
      </c>
      <c r="E1449" s="331">
        <v>42.65</v>
      </c>
      <c r="F1449" s="331"/>
      <c r="G1449" s="333">
        <f t="shared" si="32"/>
        <v>3341.8499999999926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6</v>
      </c>
      <c r="C1450" s="298">
        <v>46070</v>
      </c>
      <c r="D1450" s="299" t="s">
        <v>435</v>
      </c>
      <c r="E1450" s="331">
        <v>40</v>
      </c>
      <c r="F1450" s="331"/>
      <c r="G1450" s="333">
        <f t="shared" si="32"/>
        <v>3384.4999999999927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294</v>
      </c>
      <c r="B1451" s="330">
        <v>11</v>
      </c>
      <c r="C1451" s="298">
        <v>46070</v>
      </c>
      <c r="D1451" s="299" t="s">
        <v>178</v>
      </c>
      <c r="E1451" s="331">
        <v>480.91</v>
      </c>
      <c r="F1451" s="331"/>
      <c r="G1451" s="333">
        <f t="shared" si="32"/>
        <v>3424.4999999999927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294</v>
      </c>
      <c r="B1452" s="330">
        <v>23</v>
      </c>
      <c r="C1452" s="298">
        <v>46070</v>
      </c>
      <c r="D1452" s="299" t="s">
        <v>63</v>
      </c>
      <c r="E1452" s="331">
        <v>529.46</v>
      </c>
      <c r="F1452" s="331"/>
      <c r="G1452" s="333">
        <f t="shared" si="32"/>
        <v>3905.4099999999926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46069</v>
      </c>
      <c r="D1453" s="299" t="s">
        <v>324</v>
      </c>
      <c r="E1453" s="331">
        <v>16.079999999999998</v>
      </c>
      <c r="F1453" s="331"/>
      <c r="G1453" s="333">
        <f t="shared" si="32"/>
        <v>4434.8699999999926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6</v>
      </c>
      <c r="C1454" s="298">
        <v>46069</v>
      </c>
      <c r="D1454" s="299" t="s">
        <v>300</v>
      </c>
      <c r="E1454" s="331">
        <v>21.17</v>
      </c>
      <c r="F1454" s="331"/>
      <c r="G1454" s="333">
        <f t="shared" si="32"/>
        <v>4450.9499999999925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6</v>
      </c>
      <c r="C1455" s="298">
        <v>46069</v>
      </c>
      <c r="D1455" s="299" t="s">
        <v>300</v>
      </c>
      <c r="E1455" s="331">
        <v>17.03</v>
      </c>
      <c r="F1455" s="331"/>
      <c r="G1455" s="333">
        <f t="shared" si="32"/>
        <v>4472.1199999999926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2</v>
      </c>
      <c r="C1456" s="298">
        <v>46069</v>
      </c>
      <c r="D1456" s="299" t="s">
        <v>296</v>
      </c>
      <c r="E1456" s="331">
        <v>18.309999999999999</v>
      </c>
      <c r="F1456" s="331"/>
      <c r="G1456" s="333">
        <f t="shared" si="32"/>
        <v>4489.1499999999924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2</v>
      </c>
      <c r="C1457" s="298">
        <v>46069</v>
      </c>
      <c r="D1457" s="299" t="s">
        <v>301</v>
      </c>
      <c r="E1457" s="331">
        <v>19.3</v>
      </c>
      <c r="F1457" s="331"/>
      <c r="G1457" s="333">
        <f t="shared" si="32"/>
        <v>4507.4599999999928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6</v>
      </c>
      <c r="C1458" s="298">
        <v>46069</v>
      </c>
      <c r="D1458" s="299" t="s">
        <v>396</v>
      </c>
      <c r="E1458" s="331">
        <v>24.67</v>
      </c>
      <c r="F1458" s="331"/>
      <c r="G1458" s="333">
        <f t="shared" si="32"/>
        <v>4526.7599999999929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287</v>
      </c>
      <c r="B1459" s="330" t="s">
        <v>287</v>
      </c>
      <c r="C1459" s="298">
        <v>46069</v>
      </c>
      <c r="D1459" s="299" t="s">
        <v>396</v>
      </c>
      <c r="E1459" s="331">
        <v>152.41999999999999</v>
      </c>
      <c r="F1459" s="331">
        <v>152.41999999999999</v>
      </c>
      <c r="G1459" s="333">
        <f t="shared" si="32"/>
        <v>4551.429999999993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46068</v>
      </c>
      <c r="D1460" s="299" t="s">
        <v>436</v>
      </c>
      <c r="E1460" s="331">
        <v>233.83</v>
      </c>
      <c r="F1460" s="331"/>
      <c r="G1460" s="333">
        <f t="shared" si="32"/>
        <v>4551.429999999993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2</v>
      </c>
      <c r="C1461" s="298">
        <v>46068</v>
      </c>
      <c r="D1461" s="299" t="s">
        <v>326</v>
      </c>
      <c r="E1461" s="331">
        <v>50.87</v>
      </c>
      <c r="F1461" s="331"/>
      <c r="G1461" s="333">
        <f t="shared" si="32"/>
        <v>4785.2599999999929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46068</v>
      </c>
      <c r="D1462" s="299" t="s">
        <v>437</v>
      </c>
      <c r="E1462" s="331">
        <v>16</v>
      </c>
      <c r="F1462" s="331"/>
      <c r="G1462" s="333">
        <f t="shared" si="32"/>
        <v>4836.1299999999928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46068</v>
      </c>
      <c r="D1463" s="299" t="s">
        <v>352</v>
      </c>
      <c r="E1463" s="331">
        <v>30</v>
      </c>
      <c r="F1463" s="331"/>
      <c r="G1463" s="333">
        <f t="shared" si="32"/>
        <v>4852.1299999999928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6</v>
      </c>
      <c r="C1464" s="298">
        <v>46068</v>
      </c>
      <c r="D1464" s="299" t="s">
        <v>306</v>
      </c>
      <c r="E1464" s="331">
        <v>76</v>
      </c>
      <c r="F1464" s="331"/>
      <c r="G1464" s="333">
        <f t="shared" si="32"/>
        <v>4882.1299999999928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3</v>
      </c>
      <c r="C1465" s="298">
        <v>46068</v>
      </c>
      <c r="D1465" s="299" t="s">
        <v>347</v>
      </c>
      <c r="E1465" s="331">
        <v>3.59</v>
      </c>
      <c r="F1465" s="331"/>
      <c r="G1465" s="333">
        <f t="shared" si="32"/>
        <v>4958.1299999999928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6</v>
      </c>
      <c r="C1466" s="298">
        <v>46068</v>
      </c>
      <c r="D1466" s="299" t="s">
        <v>438</v>
      </c>
      <c r="E1466" s="331">
        <v>70</v>
      </c>
      <c r="F1466" s="331"/>
      <c r="G1466" s="333">
        <f t="shared" si="32"/>
        <v>4961.719999999993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8</v>
      </c>
      <c r="C1467" s="298">
        <v>46068</v>
      </c>
      <c r="D1467" s="299" t="s">
        <v>439</v>
      </c>
      <c r="E1467" s="331">
        <v>175</v>
      </c>
      <c r="F1467" s="331"/>
      <c r="G1467" s="333">
        <f t="shared" si="32"/>
        <v>5031.719999999993</v>
      </c>
      <c r="H1467" s="334" t="s">
        <v>298</v>
      </c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8</v>
      </c>
      <c r="C1468" s="298">
        <v>46067</v>
      </c>
      <c r="D1468" s="299" t="s">
        <v>319</v>
      </c>
      <c r="E1468" s="331">
        <v>13.09</v>
      </c>
      <c r="F1468" s="331"/>
      <c r="G1468" s="333">
        <f t="shared" si="32"/>
        <v>5206.719999999993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3</v>
      </c>
      <c r="C1469" s="298">
        <v>46067</v>
      </c>
      <c r="D1469" s="299" t="s">
        <v>296</v>
      </c>
      <c r="E1469" s="331">
        <v>7.56</v>
      </c>
      <c r="F1469" s="331"/>
      <c r="G1469" s="333">
        <f t="shared" si="32"/>
        <v>5219.8099999999931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4</v>
      </c>
      <c r="C1470" s="298">
        <v>46067</v>
      </c>
      <c r="D1470" s="299" t="s">
        <v>296</v>
      </c>
      <c r="E1470" s="331">
        <v>32.409999999999997</v>
      </c>
      <c r="F1470" s="331"/>
      <c r="G1470" s="333">
        <f t="shared" si="32"/>
        <v>5227.3699999999935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5</v>
      </c>
      <c r="C1471" s="298">
        <v>46067</v>
      </c>
      <c r="D1471" s="299" t="s">
        <v>440</v>
      </c>
      <c r="E1471" s="331">
        <v>400</v>
      </c>
      <c r="F1471" s="331"/>
      <c r="G1471" s="333">
        <f t="shared" si="32"/>
        <v>5259.7799999999934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8</v>
      </c>
      <c r="C1472" s="298">
        <v>46066</v>
      </c>
      <c r="D1472" s="299" t="s">
        <v>319</v>
      </c>
      <c r="E1472" s="331">
        <v>41.51</v>
      </c>
      <c r="F1472" s="331"/>
      <c r="G1472" s="333">
        <f t="shared" si="32"/>
        <v>5659.7799999999934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4</v>
      </c>
      <c r="C1473" s="298">
        <v>46066</v>
      </c>
      <c r="D1473" s="299" t="s">
        <v>296</v>
      </c>
      <c r="E1473" s="331">
        <v>21.55</v>
      </c>
      <c r="F1473" s="331"/>
      <c r="G1473" s="333">
        <f t="shared" si="32"/>
        <v>5701.2899999999936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46066</v>
      </c>
      <c r="D1474" s="299" t="s">
        <v>357</v>
      </c>
      <c r="E1474" s="331">
        <v>12.45</v>
      </c>
      <c r="F1474" s="331"/>
      <c r="G1474" s="333">
        <f t="shared" si="32"/>
        <v>5722.8399999999938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287</v>
      </c>
      <c r="B1475" s="330" t="s">
        <v>287</v>
      </c>
      <c r="C1475" s="298">
        <v>46066</v>
      </c>
      <c r="D1475" s="299" t="s">
        <v>396</v>
      </c>
      <c r="E1475" s="331">
        <v>91.38</v>
      </c>
      <c r="F1475" s="331">
        <v>91.38</v>
      </c>
      <c r="G1475" s="333">
        <f t="shared" si="32"/>
        <v>5735.2899999999936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1</v>
      </c>
      <c r="C1476" s="298">
        <v>46066</v>
      </c>
      <c r="D1476" s="299" t="s">
        <v>311</v>
      </c>
      <c r="E1476" s="331">
        <v>16.48</v>
      </c>
      <c r="F1476" s="331"/>
      <c r="G1476" s="333">
        <f t="shared" si="32"/>
        <v>5735.2899999999936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1</v>
      </c>
      <c r="C1477" s="298">
        <v>46066</v>
      </c>
      <c r="D1477" s="299" t="s">
        <v>427</v>
      </c>
      <c r="E1477" s="331">
        <v>12.76</v>
      </c>
      <c r="F1477" s="331"/>
      <c r="G1477" s="333">
        <f t="shared" si="32"/>
        <v>5751.7699999999932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4</v>
      </c>
      <c r="C1478" s="298">
        <v>46066</v>
      </c>
      <c r="D1478" s="299" t="s">
        <v>329</v>
      </c>
      <c r="E1478" s="331">
        <v>37.9</v>
      </c>
      <c r="F1478" s="331"/>
      <c r="G1478" s="333">
        <f t="shared" si="32"/>
        <v>5764.5299999999934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291</v>
      </c>
      <c r="B1479" s="330">
        <v>40</v>
      </c>
      <c r="C1479" s="298">
        <v>46066</v>
      </c>
      <c r="D1479" s="299" t="s">
        <v>316</v>
      </c>
      <c r="E1479" s="331"/>
      <c r="F1479" s="331">
        <v>427.18</v>
      </c>
      <c r="G1479" s="333">
        <f t="shared" si="32"/>
        <v>5802.429999999993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291</v>
      </c>
      <c r="B1480" s="330">
        <v>38</v>
      </c>
      <c r="C1480" s="298">
        <v>46066</v>
      </c>
      <c r="D1480" s="299" t="s">
        <v>293</v>
      </c>
      <c r="E1480" s="331"/>
      <c r="F1480" s="331">
        <v>4278.16</v>
      </c>
      <c r="G1480" s="333">
        <f t="shared" si="32"/>
        <v>5375.2499999999927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8</v>
      </c>
      <c r="C1481" s="298">
        <v>46065</v>
      </c>
      <c r="D1481" s="299" t="s">
        <v>356</v>
      </c>
      <c r="E1481" s="331">
        <v>111.36</v>
      </c>
      <c r="F1481" s="331"/>
      <c r="G1481" s="333">
        <f t="shared" si="32"/>
        <v>1097.0899999999931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6</v>
      </c>
      <c r="C1482" s="298">
        <v>46065</v>
      </c>
      <c r="D1482" s="299" t="s">
        <v>441</v>
      </c>
      <c r="E1482" s="331">
        <v>16</v>
      </c>
      <c r="F1482" s="331"/>
      <c r="G1482" s="333">
        <f t="shared" si="32"/>
        <v>1208.449999999993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6</v>
      </c>
      <c r="C1483" s="298">
        <v>46065</v>
      </c>
      <c r="D1483" s="299" t="s">
        <v>300</v>
      </c>
      <c r="E1483" s="331">
        <v>29.81</v>
      </c>
      <c r="F1483" s="331"/>
      <c r="G1483" s="333">
        <f t="shared" si="32"/>
        <v>1224.449999999993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19</v>
      </c>
      <c r="C1484" s="298">
        <v>46065</v>
      </c>
      <c r="D1484" s="299" t="s">
        <v>191</v>
      </c>
      <c r="E1484" s="331">
        <v>200</v>
      </c>
      <c r="F1484" s="331"/>
      <c r="G1484" s="333">
        <f t="shared" si="32"/>
        <v>1254.2599999999929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2</v>
      </c>
      <c r="C1485" s="298">
        <v>46065</v>
      </c>
      <c r="D1485" s="299" t="s">
        <v>296</v>
      </c>
      <c r="E1485" s="331">
        <v>7.56</v>
      </c>
      <c r="F1485" s="331"/>
      <c r="G1485" s="333">
        <f t="shared" si="32"/>
        <v>1454.2599999999929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4</v>
      </c>
      <c r="C1486" s="298">
        <v>46065</v>
      </c>
      <c r="D1486" s="299" t="s">
        <v>296</v>
      </c>
      <c r="E1486" s="331">
        <v>65.78</v>
      </c>
      <c r="F1486" s="331"/>
      <c r="G1486" s="333">
        <f t="shared" si="32"/>
        <v>1461.8199999999929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3</v>
      </c>
      <c r="C1487" s="298">
        <v>46065</v>
      </c>
      <c r="D1487" s="299" t="s">
        <v>296</v>
      </c>
      <c r="E1487" s="331">
        <v>3.93</v>
      </c>
      <c r="F1487" s="331"/>
      <c r="G1487" s="333">
        <f t="shared" si="32"/>
        <v>1527.5999999999929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7</v>
      </c>
      <c r="C1488" s="298">
        <v>46065</v>
      </c>
      <c r="D1488" s="299" t="s">
        <v>442</v>
      </c>
      <c r="E1488" s="331">
        <v>564.83000000000004</v>
      </c>
      <c r="F1488" s="331"/>
      <c r="G1488" s="333">
        <f t="shared" si="32"/>
        <v>1531.5299999999929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7</v>
      </c>
      <c r="C1489" s="298">
        <v>46065</v>
      </c>
      <c r="D1489" s="299" t="s">
        <v>443</v>
      </c>
      <c r="E1489" s="331">
        <v>70.180000000000007</v>
      </c>
      <c r="F1489" s="331"/>
      <c r="G1489" s="333">
        <f t="shared" si="32"/>
        <v>2096.3599999999929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6</v>
      </c>
      <c r="C1490" s="298">
        <v>46065</v>
      </c>
      <c r="D1490" s="299" t="s">
        <v>444</v>
      </c>
      <c r="E1490" s="331">
        <v>2.66</v>
      </c>
      <c r="F1490" s="331"/>
      <c r="G1490" s="333">
        <f t="shared" si="32"/>
        <v>2166.5399999999927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5</v>
      </c>
      <c r="C1491" s="298">
        <v>46064</v>
      </c>
      <c r="D1491" s="299" t="s">
        <v>428</v>
      </c>
      <c r="E1491" s="331">
        <v>103.25</v>
      </c>
      <c r="F1491" s="331"/>
      <c r="G1491" s="333">
        <f t="shared" si="32"/>
        <v>2169.1999999999925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4</v>
      </c>
      <c r="C1492" s="298">
        <v>46064</v>
      </c>
      <c r="D1492" s="299" t="s">
        <v>362</v>
      </c>
      <c r="E1492" s="331">
        <v>30.39</v>
      </c>
      <c r="F1492" s="331"/>
      <c r="G1492" s="333">
        <f t="shared" si="32"/>
        <v>2272.4499999999925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2</v>
      </c>
      <c r="C1493" s="298">
        <v>46064</v>
      </c>
      <c r="D1493" s="299" t="s">
        <v>296</v>
      </c>
      <c r="E1493" s="331">
        <v>9.92</v>
      </c>
      <c r="F1493" s="331"/>
      <c r="G1493" s="333">
        <f t="shared" si="32"/>
        <v>2302.8399999999924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3</v>
      </c>
      <c r="C1494" s="298">
        <v>46064</v>
      </c>
      <c r="D1494" s="299" t="s">
        <v>295</v>
      </c>
      <c r="E1494" s="331">
        <v>3.49</v>
      </c>
      <c r="F1494" s="331"/>
      <c r="G1494" s="333">
        <f t="shared" si="32"/>
        <v>2312.7599999999925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294</v>
      </c>
      <c r="B1495" s="330">
        <v>22</v>
      </c>
      <c r="C1495" s="298">
        <v>46064</v>
      </c>
      <c r="D1495" s="299" t="s">
        <v>351</v>
      </c>
      <c r="E1495" s="331">
        <v>19.16</v>
      </c>
      <c r="F1495" s="331"/>
      <c r="G1495" s="333">
        <f t="shared" si="32"/>
        <v>2316.2499999999923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6</v>
      </c>
      <c r="C1496" s="298">
        <v>46063</v>
      </c>
      <c r="D1496" s="299" t="s">
        <v>411</v>
      </c>
      <c r="E1496" s="331">
        <v>-8</v>
      </c>
      <c r="F1496" s="331"/>
      <c r="G1496" s="333">
        <f t="shared" si="32"/>
        <v>2335.4099999999921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6</v>
      </c>
      <c r="C1497" s="298">
        <v>46063</v>
      </c>
      <c r="D1497" s="299" t="s">
        <v>445</v>
      </c>
      <c r="E1497" s="331">
        <v>-0.04</v>
      </c>
      <c r="F1497" s="331"/>
      <c r="G1497" s="333">
        <f t="shared" si="32"/>
        <v>2327.4099999999921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335</v>
      </c>
      <c r="B1498" s="330" t="s">
        <v>335</v>
      </c>
      <c r="C1498" s="298">
        <v>46063</v>
      </c>
      <c r="D1498" s="299" t="s">
        <v>182</v>
      </c>
      <c r="E1498" s="331">
        <v>65.78</v>
      </c>
      <c r="F1498" s="331"/>
      <c r="G1498" s="333">
        <f t="shared" si="32"/>
        <v>2327.3699999999922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294</v>
      </c>
      <c r="B1499" s="330">
        <v>13</v>
      </c>
      <c r="C1499" s="298">
        <v>46063</v>
      </c>
      <c r="D1499" s="299" t="s">
        <v>182</v>
      </c>
      <c r="E1499" s="331">
        <v>159.35</v>
      </c>
      <c r="F1499" s="331"/>
      <c r="G1499" s="333">
        <f t="shared" si="32"/>
        <v>2393.1499999999924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2</v>
      </c>
      <c r="C1500" s="298">
        <v>46063</v>
      </c>
      <c r="D1500" s="299" t="s">
        <v>296</v>
      </c>
      <c r="E1500" s="331">
        <v>16.29</v>
      </c>
      <c r="F1500" s="331"/>
      <c r="G1500" s="333">
        <f t="shared" si="32"/>
        <v>2552.4999999999923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1</v>
      </c>
      <c r="C1501" s="298">
        <v>46063</v>
      </c>
      <c r="D1501" s="299" t="s">
        <v>311</v>
      </c>
      <c r="E1501" s="331">
        <v>19.329999999999998</v>
      </c>
      <c r="F1501" s="331"/>
      <c r="G1501" s="333">
        <f t="shared" si="32"/>
        <v>2568.7899999999922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3</v>
      </c>
      <c r="C1502" s="298">
        <v>46062</v>
      </c>
      <c r="D1502" s="299" t="s">
        <v>446</v>
      </c>
      <c r="E1502" s="331">
        <v>8.61</v>
      </c>
      <c r="F1502" s="331"/>
      <c r="G1502" s="333">
        <f t="shared" ref="G1502:G1747" si="33">G1503-E1502+F1502</f>
        <v>2588.1199999999922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2</v>
      </c>
      <c r="C1503" s="298">
        <v>46062</v>
      </c>
      <c r="D1503" s="299" t="s">
        <v>296</v>
      </c>
      <c r="E1503" s="331">
        <v>13.41</v>
      </c>
      <c r="F1503" s="331"/>
      <c r="G1503" s="333">
        <f t="shared" si="33"/>
        <v>2596.7299999999923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294</v>
      </c>
      <c r="B1504" s="330">
        <v>18</v>
      </c>
      <c r="C1504" s="298">
        <v>46062</v>
      </c>
      <c r="D1504" s="299" t="s">
        <v>360</v>
      </c>
      <c r="E1504" s="331">
        <v>400</v>
      </c>
      <c r="F1504" s="331"/>
      <c r="G1504" s="333">
        <f t="shared" si="33"/>
        <v>2610.1399999999921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294</v>
      </c>
      <c r="B1505" s="330">
        <v>9</v>
      </c>
      <c r="C1505" s="298">
        <v>46062</v>
      </c>
      <c r="D1505" s="299" t="s">
        <v>58</v>
      </c>
      <c r="E1505" s="331">
        <v>1281.53</v>
      </c>
      <c r="F1505" s="331"/>
      <c r="G1505" s="333">
        <f t="shared" si="33"/>
        <v>3010.1399999999921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5</v>
      </c>
      <c r="C1506" s="298">
        <v>46062</v>
      </c>
      <c r="D1506" s="299" t="s">
        <v>447</v>
      </c>
      <c r="E1506" s="331">
        <v>50</v>
      </c>
      <c r="F1506" s="331"/>
      <c r="G1506" s="333">
        <f t="shared" si="33"/>
        <v>4291.6699999999919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2</v>
      </c>
      <c r="C1507" s="298">
        <v>46062</v>
      </c>
      <c r="D1507" s="299" t="s">
        <v>448</v>
      </c>
      <c r="E1507" s="331">
        <v>12.1</v>
      </c>
      <c r="F1507" s="331"/>
      <c r="G1507" s="333">
        <f t="shared" si="33"/>
        <v>4341.6699999999919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1</v>
      </c>
      <c r="C1508" s="298">
        <v>46061</v>
      </c>
      <c r="D1508" s="299" t="s">
        <v>306</v>
      </c>
      <c r="E1508" s="331">
        <v>72.099999999999994</v>
      </c>
      <c r="F1508" s="331"/>
      <c r="G1508" s="333">
        <f t="shared" si="33"/>
        <v>4353.7699999999923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8</v>
      </c>
      <c r="C1509" s="298">
        <v>46061</v>
      </c>
      <c r="D1509" s="299" t="s">
        <v>319</v>
      </c>
      <c r="E1509" s="331">
        <v>30.25</v>
      </c>
      <c r="F1509" s="331"/>
      <c r="G1509" s="333">
        <f t="shared" si="33"/>
        <v>4425.8699999999926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3</v>
      </c>
      <c r="C1510" s="298">
        <v>46061</v>
      </c>
      <c r="D1510" s="299" t="s">
        <v>296</v>
      </c>
      <c r="E1510" s="331">
        <v>3.72</v>
      </c>
      <c r="F1510" s="331"/>
      <c r="G1510" s="333">
        <f t="shared" si="33"/>
        <v>4456.1199999999926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4</v>
      </c>
      <c r="C1511" s="298">
        <v>46061</v>
      </c>
      <c r="D1511" s="299" t="s">
        <v>296</v>
      </c>
      <c r="E1511" s="331">
        <v>41.6</v>
      </c>
      <c r="F1511" s="331"/>
      <c r="G1511" s="333">
        <f t="shared" si="33"/>
        <v>4459.8399999999929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3</v>
      </c>
      <c r="C1512" s="298">
        <v>46061</v>
      </c>
      <c r="D1512" s="299" t="s">
        <v>449</v>
      </c>
      <c r="E1512" s="331">
        <v>1</v>
      </c>
      <c r="F1512" s="331"/>
      <c r="G1512" s="333">
        <f t="shared" si="33"/>
        <v>4501.4399999999932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2</v>
      </c>
      <c r="C1513" s="298">
        <v>46061</v>
      </c>
      <c r="D1513" s="299" t="s">
        <v>357</v>
      </c>
      <c r="E1513" s="331">
        <v>10.17</v>
      </c>
      <c r="F1513" s="331"/>
      <c r="G1513" s="333">
        <f t="shared" si="33"/>
        <v>4502.4399999999932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287</v>
      </c>
      <c r="B1514" s="330" t="s">
        <v>287</v>
      </c>
      <c r="C1514" s="298">
        <v>46060</v>
      </c>
      <c r="D1514" s="299" t="s">
        <v>450</v>
      </c>
      <c r="E1514" s="331">
        <v>367.77</v>
      </c>
      <c r="F1514" s="331">
        <v>367.77</v>
      </c>
      <c r="G1514" s="333">
        <f t="shared" si="33"/>
        <v>4512.6099999999933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4</v>
      </c>
      <c r="C1515" s="298">
        <v>46060</v>
      </c>
      <c r="D1515" s="299" t="s">
        <v>310</v>
      </c>
      <c r="E1515" s="331">
        <v>32.36</v>
      </c>
      <c r="F1515" s="331"/>
      <c r="G1515" s="333">
        <f t="shared" si="33"/>
        <v>4512.6099999999933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6</v>
      </c>
      <c r="C1516" s="298">
        <v>46060</v>
      </c>
      <c r="D1516" s="299" t="s">
        <v>451</v>
      </c>
      <c r="E1516" s="331">
        <v>41.39</v>
      </c>
      <c r="F1516" s="331"/>
      <c r="G1516" s="333">
        <f t="shared" si="33"/>
        <v>4544.969999999993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1</v>
      </c>
      <c r="C1517" s="298">
        <v>46060</v>
      </c>
      <c r="D1517" s="299" t="s">
        <v>444</v>
      </c>
      <c r="E1517" s="331">
        <v>35.770000000000003</v>
      </c>
      <c r="F1517" s="331"/>
      <c r="G1517" s="333">
        <f t="shared" si="33"/>
        <v>4586.3599999999933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3</v>
      </c>
      <c r="C1518" s="298">
        <v>46060</v>
      </c>
      <c r="D1518" s="299" t="s">
        <v>347</v>
      </c>
      <c r="E1518" s="331">
        <v>25</v>
      </c>
      <c r="F1518" s="331"/>
      <c r="G1518" s="333">
        <f t="shared" si="33"/>
        <v>4622.1299999999937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8</v>
      </c>
      <c r="C1519" s="298">
        <v>46060</v>
      </c>
      <c r="D1519" s="299" t="s">
        <v>296</v>
      </c>
      <c r="E1519" s="331">
        <v>6.69</v>
      </c>
      <c r="F1519" s="331"/>
      <c r="G1519" s="333">
        <f t="shared" si="33"/>
        <v>4647.1299999999937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4</v>
      </c>
      <c r="C1520" s="298">
        <v>46060</v>
      </c>
      <c r="D1520" s="299" t="s">
        <v>296</v>
      </c>
      <c r="E1520" s="331">
        <v>47.85</v>
      </c>
      <c r="F1520" s="331"/>
      <c r="G1520" s="333">
        <f t="shared" si="33"/>
        <v>4653.8199999999933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2</v>
      </c>
      <c r="C1521" s="298">
        <v>46059</v>
      </c>
      <c r="D1521" s="299" t="s">
        <v>301</v>
      </c>
      <c r="E1521" s="331">
        <v>20</v>
      </c>
      <c r="F1521" s="331"/>
      <c r="G1521" s="333">
        <f t="shared" si="33"/>
        <v>4701.6699999999937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291</v>
      </c>
      <c r="B1522" s="330">
        <v>40</v>
      </c>
      <c r="C1522" s="298">
        <v>46059</v>
      </c>
      <c r="D1522" s="299" t="s">
        <v>316</v>
      </c>
      <c r="E1522" s="331"/>
      <c r="F1522" s="331">
        <v>822.99</v>
      </c>
      <c r="G1522" s="333">
        <f t="shared" si="33"/>
        <v>4721.6699999999937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294</v>
      </c>
      <c r="B1523" s="330">
        <v>14</v>
      </c>
      <c r="C1523" s="298">
        <v>46059</v>
      </c>
      <c r="D1523" s="299" t="s">
        <v>365</v>
      </c>
      <c r="E1523" s="331">
        <v>66.67</v>
      </c>
      <c r="F1523" s="331"/>
      <c r="G1523" s="333">
        <f t="shared" si="33"/>
        <v>3898.6799999999935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2</v>
      </c>
      <c r="C1524" s="298">
        <v>46059</v>
      </c>
      <c r="D1524" s="299" t="s">
        <v>296</v>
      </c>
      <c r="E1524" s="331">
        <v>9.35</v>
      </c>
      <c r="F1524" s="331"/>
      <c r="G1524" s="333">
        <f t="shared" si="33"/>
        <v>3965.3499999999935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4</v>
      </c>
      <c r="C1525" s="298">
        <v>46059</v>
      </c>
      <c r="D1525" s="299" t="s">
        <v>296</v>
      </c>
      <c r="E1525" s="331">
        <v>45.81</v>
      </c>
      <c r="F1525" s="331"/>
      <c r="G1525" s="333">
        <f t="shared" si="33"/>
        <v>3974.6999999999935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46059</v>
      </c>
      <c r="D1526" s="299" t="s">
        <v>352</v>
      </c>
      <c r="E1526" s="331">
        <v>22.98</v>
      </c>
      <c r="F1526" s="331"/>
      <c r="G1526" s="333">
        <f t="shared" si="33"/>
        <v>4020.5099999999934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2</v>
      </c>
      <c r="C1527" s="298">
        <v>46059</v>
      </c>
      <c r="D1527" s="299" t="s">
        <v>301</v>
      </c>
      <c r="E1527" s="331">
        <v>46.5</v>
      </c>
      <c r="F1527" s="331"/>
      <c r="G1527" s="333">
        <f t="shared" si="33"/>
        <v>4043.4899999999934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2</v>
      </c>
      <c r="C1528" s="298">
        <v>46059</v>
      </c>
      <c r="D1528" s="299" t="s">
        <v>357</v>
      </c>
      <c r="E1528" s="331">
        <v>10.17</v>
      </c>
      <c r="F1528" s="331"/>
      <c r="G1528" s="333">
        <f t="shared" si="33"/>
        <v>4089.9899999999934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8</v>
      </c>
      <c r="C1529" s="298">
        <v>46059</v>
      </c>
      <c r="D1529" s="299" t="s">
        <v>434</v>
      </c>
      <c r="E1529" s="331">
        <v>81.2</v>
      </c>
      <c r="F1529" s="331"/>
      <c r="G1529" s="333">
        <f t="shared" si="33"/>
        <v>4100.1599999999935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2</v>
      </c>
      <c r="C1530" s="298">
        <v>46058</v>
      </c>
      <c r="D1530" s="299" t="s">
        <v>301</v>
      </c>
      <c r="E1530" s="331">
        <v>21</v>
      </c>
      <c r="F1530" s="331"/>
      <c r="G1530" s="333">
        <f t="shared" si="33"/>
        <v>4181.3599999999933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291</v>
      </c>
      <c r="B1531" s="330">
        <v>39</v>
      </c>
      <c r="C1531" s="298">
        <v>46058</v>
      </c>
      <c r="D1531" s="299" t="s">
        <v>292</v>
      </c>
      <c r="E1531" s="331"/>
      <c r="F1531" s="331">
        <v>2763.79</v>
      </c>
      <c r="G1531" s="333">
        <f t="shared" si="33"/>
        <v>4202.3599999999933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8</v>
      </c>
      <c r="C1532" s="298">
        <v>46058</v>
      </c>
      <c r="D1532" s="299" t="s">
        <v>356</v>
      </c>
      <c r="E1532" s="331">
        <v>95.35</v>
      </c>
      <c r="F1532" s="331"/>
      <c r="G1532" s="333">
        <f t="shared" si="33"/>
        <v>1438.5699999999933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2</v>
      </c>
      <c r="C1533" s="298">
        <v>46058</v>
      </c>
      <c r="D1533" s="299" t="s">
        <v>352</v>
      </c>
      <c r="E1533" s="331">
        <v>14.99</v>
      </c>
      <c r="F1533" s="331"/>
      <c r="G1533" s="333">
        <f t="shared" si="33"/>
        <v>1533.9199999999933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287</v>
      </c>
      <c r="B1534" s="330" t="s">
        <v>287</v>
      </c>
      <c r="C1534" s="298">
        <v>46058</v>
      </c>
      <c r="D1534" s="299" t="s">
        <v>450</v>
      </c>
      <c r="E1534" s="331">
        <v>77.569999999999993</v>
      </c>
      <c r="F1534" s="331">
        <v>77.569999999999993</v>
      </c>
      <c r="G1534" s="333">
        <f t="shared" si="33"/>
        <v>1548.9099999999933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6</v>
      </c>
      <c r="C1535" s="298">
        <v>46057</v>
      </c>
      <c r="D1535" s="299" t="s">
        <v>343</v>
      </c>
      <c r="E1535" s="331">
        <v>50</v>
      </c>
      <c r="F1535" s="331"/>
      <c r="G1535" s="333">
        <f t="shared" si="33"/>
        <v>1548.9099999999933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1</v>
      </c>
      <c r="C1536" s="298">
        <v>46057</v>
      </c>
      <c r="D1536" s="299" t="s">
        <v>306</v>
      </c>
      <c r="E1536" s="331">
        <v>62.03</v>
      </c>
      <c r="F1536" s="331"/>
      <c r="G1536" s="333">
        <f t="shared" si="33"/>
        <v>1598.9099999999933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2</v>
      </c>
      <c r="C1537" s="298">
        <v>46057</v>
      </c>
      <c r="D1537" s="299" t="s">
        <v>296</v>
      </c>
      <c r="E1537" s="331">
        <v>14.91</v>
      </c>
      <c r="F1537" s="331"/>
      <c r="G1537" s="333">
        <f t="shared" si="33"/>
        <v>1660.9399999999932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4</v>
      </c>
      <c r="C1538" s="298">
        <v>46057</v>
      </c>
      <c r="D1538" s="299" t="s">
        <v>310</v>
      </c>
      <c r="E1538" s="331">
        <v>63.38</v>
      </c>
      <c r="F1538" s="331"/>
      <c r="G1538" s="333">
        <f t="shared" si="33"/>
        <v>1675.8499999999933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287</v>
      </c>
      <c r="B1539" s="330" t="s">
        <v>287</v>
      </c>
      <c r="C1539" s="298">
        <v>46057</v>
      </c>
      <c r="D1539" s="299" t="s">
        <v>452</v>
      </c>
      <c r="E1539" s="331">
        <v>192.78</v>
      </c>
      <c r="F1539" s="331">
        <v>192.78</v>
      </c>
      <c r="G1539" s="333">
        <f t="shared" si="33"/>
        <v>1739.2299999999934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294</v>
      </c>
      <c r="B1540" s="330">
        <v>14</v>
      </c>
      <c r="C1540" s="298">
        <v>46057</v>
      </c>
      <c r="D1540" s="299" t="s">
        <v>366</v>
      </c>
      <c r="E1540" s="331">
        <v>68.739999999999995</v>
      </c>
      <c r="F1540" s="331"/>
      <c r="G1540" s="333">
        <f t="shared" si="33"/>
        <v>1739.2299999999934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6</v>
      </c>
      <c r="C1541" s="298">
        <v>46057</v>
      </c>
      <c r="D1541" s="299" t="s">
        <v>300</v>
      </c>
      <c r="E1541" s="331">
        <v>-42.58</v>
      </c>
      <c r="F1541" s="331"/>
      <c r="G1541" s="333">
        <f t="shared" si="33"/>
        <v>1807.9699999999934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1</v>
      </c>
      <c r="C1542" s="298">
        <v>46057</v>
      </c>
      <c r="D1542" s="299" t="s">
        <v>370</v>
      </c>
      <c r="E1542" s="331">
        <v>31.36</v>
      </c>
      <c r="F1542" s="331"/>
      <c r="G1542" s="333">
        <f t="shared" si="33"/>
        <v>1765.3899999999935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294</v>
      </c>
      <c r="B1543" s="330">
        <v>17</v>
      </c>
      <c r="C1543" s="298">
        <v>46057</v>
      </c>
      <c r="D1543" s="299" t="s">
        <v>369</v>
      </c>
      <c r="E1543" s="331">
        <v>99</v>
      </c>
      <c r="F1543" s="331"/>
      <c r="G1543" s="333">
        <f t="shared" si="33"/>
        <v>1796.7499999999934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284</v>
      </c>
      <c r="B1544" s="330">
        <v>36</v>
      </c>
      <c r="C1544" s="298">
        <v>46056</v>
      </c>
      <c r="D1544" s="299" t="s">
        <v>373</v>
      </c>
      <c r="E1544" s="331">
        <v>50</v>
      </c>
      <c r="F1544" s="331"/>
      <c r="G1544" s="333">
        <f t="shared" si="33"/>
        <v>1895.7499999999934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8</v>
      </c>
      <c r="C1545" s="298">
        <v>46056</v>
      </c>
      <c r="D1545" s="299" t="s">
        <v>319</v>
      </c>
      <c r="E1545" s="331">
        <v>7.92</v>
      </c>
      <c r="F1545" s="331"/>
      <c r="G1545" s="333">
        <f t="shared" si="33"/>
        <v>1945.7499999999934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294</v>
      </c>
      <c r="B1546" s="330">
        <v>24</v>
      </c>
      <c r="C1546" s="298">
        <v>46056</v>
      </c>
      <c r="D1546" s="299" t="s">
        <v>858</v>
      </c>
      <c r="E1546" s="331">
        <v>83.58</v>
      </c>
      <c r="F1546" s="331"/>
      <c r="G1546" s="333">
        <f t="shared" si="33"/>
        <v>1953.6699999999935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4</v>
      </c>
      <c r="C1547" s="298">
        <v>46056</v>
      </c>
      <c r="D1547" s="299" t="s">
        <v>453</v>
      </c>
      <c r="E1547" s="331">
        <v>28.64</v>
      </c>
      <c r="F1547" s="331"/>
      <c r="G1547" s="333">
        <f t="shared" si="33"/>
        <v>2037.2499999999934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46056</v>
      </c>
      <c r="D1548" s="299" t="s">
        <v>357</v>
      </c>
      <c r="E1548" s="331">
        <v>9.4700000000000006</v>
      </c>
      <c r="F1548" s="331"/>
      <c r="G1548" s="333">
        <f t="shared" si="33"/>
        <v>2065.8899999999935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6</v>
      </c>
      <c r="C1549" s="298">
        <v>46055</v>
      </c>
      <c r="D1549" s="299" t="s">
        <v>454</v>
      </c>
      <c r="E1549" s="331">
        <v>20</v>
      </c>
      <c r="F1549" s="331"/>
      <c r="G1549" s="333">
        <f t="shared" si="33"/>
        <v>2075.3599999999933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294</v>
      </c>
      <c r="B1550" s="330">
        <v>17</v>
      </c>
      <c r="C1550" s="298">
        <v>46055</v>
      </c>
      <c r="D1550" s="299" t="s">
        <v>188</v>
      </c>
      <c r="E1550" s="331">
        <v>41.54</v>
      </c>
      <c r="F1550" s="331"/>
      <c r="G1550" s="333">
        <f t="shared" si="33"/>
        <v>2095.3599999999933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2</v>
      </c>
      <c r="C1551" s="298">
        <v>46055</v>
      </c>
      <c r="D1551" s="299" t="s">
        <v>296</v>
      </c>
      <c r="E1551" s="331">
        <v>9.92</v>
      </c>
      <c r="F1551" s="331"/>
      <c r="G1551" s="333">
        <f t="shared" si="33"/>
        <v>2136.8999999999933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8</v>
      </c>
      <c r="C1552" s="298">
        <v>46055</v>
      </c>
      <c r="D1552" s="299" t="s">
        <v>455</v>
      </c>
      <c r="E1552" s="331">
        <v>155.38</v>
      </c>
      <c r="F1552" s="331"/>
      <c r="G1552" s="333">
        <f t="shared" si="33"/>
        <v>2146.8199999999933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294</v>
      </c>
      <c r="B1553" s="330">
        <v>21</v>
      </c>
      <c r="C1553" s="298">
        <v>46055</v>
      </c>
      <c r="D1553" s="299" t="s">
        <v>194</v>
      </c>
      <c r="E1553" s="331">
        <v>27.35</v>
      </c>
      <c r="F1553" s="331"/>
      <c r="G1553" s="333">
        <f t="shared" si="33"/>
        <v>2302.1999999999935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6</v>
      </c>
      <c r="C1554" s="298">
        <v>46054</v>
      </c>
      <c r="D1554" s="299" t="s">
        <v>300</v>
      </c>
      <c r="E1554" s="331">
        <v>59.37</v>
      </c>
      <c r="F1554" s="331"/>
      <c r="G1554" s="333">
        <f t="shared" si="33"/>
        <v>2329.5499999999934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294</v>
      </c>
      <c r="B1555" s="330">
        <v>22</v>
      </c>
      <c r="C1555" s="298">
        <v>46054</v>
      </c>
      <c r="D1555" s="299" t="s">
        <v>374</v>
      </c>
      <c r="E1555" s="331">
        <v>6.37</v>
      </c>
      <c r="F1555" s="331"/>
      <c r="G1555" s="333">
        <f t="shared" si="33"/>
        <v>2388.9199999999933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8</v>
      </c>
      <c r="C1556" s="298">
        <v>46054</v>
      </c>
      <c r="D1556" s="299" t="s">
        <v>456</v>
      </c>
      <c r="E1556" s="331">
        <v>44.65</v>
      </c>
      <c r="F1556" s="331"/>
      <c r="G1556" s="333">
        <f t="shared" si="33"/>
        <v>2395.2899999999931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7</v>
      </c>
      <c r="C1557" s="298">
        <v>46054</v>
      </c>
      <c r="D1557" s="299" t="s">
        <v>337</v>
      </c>
      <c r="E1557" s="331">
        <v>35.17</v>
      </c>
      <c r="F1557" s="331"/>
      <c r="G1557" s="333">
        <f t="shared" si="33"/>
        <v>2439.9399999999932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4</v>
      </c>
      <c r="C1558" s="298">
        <v>46054</v>
      </c>
      <c r="D1558" s="299" t="s">
        <v>310</v>
      </c>
      <c r="E1558" s="331">
        <v>28.48</v>
      </c>
      <c r="F1558" s="331"/>
      <c r="G1558" s="333">
        <f t="shared" si="33"/>
        <v>2475.1099999999933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1</v>
      </c>
      <c r="C1559" s="298">
        <v>46054</v>
      </c>
      <c r="D1559" s="299" t="s">
        <v>311</v>
      </c>
      <c r="E1559" s="331">
        <v>125.07</v>
      </c>
      <c r="F1559" s="331"/>
      <c r="G1559" s="333">
        <f t="shared" si="33"/>
        <v>2503.5899999999933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2</v>
      </c>
      <c r="C1560" s="298">
        <v>46054</v>
      </c>
      <c r="D1560" s="299" t="s">
        <v>456</v>
      </c>
      <c r="E1560" s="331">
        <v>100</v>
      </c>
      <c r="F1560" s="331"/>
      <c r="G1560" s="333">
        <f t="shared" si="33"/>
        <v>2628.6599999999935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1</v>
      </c>
      <c r="C1561" s="298">
        <v>46054</v>
      </c>
      <c r="D1561" s="299" t="s">
        <v>329</v>
      </c>
      <c r="E1561" s="331">
        <v>194.96</v>
      </c>
      <c r="F1561" s="331"/>
      <c r="G1561" s="333">
        <f t="shared" si="33"/>
        <v>2728.6599999999935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2</v>
      </c>
      <c r="C1562" s="298">
        <v>46054</v>
      </c>
      <c r="D1562" s="299" t="s">
        <v>409</v>
      </c>
      <c r="E1562" s="331">
        <v>75.53</v>
      </c>
      <c r="F1562" s="331"/>
      <c r="G1562" s="333">
        <f t="shared" si="33"/>
        <v>2923.6199999999935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284</v>
      </c>
      <c r="B1563" s="330">
        <v>37</v>
      </c>
      <c r="C1563" s="298">
        <v>46053</v>
      </c>
      <c r="D1563" s="299" t="s">
        <v>457</v>
      </c>
      <c r="E1563" s="331">
        <v>3194.64</v>
      </c>
      <c r="F1563" s="331"/>
      <c r="G1563" s="333">
        <f t="shared" si="33"/>
        <v>2999.1499999999937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286</v>
      </c>
      <c r="B1564" s="330">
        <v>25</v>
      </c>
      <c r="C1564" s="298">
        <v>46053</v>
      </c>
      <c r="D1564" s="298" t="s">
        <v>204</v>
      </c>
      <c r="E1564" s="331">
        <v>350</v>
      </c>
      <c r="F1564" s="331"/>
      <c r="G1564" s="333">
        <f t="shared" si="33"/>
        <v>6193.7899999999936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286</v>
      </c>
      <c r="B1565" s="330">
        <v>26</v>
      </c>
      <c r="C1565" s="298">
        <v>46053</v>
      </c>
      <c r="D1565" s="298" t="s">
        <v>205</v>
      </c>
      <c r="E1565" s="331">
        <v>320</v>
      </c>
      <c r="F1565" s="331"/>
      <c r="G1565" s="333">
        <f t="shared" si="33"/>
        <v>6543.7899999999936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286</v>
      </c>
      <c r="B1566" s="330">
        <v>27</v>
      </c>
      <c r="C1566" s="298">
        <v>46053</v>
      </c>
      <c r="D1566" s="298" t="s">
        <v>206</v>
      </c>
      <c r="E1566" s="331">
        <v>25</v>
      </c>
      <c r="F1566" s="331"/>
      <c r="G1566" s="333">
        <f t="shared" si="33"/>
        <v>6863.7899999999936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286</v>
      </c>
      <c r="B1567" s="330">
        <v>28</v>
      </c>
      <c r="C1567" s="298">
        <v>46053</v>
      </c>
      <c r="D1567" s="298" t="s">
        <v>207</v>
      </c>
      <c r="E1567" s="331">
        <v>25</v>
      </c>
      <c r="F1567" s="331"/>
      <c r="G1567" s="333">
        <f t="shared" si="33"/>
        <v>6888.7899999999936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286</v>
      </c>
      <c r="B1568" s="330">
        <v>29</v>
      </c>
      <c r="C1568" s="298">
        <v>46053</v>
      </c>
      <c r="D1568" s="298" t="s">
        <v>208</v>
      </c>
      <c r="E1568" s="331">
        <v>45</v>
      </c>
      <c r="F1568" s="331"/>
      <c r="G1568" s="333">
        <f t="shared" si="33"/>
        <v>6913.7899999999936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286</v>
      </c>
      <c r="B1569" s="330">
        <v>30</v>
      </c>
      <c r="C1569" s="298">
        <v>46053</v>
      </c>
      <c r="D1569" s="298" t="s">
        <v>209</v>
      </c>
      <c r="E1569" s="331">
        <v>400</v>
      </c>
      <c r="F1569" s="331"/>
      <c r="G1569" s="333">
        <f t="shared" si="33"/>
        <v>6958.7899999999936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286</v>
      </c>
      <c r="B1570" s="330">
        <v>31</v>
      </c>
      <c r="C1570" s="298">
        <v>46053</v>
      </c>
      <c r="D1570" s="298" t="s">
        <v>210</v>
      </c>
      <c r="E1570" s="331">
        <v>375</v>
      </c>
      <c r="F1570" s="331"/>
      <c r="G1570" s="333">
        <f t="shared" si="33"/>
        <v>7358.7899999999936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286</v>
      </c>
      <c r="B1571" s="330">
        <v>32</v>
      </c>
      <c r="C1571" s="298">
        <v>46053</v>
      </c>
      <c r="D1571" s="298" t="s">
        <v>211</v>
      </c>
      <c r="E1571" s="331">
        <v>100</v>
      </c>
      <c r="F1571" s="331"/>
      <c r="G1571" s="333">
        <f t="shared" si="33"/>
        <v>7733.7899999999936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286</v>
      </c>
      <c r="B1572" s="330">
        <v>33</v>
      </c>
      <c r="C1572" s="298">
        <v>46053</v>
      </c>
      <c r="D1572" s="298" t="s">
        <v>212</v>
      </c>
      <c r="E1572" s="331">
        <v>85</v>
      </c>
      <c r="F1572" s="331"/>
      <c r="G1572" s="333">
        <f t="shared" si="33"/>
        <v>7833.7899999999936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286</v>
      </c>
      <c r="B1573" s="330">
        <v>34</v>
      </c>
      <c r="C1573" s="298">
        <v>46053</v>
      </c>
      <c r="D1573" s="298" t="s">
        <v>213</v>
      </c>
      <c r="E1573" s="331">
        <v>230</v>
      </c>
      <c r="F1573" s="331"/>
      <c r="G1573" s="333">
        <f t="shared" si="33"/>
        <v>7918.7899999999936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286</v>
      </c>
      <c r="B1574" s="330">
        <v>35</v>
      </c>
      <c r="C1574" s="298">
        <v>46053</v>
      </c>
      <c r="D1574" s="298" t="s">
        <v>214</v>
      </c>
      <c r="E1574" s="331">
        <v>45</v>
      </c>
      <c r="F1574" s="331"/>
      <c r="G1574" s="333">
        <f t="shared" si="33"/>
        <v>8148.7899999999936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8</v>
      </c>
      <c r="C1575" s="298">
        <v>46053</v>
      </c>
      <c r="D1575" s="298" t="s">
        <v>319</v>
      </c>
      <c r="E1575" s="331">
        <v>31.03</v>
      </c>
      <c r="F1575" s="331"/>
      <c r="G1575" s="333">
        <f t="shared" si="33"/>
        <v>8193.7899999999936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294</v>
      </c>
      <c r="B1576" s="330">
        <v>10</v>
      </c>
      <c r="C1576" s="298">
        <v>46053</v>
      </c>
      <c r="D1576" s="298" t="s">
        <v>176</v>
      </c>
      <c r="E1576" s="331">
        <v>17.899999999999999</v>
      </c>
      <c r="F1576" s="331"/>
      <c r="G1576" s="333">
        <f t="shared" si="33"/>
        <v>8224.8199999999943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3</v>
      </c>
      <c r="C1577" s="298">
        <v>46053</v>
      </c>
      <c r="D1577" s="298" t="s">
        <v>347</v>
      </c>
      <c r="E1577" s="331">
        <v>18.84</v>
      </c>
      <c r="F1577" s="331"/>
      <c r="G1577" s="333">
        <f t="shared" si="33"/>
        <v>8242.7199999999939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8</v>
      </c>
      <c r="C1578" s="298">
        <v>46053</v>
      </c>
      <c r="D1578" s="298" t="s">
        <v>319</v>
      </c>
      <c r="E1578" s="331">
        <v>25.54</v>
      </c>
      <c r="F1578" s="331"/>
      <c r="G1578" s="333">
        <f t="shared" si="33"/>
        <v>8261.559999999994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8</v>
      </c>
      <c r="C1579" s="298">
        <v>46053</v>
      </c>
      <c r="D1579" s="298" t="s">
        <v>308</v>
      </c>
      <c r="E1579" s="331">
        <v>52.59</v>
      </c>
      <c r="F1579" s="331"/>
      <c r="G1579" s="333">
        <f t="shared" si="33"/>
        <v>8287.0999999999949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335</v>
      </c>
      <c r="B1580" s="330" t="s">
        <v>335</v>
      </c>
      <c r="C1580" s="298">
        <v>46052</v>
      </c>
      <c r="D1580" s="299" t="s">
        <v>458</v>
      </c>
      <c r="E1580" s="331"/>
      <c r="F1580" s="331">
        <v>422</v>
      </c>
      <c r="G1580" s="333">
        <f t="shared" si="33"/>
        <v>8339.6899999999951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5</v>
      </c>
      <c r="C1581" s="298">
        <v>46052</v>
      </c>
      <c r="D1581" s="299" t="s">
        <v>862</v>
      </c>
      <c r="E1581" s="331">
        <v>200</v>
      </c>
      <c r="F1581" s="331"/>
      <c r="G1581" s="333">
        <f t="shared" si="33"/>
        <v>7917.6899999999951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2</v>
      </c>
      <c r="C1582" s="298">
        <v>46052</v>
      </c>
      <c r="D1582" s="299" t="s">
        <v>296</v>
      </c>
      <c r="E1582" s="331">
        <v>8.52</v>
      </c>
      <c r="F1582" s="331"/>
      <c r="G1582" s="333">
        <f t="shared" si="33"/>
        <v>8117.6899999999951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287</v>
      </c>
      <c r="B1583" s="330" t="s">
        <v>287</v>
      </c>
      <c r="C1583" s="298">
        <v>46052</v>
      </c>
      <c r="D1583" s="299" t="s">
        <v>459</v>
      </c>
      <c r="E1583" s="331">
        <v>831.92</v>
      </c>
      <c r="F1583" s="331">
        <v>831.92</v>
      </c>
      <c r="G1583" s="333">
        <f t="shared" si="33"/>
        <v>8126.2099999999955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5</v>
      </c>
      <c r="C1584" s="298">
        <v>46052</v>
      </c>
      <c r="D1584" s="299" t="s">
        <v>440</v>
      </c>
      <c r="E1584" s="331">
        <v>200</v>
      </c>
      <c r="F1584" s="331"/>
      <c r="G1584" s="333">
        <f t="shared" si="33"/>
        <v>8126.2099999999955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2</v>
      </c>
      <c r="C1585" s="298">
        <v>46052</v>
      </c>
      <c r="D1585" s="299" t="s">
        <v>324</v>
      </c>
      <c r="E1585" s="331">
        <v>11.04</v>
      </c>
      <c r="F1585" s="331"/>
      <c r="G1585" s="333">
        <f t="shared" si="33"/>
        <v>8326.2099999999955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291</v>
      </c>
      <c r="B1586" s="330">
        <v>38</v>
      </c>
      <c r="C1586" s="298">
        <v>46051</v>
      </c>
      <c r="D1586" s="299" t="s">
        <v>293</v>
      </c>
      <c r="E1586" s="331"/>
      <c r="F1586" s="331">
        <v>4365.6499999999996</v>
      </c>
      <c r="G1586" s="333">
        <f t="shared" si="33"/>
        <v>8337.2499999999964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2</v>
      </c>
      <c r="C1587" s="298">
        <v>46051</v>
      </c>
      <c r="D1587" s="299" t="s">
        <v>296</v>
      </c>
      <c r="E1587" s="331">
        <v>18.28</v>
      </c>
      <c r="F1587" s="331"/>
      <c r="G1587" s="333">
        <f t="shared" si="33"/>
        <v>3971.5999999999976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4</v>
      </c>
      <c r="C1588" s="298">
        <v>46051</v>
      </c>
      <c r="D1588" s="299" t="s">
        <v>295</v>
      </c>
      <c r="E1588" s="331">
        <v>57.06</v>
      </c>
      <c r="F1588" s="331"/>
      <c r="G1588" s="333">
        <f t="shared" si="33"/>
        <v>3989.8799999999978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287</v>
      </c>
      <c r="B1589" s="330" t="s">
        <v>287</v>
      </c>
      <c r="C1589" s="298">
        <v>46051</v>
      </c>
      <c r="D1589" s="299" t="s">
        <v>460</v>
      </c>
      <c r="E1589" s="331">
        <v>89.42</v>
      </c>
      <c r="F1589" s="331">
        <v>89.42</v>
      </c>
      <c r="G1589" s="333">
        <f t="shared" si="33"/>
        <v>4046.9399999999978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8</v>
      </c>
      <c r="C1590" s="298">
        <v>46051</v>
      </c>
      <c r="D1590" s="299" t="s">
        <v>461</v>
      </c>
      <c r="E1590" s="331">
        <v>59</v>
      </c>
      <c r="F1590" s="331"/>
      <c r="G1590" s="333">
        <f t="shared" si="33"/>
        <v>4046.9399999999978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46051</v>
      </c>
      <c r="D1591" s="299" t="s">
        <v>370</v>
      </c>
      <c r="E1591" s="331">
        <v>19.899999999999999</v>
      </c>
      <c r="F1591" s="331"/>
      <c r="G1591" s="333">
        <f t="shared" si="33"/>
        <v>4105.9399999999978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46050</v>
      </c>
      <c r="D1592" s="299" t="s">
        <v>352</v>
      </c>
      <c r="E1592" s="331">
        <v>14.99</v>
      </c>
      <c r="F1592" s="331"/>
      <c r="G1592" s="333">
        <f t="shared" si="33"/>
        <v>4125.8399999999974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6</v>
      </c>
      <c r="C1593" s="298">
        <v>46050</v>
      </c>
      <c r="D1593" s="299" t="s">
        <v>462</v>
      </c>
      <c r="E1593" s="331">
        <v>25</v>
      </c>
      <c r="F1593" s="331"/>
      <c r="G1593" s="333">
        <f t="shared" si="33"/>
        <v>4140.8299999999972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289</v>
      </c>
      <c r="B1594" s="330">
        <v>3</v>
      </c>
      <c r="C1594" s="298">
        <v>46050</v>
      </c>
      <c r="D1594" s="299" t="s">
        <v>863</v>
      </c>
      <c r="E1594" s="331">
        <v>6</v>
      </c>
      <c r="F1594" s="331"/>
      <c r="G1594" s="333">
        <f t="shared" si="33"/>
        <v>4165.8299999999972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2</v>
      </c>
      <c r="C1595" s="298">
        <v>46050</v>
      </c>
      <c r="D1595" s="299" t="s">
        <v>864</v>
      </c>
      <c r="E1595" s="331">
        <v>15</v>
      </c>
      <c r="F1595" s="331"/>
      <c r="G1595" s="333">
        <f t="shared" si="33"/>
        <v>4171.8299999999972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2</v>
      </c>
      <c r="C1596" s="298">
        <v>46050</v>
      </c>
      <c r="D1596" s="299" t="s">
        <v>296</v>
      </c>
      <c r="E1596" s="331">
        <v>12.71</v>
      </c>
      <c r="F1596" s="331"/>
      <c r="G1596" s="333">
        <f t="shared" si="33"/>
        <v>4186.8299999999972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287</v>
      </c>
      <c r="B1597" s="330" t="s">
        <v>287</v>
      </c>
      <c r="C1597" s="298">
        <v>46050</v>
      </c>
      <c r="D1597" s="299" t="s">
        <v>450</v>
      </c>
      <c r="E1597" s="331">
        <v>1475.9</v>
      </c>
      <c r="F1597" s="331">
        <v>1475.9</v>
      </c>
      <c r="G1597" s="333">
        <f t="shared" si="33"/>
        <v>4199.5399999999972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8</v>
      </c>
      <c r="C1598" s="298">
        <v>46050</v>
      </c>
      <c r="D1598" s="299" t="s">
        <v>319</v>
      </c>
      <c r="E1598" s="331">
        <v>28.52</v>
      </c>
      <c r="F1598" s="331"/>
      <c r="G1598" s="333">
        <f t="shared" si="33"/>
        <v>4199.5399999999972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2</v>
      </c>
      <c r="C1599" s="298">
        <v>46050</v>
      </c>
      <c r="D1599" s="299" t="s">
        <v>463</v>
      </c>
      <c r="E1599" s="331">
        <v>66.94</v>
      </c>
      <c r="F1599" s="331"/>
      <c r="G1599" s="333">
        <f t="shared" si="33"/>
        <v>4228.0599999999977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8</v>
      </c>
      <c r="C1600" s="298">
        <v>46049</v>
      </c>
      <c r="D1600" s="299" t="s">
        <v>308</v>
      </c>
      <c r="E1600" s="331">
        <v>47.99</v>
      </c>
      <c r="F1600" s="331"/>
      <c r="G1600" s="333">
        <f t="shared" si="33"/>
        <v>4294.9999999999973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287</v>
      </c>
      <c r="B1601" s="330" t="s">
        <v>287</v>
      </c>
      <c r="C1601" s="298">
        <v>46048</v>
      </c>
      <c r="D1601" s="299" t="s">
        <v>464</v>
      </c>
      <c r="E1601" s="331"/>
      <c r="F1601" s="331">
        <v>425</v>
      </c>
      <c r="G1601" s="333">
        <f t="shared" si="33"/>
        <v>4342.9899999999971</v>
      </c>
      <c r="H1601" s="334" t="s">
        <v>298</v>
      </c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287</v>
      </c>
      <c r="B1602" s="330" t="s">
        <v>287</v>
      </c>
      <c r="C1602" s="298">
        <v>46048</v>
      </c>
      <c r="D1602" s="299" t="s">
        <v>464</v>
      </c>
      <c r="E1602" s="331">
        <v>425</v>
      </c>
      <c r="F1602" s="331"/>
      <c r="G1602" s="333">
        <f t="shared" si="33"/>
        <v>3917.9899999999971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2</v>
      </c>
      <c r="C1603" s="298">
        <v>46048</v>
      </c>
      <c r="D1603" s="299" t="s">
        <v>465</v>
      </c>
      <c r="E1603" s="331">
        <v>20.12</v>
      </c>
      <c r="F1603" s="331"/>
      <c r="G1603" s="333">
        <f t="shared" si="33"/>
        <v>4342.9899999999971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294</v>
      </c>
      <c r="B1604" s="330">
        <v>17</v>
      </c>
      <c r="C1604" s="298">
        <v>46048</v>
      </c>
      <c r="D1604" s="299" t="s">
        <v>466</v>
      </c>
      <c r="E1604" s="331">
        <v>42.68</v>
      </c>
      <c r="F1604" s="331"/>
      <c r="G1604" s="333">
        <f t="shared" si="33"/>
        <v>4363.1099999999969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6</v>
      </c>
      <c r="C1605" s="298">
        <v>46048</v>
      </c>
      <c r="D1605" s="299" t="s">
        <v>396</v>
      </c>
      <c r="E1605" s="331">
        <v>47.9</v>
      </c>
      <c r="F1605" s="331"/>
      <c r="G1605" s="333">
        <f t="shared" si="33"/>
        <v>4405.7899999999972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1</v>
      </c>
      <c r="C1606" s="298">
        <v>46047</v>
      </c>
      <c r="D1606" s="299" t="s">
        <v>455</v>
      </c>
      <c r="E1606" s="331">
        <v>105.79</v>
      </c>
      <c r="F1606" s="331"/>
      <c r="G1606" s="333">
        <f t="shared" si="33"/>
        <v>4453.6899999999969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294</v>
      </c>
      <c r="B1607" s="330">
        <v>12</v>
      </c>
      <c r="C1607" s="298">
        <v>46047</v>
      </c>
      <c r="D1607" s="299" t="s">
        <v>314</v>
      </c>
      <c r="E1607" s="331">
        <v>204.83</v>
      </c>
      <c r="F1607" s="331"/>
      <c r="G1607" s="333">
        <f t="shared" si="33"/>
        <v>4559.4799999999968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3</v>
      </c>
      <c r="C1608" s="298">
        <v>46047</v>
      </c>
      <c r="D1608" s="299" t="s">
        <v>347</v>
      </c>
      <c r="E1608" s="331">
        <v>8.51</v>
      </c>
      <c r="F1608" s="331"/>
      <c r="G1608" s="333">
        <f t="shared" si="33"/>
        <v>4764.3099999999968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4</v>
      </c>
      <c r="C1609" s="298">
        <v>46046</v>
      </c>
      <c r="D1609" s="299" t="s">
        <v>296</v>
      </c>
      <c r="E1609" s="331">
        <v>92.96</v>
      </c>
      <c r="F1609" s="331"/>
      <c r="G1609" s="333">
        <f t="shared" si="33"/>
        <v>4772.819999999997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289</v>
      </c>
      <c r="B1610" s="330">
        <v>4</v>
      </c>
      <c r="C1610" s="298">
        <v>46046</v>
      </c>
      <c r="D1610" s="299" t="s">
        <v>334</v>
      </c>
      <c r="E1610" s="331">
        <v>30.77</v>
      </c>
      <c r="F1610" s="331"/>
      <c r="G1610" s="333">
        <f t="shared" si="33"/>
        <v>4865.779999999997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2</v>
      </c>
      <c r="C1611" s="298">
        <v>46046</v>
      </c>
      <c r="D1611" s="299" t="s">
        <v>357</v>
      </c>
      <c r="E1611" s="331">
        <v>9.4700000000000006</v>
      </c>
      <c r="F1611" s="331"/>
      <c r="G1611" s="333">
        <f t="shared" si="33"/>
        <v>4896.5499999999975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6</v>
      </c>
      <c r="C1612" s="298">
        <v>46046</v>
      </c>
      <c r="D1612" s="299" t="s">
        <v>396</v>
      </c>
      <c r="E1612" s="331">
        <v>53.59</v>
      </c>
      <c r="F1612" s="331"/>
      <c r="G1612" s="333">
        <f t="shared" si="33"/>
        <v>4906.0199999999977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1</v>
      </c>
      <c r="C1613" s="298">
        <v>46046</v>
      </c>
      <c r="D1613" s="299" t="s">
        <v>311</v>
      </c>
      <c r="E1613" s="331">
        <v>61.64</v>
      </c>
      <c r="F1613" s="331"/>
      <c r="G1613" s="333">
        <f t="shared" si="33"/>
        <v>4959.6099999999979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1</v>
      </c>
      <c r="C1614" s="298">
        <v>46045</v>
      </c>
      <c r="D1614" s="299" t="s">
        <v>304</v>
      </c>
      <c r="E1614" s="331">
        <v>23.17</v>
      </c>
      <c r="F1614" s="331"/>
      <c r="G1614" s="333">
        <f t="shared" si="33"/>
        <v>5021.2499999999982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4</v>
      </c>
      <c r="C1615" s="298">
        <v>46045</v>
      </c>
      <c r="D1615" s="299" t="s">
        <v>296</v>
      </c>
      <c r="E1615" s="331">
        <v>62.77</v>
      </c>
      <c r="F1615" s="331"/>
      <c r="G1615" s="333">
        <f t="shared" si="33"/>
        <v>5044.4199999999983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6</v>
      </c>
      <c r="C1616" s="298">
        <v>46045</v>
      </c>
      <c r="D1616" s="299" t="s">
        <v>467</v>
      </c>
      <c r="E1616" s="331">
        <v>105.51</v>
      </c>
      <c r="F1616" s="331"/>
      <c r="G1616" s="333">
        <f t="shared" si="33"/>
        <v>5107.1899999999987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3</v>
      </c>
      <c r="C1617" s="298">
        <v>46045</v>
      </c>
      <c r="D1617" s="299" t="s">
        <v>334</v>
      </c>
      <c r="E1617" s="331">
        <v>9.9499999999999993</v>
      </c>
      <c r="F1617" s="331"/>
      <c r="G1617" s="333">
        <f t="shared" si="33"/>
        <v>5212.6999999999989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2</v>
      </c>
      <c r="C1618" s="298">
        <v>46045</v>
      </c>
      <c r="D1618" s="299" t="s">
        <v>357</v>
      </c>
      <c r="E1618" s="331">
        <v>10.17</v>
      </c>
      <c r="F1618" s="331"/>
      <c r="G1618" s="333">
        <f t="shared" si="33"/>
        <v>5222.6499999999987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2</v>
      </c>
      <c r="C1619" s="298">
        <v>46045</v>
      </c>
      <c r="D1619" s="299" t="s">
        <v>301</v>
      </c>
      <c r="E1619" s="331">
        <v>32.200000000000003</v>
      </c>
      <c r="F1619" s="331"/>
      <c r="G1619" s="333">
        <f t="shared" si="33"/>
        <v>5232.8199999999988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294</v>
      </c>
      <c r="B1620" s="330">
        <v>22</v>
      </c>
      <c r="C1620" s="298">
        <v>46045</v>
      </c>
      <c r="D1620" s="299" t="s">
        <v>860</v>
      </c>
      <c r="E1620" s="331">
        <v>5.31</v>
      </c>
      <c r="F1620" s="331"/>
      <c r="G1620" s="333">
        <f t="shared" si="33"/>
        <v>5265.0199999999986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8</v>
      </c>
      <c r="C1621" s="298">
        <v>46044</v>
      </c>
      <c r="D1621" s="299" t="s">
        <v>434</v>
      </c>
      <c r="E1621" s="331">
        <v>73.95</v>
      </c>
      <c r="F1621" s="331"/>
      <c r="G1621" s="333">
        <f t="shared" si="33"/>
        <v>5270.329999999999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2</v>
      </c>
      <c r="C1622" s="298">
        <v>46044</v>
      </c>
      <c r="D1622" s="299" t="s">
        <v>468</v>
      </c>
      <c r="E1622" s="331">
        <v>28.68</v>
      </c>
      <c r="F1622" s="331"/>
      <c r="G1622" s="333">
        <f t="shared" si="33"/>
        <v>5344.2799999999988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8</v>
      </c>
      <c r="C1623" s="298">
        <v>46044</v>
      </c>
      <c r="D1623" s="299" t="s">
        <v>356</v>
      </c>
      <c r="E1623" s="331">
        <v>57.38</v>
      </c>
      <c r="F1623" s="331"/>
      <c r="G1623" s="333">
        <f t="shared" si="33"/>
        <v>5372.9599999999991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2</v>
      </c>
      <c r="C1624" s="298">
        <v>46044</v>
      </c>
      <c r="D1624" s="299" t="s">
        <v>357</v>
      </c>
      <c r="E1624" s="331">
        <v>9.4700000000000006</v>
      </c>
      <c r="F1624" s="331"/>
      <c r="G1624" s="333">
        <f t="shared" si="33"/>
        <v>5430.3399999999992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2</v>
      </c>
      <c r="C1625" s="298">
        <v>46044</v>
      </c>
      <c r="D1625" s="299" t="s">
        <v>357</v>
      </c>
      <c r="E1625" s="331">
        <v>7.18</v>
      </c>
      <c r="F1625" s="331"/>
      <c r="G1625" s="333">
        <f t="shared" si="33"/>
        <v>5439.8099999999995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287</v>
      </c>
      <c r="B1626" s="330" t="s">
        <v>287</v>
      </c>
      <c r="C1626" s="298">
        <v>46044</v>
      </c>
      <c r="D1626" s="299" t="s">
        <v>315</v>
      </c>
      <c r="E1626" s="331">
        <v>126.24</v>
      </c>
      <c r="F1626" s="331">
        <v>126.24</v>
      </c>
      <c r="G1626" s="333">
        <f t="shared" si="33"/>
        <v>5446.99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289</v>
      </c>
      <c r="B1627" s="330">
        <v>8</v>
      </c>
      <c r="C1627" s="298">
        <v>46043</v>
      </c>
      <c r="D1627" s="299" t="s">
        <v>469</v>
      </c>
      <c r="E1627" s="331">
        <v>17</v>
      </c>
      <c r="F1627" s="331"/>
      <c r="G1627" s="333">
        <f t="shared" si="33"/>
        <v>5446.99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1</v>
      </c>
      <c r="C1628" s="298">
        <v>46043</v>
      </c>
      <c r="D1628" s="299" t="s">
        <v>329</v>
      </c>
      <c r="E1628" s="331">
        <v>24.75</v>
      </c>
      <c r="F1628" s="331"/>
      <c r="G1628" s="333">
        <f t="shared" si="33"/>
        <v>5463.99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291</v>
      </c>
      <c r="B1629" s="330">
        <v>39</v>
      </c>
      <c r="C1629" s="298">
        <v>46043</v>
      </c>
      <c r="D1629" s="299" t="s">
        <v>292</v>
      </c>
      <c r="E1629" s="331"/>
      <c r="F1629" s="331">
        <v>3378.82</v>
      </c>
      <c r="G1629" s="333">
        <f t="shared" si="33"/>
        <v>5488.74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294</v>
      </c>
      <c r="B1630" s="330">
        <v>23</v>
      </c>
      <c r="C1630" s="298">
        <v>46043</v>
      </c>
      <c r="D1630" s="299" t="s">
        <v>67</v>
      </c>
      <c r="E1630" s="331">
        <v>650.88</v>
      </c>
      <c r="F1630" s="331"/>
      <c r="G1630" s="333">
        <f t="shared" si="33"/>
        <v>2109.9199999999992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287</v>
      </c>
      <c r="B1631" s="330" t="s">
        <v>287</v>
      </c>
      <c r="C1631" s="298">
        <v>46043</v>
      </c>
      <c r="D1631" s="299" t="s">
        <v>470</v>
      </c>
      <c r="E1631" s="331">
        <v>100</v>
      </c>
      <c r="F1631" s="331">
        <v>100</v>
      </c>
      <c r="G1631" s="333">
        <f t="shared" si="33"/>
        <v>2760.7999999999993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2</v>
      </c>
      <c r="C1632" s="298">
        <v>46043</v>
      </c>
      <c r="D1632" s="299" t="s">
        <v>301</v>
      </c>
      <c r="E1632" s="331">
        <v>20</v>
      </c>
      <c r="F1632" s="331"/>
      <c r="G1632" s="333">
        <f t="shared" si="33"/>
        <v>2760.7999999999993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8</v>
      </c>
      <c r="C1633" s="298">
        <v>46043</v>
      </c>
      <c r="D1633" s="299" t="s">
        <v>295</v>
      </c>
      <c r="E1633" s="331">
        <v>6.38</v>
      </c>
      <c r="F1633" s="331"/>
      <c r="G1633" s="333">
        <f t="shared" si="33"/>
        <v>2780.7999999999993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2</v>
      </c>
      <c r="C1634" s="298">
        <v>46043</v>
      </c>
      <c r="D1634" s="299" t="s">
        <v>295</v>
      </c>
      <c r="E1634" s="331">
        <v>17.29</v>
      </c>
      <c r="F1634" s="331"/>
      <c r="G1634" s="333">
        <f t="shared" si="33"/>
        <v>2787.1799999999994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2</v>
      </c>
      <c r="C1635" s="298">
        <v>46043</v>
      </c>
      <c r="D1635" s="299" t="s">
        <v>357</v>
      </c>
      <c r="E1635" s="331">
        <v>14.86</v>
      </c>
      <c r="F1635" s="331"/>
      <c r="G1635" s="333">
        <f t="shared" si="33"/>
        <v>2804.4699999999993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2</v>
      </c>
      <c r="C1636" s="298">
        <v>46042</v>
      </c>
      <c r="D1636" s="299" t="s">
        <v>370</v>
      </c>
      <c r="E1636" s="331">
        <v>13.4</v>
      </c>
      <c r="F1636" s="331"/>
      <c r="G1636" s="333">
        <f t="shared" si="33"/>
        <v>2819.3299999999995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2</v>
      </c>
      <c r="C1637" s="298">
        <v>46042</v>
      </c>
      <c r="D1637" s="299" t="s">
        <v>370</v>
      </c>
      <c r="E1637" s="331">
        <v>5.97</v>
      </c>
      <c r="F1637" s="331"/>
      <c r="G1637" s="333">
        <f t="shared" si="33"/>
        <v>2832.7299999999996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294</v>
      </c>
      <c r="B1638" s="330">
        <v>22</v>
      </c>
      <c r="C1638" s="298">
        <v>46042</v>
      </c>
      <c r="D1638" s="299" t="s">
        <v>323</v>
      </c>
      <c r="E1638" s="331">
        <v>18.09</v>
      </c>
      <c r="F1638" s="331"/>
      <c r="G1638" s="333">
        <f t="shared" si="33"/>
        <v>2838.6999999999994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294</v>
      </c>
      <c r="B1639" s="330">
        <v>17</v>
      </c>
      <c r="C1639" s="298">
        <v>46042</v>
      </c>
      <c r="D1639" s="299" t="s">
        <v>188</v>
      </c>
      <c r="E1639" s="331">
        <v>42.65</v>
      </c>
      <c r="F1639" s="331"/>
      <c r="G1639" s="333">
        <f t="shared" si="33"/>
        <v>2856.7899999999995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335</v>
      </c>
      <c r="B1640" s="330" t="s">
        <v>335</v>
      </c>
      <c r="C1640" s="298">
        <v>46042</v>
      </c>
      <c r="D1640" s="299" t="s">
        <v>185</v>
      </c>
      <c r="E1640" s="331">
        <v>130.51</v>
      </c>
      <c r="F1640" s="331"/>
      <c r="G1640" s="333">
        <f t="shared" si="33"/>
        <v>2899.4399999999996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294</v>
      </c>
      <c r="B1641" s="330">
        <v>15</v>
      </c>
      <c r="C1641" s="298">
        <v>46042</v>
      </c>
      <c r="D1641" s="299" t="s">
        <v>185</v>
      </c>
      <c r="E1641" s="331">
        <v>132.4</v>
      </c>
      <c r="F1641" s="331"/>
      <c r="G1641" s="333">
        <f t="shared" si="33"/>
        <v>3029.9499999999994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294</v>
      </c>
      <c r="B1642" s="330">
        <v>23</v>
      </c>
      <c r="C1642" s="298">
        <v>46042</v>
      </c>
      <c r="D1642" s="299" t="s">
        <v>63</v>
      </c>
      <c r="E1642" s="331">
        <v>529.46</v>
      </c>
      <c r="F1642" s="331"/>
      <c r="G1642" s="333">
        <f t="shared" si="33"/>
        <v>3162.3499999999995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6</v>
      </c>
      <c r="C1643" s="298">
        <v>46042</v>
      </c>
      <c r="D1643" s="299" t="s">
        <v>300</v>
      </c>
      <c r="E1643" s="331">
        <v>51.63</v>
      </c>
      <c r="F1643" s="331"/>
      <c r="G1643" s="333">
        <f t="shared" si="33"/>
        <v>3691.8099999999995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2</v>
      </c>
      <c r="C1644" s="298">
        <v>46042</v>
      </c>
      <c r="D1644" s="299" t="s">
        <v>296</v>
      </c>
      <c r="E1644" s="331">
        <v>11.17</v>
      </c>
      <c r="F1644" s="331"/>
      <c r="G1644" s="333">
        <f t="shared" si="33"/>
        <v>3743.4399999999996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4</v>
      </c>
      <c r="C1645" s="298">
        <v>46042</v>
      </c>
      <c r="D1645" s="299" t="s">
        <v>296</v>
      </c>
      <c r="E1645" s="331">
        <v>57.37</v>
      </c>
      <c r="F1645" s="331"/>
      <c r="G1645" s="333">
        <f t="shared" si="33"/>
        <v>3754.6099999999997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294</v>
      </c>
      <c r="B1646" s="330">
        <v>22</v>
      </c>
      <c r="C1646" s="298">
        <v>46042</v>
      </c>
      <c r="D1646" s="299" t="s">
        <v>328</v>
      </c>
      <c r="E1646" s="331">
        <v>7.46</v>
      </c>
      <c r="F1646" s="331"/>
      <c r="G1646" s="333">
        <f t="shared" si="33"/>
        <v>3811.9799999999996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289</v>
      </c>
      <c r="B1647" s="330">
        <v>4</v>
      </c>
      <c r="C1647" s="298">
        <v>46042</v>
      </c>
      <c r="D1647" s="299" t="s">
        <v>310</v>
      </c>
      <c r="E1647" s="331">
        <v>28.91</v>
      </c>
      <c r="F1647" s="331"/>
      <c r="G1647" s="333">
        <f t="shared" si="33"/>
        <v>3819.4399999999996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6</v>
      </c>
      <c r="C1648" s="298">
        <v>46040</v>
      </c>
      <c r="D1648" s="299" t="s">
        <v>300</v>
      </c>
      <c r="E1648" s="331">
        <v>31.35</v>
      </c>
      <c r="F1648" s="331"/>
      <c r="G1648" s="333">
        <f t="shared" si="33"/>
        <v>3848.3499999999995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289</v>
      </c>
      <c r="B1649" s="330">
        <v>8</v>
      </c>
      <c r="C1649" s="298">
        <v>46040</v>
      </c>
      <c r="D1649" s="299" t="s">
        <v>471</v>
      </c>
      <c r="E1649" s="331">
        <v>124.75</v>
      </c>
      <c r="F1649" s="331"/>
      <c r="G1649" s="333">
        <f t="shared" si="33"/>
        <v>3879.6999999999994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3</v>
      </c>
      <c r="C1650" s="298">
        <v>46040</v>
      </c>
      <c r="D1650" s="299" t="s">
        <v>320</v>
      </c>
      <c r="E1650" s="331">
        <v>11.3</v>
      </c>
      <c r="F1650" s="331"/>
      <c r="G1650" s="333">
        <f t="shared" si="33"/>
        <v>4004.4499999999994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294</v>
      </c>
      <c r="B1651" s="330">
        <v>22</v>
      </c>
      <c r="C1651" s="298">
        <v>46040</v>
      </c>
      <c r="D1651" s="299" t="s">
        <v>400</v>
      </c>
      <c r="E1651" s="331">
        <v>13.84</v>
      </c>
      <c r="F1651" s="331"/>
      <c r="G1651" s="333">
        <f t="shared" si="33"/>
        <v>4015.7499999999995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1</v>
      </c>
      <c r="C1652" s="298">
        <v>46040</v>
      </c>
      <c r="D1652" s="299" t="s">
        <v>306</v>
      </c>
      <c r="E1652" s="331">
        <v>92.06</v>
      </c>
      <c r="F1652" s="331"/>
      <c r="G1652" s="333">
        <f t="shared" si="33"/>
        <v>4029.5899999999997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7</v>
      </c>
      <c r="C1653" s="298">
        <v>46040</v>
      </c>
      <c r="D1653" s="299" t="s">
        <v>337</v>
      </c>
      <c r="E1653" s="331">
        <v>78.47</v>
      </c>
      <c r="F1653" s="331"/>
      <c r="G1653" s="333">
        <f t="shared" si="33"/>
        <v>4121.6499999999996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1</v>
      </c>
      <c r="C1654" s="298">
        <v>46040</v>
      </c>
      <c r="D1654" s="299" t="s">
        <v>392</v>
      </c>
      <c r="E1654" s="331">
        <v>28.22</v>
      </c>
      <c r="F1654" s="331"/>
      <c r="G1654" s="333">
        <f t="shared" si="33"/>
        <v>4200.12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2</v>
      </c>
      <c r="C1655" s="298">
        <v>46040</v>
      </c>
      <c r="D1655" s="299" t="s">
        <v>391</v>
      </c>
      <c r="E1655" s="331">
        <v>32.729999999999997</v>
      </c>
      <c r="F1655" s="331"/>
      <c r="G1655" s="333">
        <f t="shared" si="33"/>
        <v>4228.34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294</v>
      </c>
      <c r="B1656" s="330">
        <v>42</v>
      </c>
      <c r="C1656" s="298">
        <v>46039</v>
      </c>
      <c r="D1656" s="299" t="s">
        <v>333</v>
      </c>
      <c r="E1656" s="331">
        <v>29.8</v>
      </c>
      <c r="F1656" s="331"/>
      <c r="G1656" s="333">
        <f t="shared" si="33"/>
        <v>4261.07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294</v>
      </c>
      <c r="B1657" s="330">
        <v>43</v>
      </c>
      <c r="C1657" s="298">
        <v>46039</v>
      </c>
      <c r="D1657" s="299" t="s">
        <v>333</v>
      </c>
      <c r="E1657" s="331">
        <v>22.35</v>
      </c>
      <c r="F1657" s="331"/>
      <c r="G1657" s="333">
        <f t="shared" si="33"/>
        <v>4290.87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289</v>
      </c>
      <c r="B1658" s="330">
        <v>8</v>
      </c>
      <c r="C1658" s="298">
        <v>46039</v>
      </c>
      <c r="D1658" s="299" t="s">
        <v>319</v>
      </c>
      <c r="E1658" s="331">
        <v>36.92</v>
      </c>
      <c r="F1658" s="331"/>
      <c r="G1658" s="333">
        <f t="shared" si="33"/>
        <v>4313.22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1</v>
      </c>
      <c r="C1659" s="298">
        <v>46039</v>
      </c>
      <c r="D1659" s="299" t="s">
        <v>311</v>
      </c>
      <c r="E1659" s="331">
        <v>117.89</v>
      </c>
      <c r="F1659" s="331"/>
      <c r="G1659" s="333">
        <f t="shared" si="33"/>
        <v>4350.1400000000003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1</v>
      </c>
      <c r="C1660" s="298">
        <v>46039</v>
      </c>
      <c r="D1660" s="299" t="s">
        <v>329</v>
      </c>
      <c r="E1660" s="331">
        <v>196.36</v>
      </c>
      <c r="F1660" s="331"/>
      <c r="G1660" s="333">
        <f t="shared" si="33"/>
        <v>4468.0300000000007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294</v>
      </c>
      <c r="B1661" s="330">
        <v>21</v>
      </c>
      <c r="C1661" s="298">
        <v>46039</v>
      </c>
      <c r="D1661" s="299" t="s">
        <v>194</v>
      </c>
      <c r="E1661" s="331">
        <v>70.2</v>
      </c>
      <c r="F1661" s="331"/>
      <c r="G1661" s="333">
        <f t="shared" si="33"/>
        <v>4664.3900000000003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2</v>
      </c>
      <c r="C1662" s="298">
        <v>46038</v>
      </c>
      <c r="D1662" s="299" t="s">
        <v>324</v>
      </c>
      <c r="E1662" s="331">
        <v>13.14</v>
      </c>
      <c r="F1662" s="331"/>
      <c r="G1662" s="333">
        <f t="shared" si="33"/>
        <v>4734.59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289</v>
      </c>
      <c r="B1663" s="330">
        <v>2</v>
      </c>
      <c r="C1663" s="298">
        <v>46038</v>
      </c>
      <c r="D1663" s="299" t="s">
        <v>296</v>
      </c>
      <c r="E1663" s="331">
        <v>18.489999999999998</v>
      </c>
      <c r="F1663" s="331"/>
      <c r="G1663" s="333">
        <f t="shared" si="33"/>
        <v>4747.7300000000005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291</v>
      </c>
      <c r="B1664" s="330">
        <v>41</v>
      </c>
      <c r="C1664" s="298">
        <v>46038</v>
      </c>
      <c r="D1664" s="299" t="s">
        <v>472</v>
      </c>
      <c r="E1664" s="331"/>
      <c r="F1664" s="331">
        <v>800</v>
      </c>
      <c r="G1664" s="333">
        <f t="shared" si="33"/>
        <v>4766.22</v>
      </c>
      <c r="H1664" s="334" t="s">
        <v>298</v>
      </c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294</v>
      </c>
      <c r="B1665" s="330">
        <v>18</v>
      </c>
      <c r="C1665" s="298">
        <v>46038</v>
      </c>
      <c r="D1665" s="299" t="s">
        <v>360</v>
      </c>
      <c r="E1665" s="331">
        <v>400</v>
      </c>
      <c r="F1665" s="331"/>
      <c r="G1665" s="333">
        <f t="shared" si="33"/>
        <v>3966.2200000000003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294</v>
      </c>
      <c r="B1666" s="330">
        <v>19</v>
      </c>
      <c r="C1666" s="298">
        <v>46038</v>
      </c>
      <c r="D1666" s="299" t="s">
        <v>191</v>
      </c>
      <c r="E1666" s="331">
        <v>200</v>
      </c>
      <c r="F1666" s="331"/>
      <c r="G1666" s="333">
        <f t="shared" si="33"/>
        <v>4366.22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294</v>
      </c>
      <c r="B1667" s="330">
        <v>11</v>
      </c>
      <c r="C1667" s="298">
        <v>46038</v>
      </c>
      <c r="D1667" s="299" t="s">
        <v>178</v>
      </c>
      <c r="E1667" s="331">
        <v>267.95999999999998</v>
      </c>
      <c r="F1667" s="331"/>
      <c r="G1667" s="333">
        <f t="shared" si="33"/>
        <v>4566.22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289</v>
      </c>
      <c r="B1668" s="330">
        <v>8</v>
      </c>
      <c r="C1668" s="298">
        <v>46037</v>
      </c>
      <c r="D1668" s="299" t="s">
        <v>356</v>
      </c>
      <c r="E1668" s="331">
        <v>59.95</v>
      </c>
      <c r="F1668" s="331"/>
      <c r="G1668" s="333">
        <f t="shared" si="33"/>
        <v>4834.18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2</v>
      </c>
      <c r="C1669" s="298">
        <v>46037</v>
      </c>
      <c r="D1669" s="299" t="s">
        <v>356</v>
      </c>
      <c r="E1669" s="331">
        <v>59.96</v>
      </c>
      <c r="F1669" s="331"/>
      <c r="G1669" s="333">
        <f t="shared" si="33"/>
        <v>4894.13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289</v>
      </c>
      <c r="B1670" s="330">
        <v>8</v>
      </c>
      <c r="C1670" s="298">
        <v>46037</v>
      </c>
      <c r="D1670" s="299" t="s">
        <v>319</v>
      </c>
      <c r="E1670" s="331">
        <v>12.43</v>
      </c>
      <c r="F1670" s="331"/>
      <c r="G1670" s="333">
        <f t="shared" si="33"/>
        <v>4954.09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289</v>
      </c>
      <c r="B1671" s="330">
        <v>2</v>
      </c>
      <c r="C1671" s="298">
        <v>46037</v>
      </c>
      <c r="D1671" s="299" t="s">
        <v>296</v>
      </c>
      <c r="E1671" s="331">
        <v>11.07</v>
      </c>
      <c r="F1671" s="331"/>
      <c r="G1671" s="333">
        <f t="shared" si="33"/>
        <v>4966.5200000000004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4</v>
      </c>
      <c r="C1672" s="298">
        <v>46037</v>
      </c>
      <c r="D1672" s="299" t="s">
        <v>296</v>
      </c>
      <c r="E1672" s="331">
        <v>52.3</v>
      </c>
      <c r="F1672" s="331"/>
      <c r="G1672" s="333">
        <f t="shared" si="33"/>
        <v>4977.59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6</v>
      </c>
      <c r="C1673" s="298">
        <v>46037</v>
      </c>
      <c r="D1673" s="299" t="s">
        <v>435</v>
      </c>
      <c r="E1673" s="331">
        <v>50</v>
      </c>
      <c r="F1673" s="331"/>
      <c r="G1673" s="333">
        <f t="shared" si="33"/>
        <v>5029.8900000000003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291</v>
      </c>
      <c r="B1674" s="330">
        <v>38</v>
      </c>
      <c r="C1674" s="298">
        <v>46037</v>
      </c>
      <c r="D1674" s="299" t="s">
        <v>293</v>
      </c>
      <c r="E1674" s="331"/>
      <c r="F1674" s="331">
        <v>4365.67</v>
      </c>
      <c r="G1674" s="333">
        <f t="shared" si="33"/>
        <v>5079.8900000000003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289</v>
      </c>
      <c r="B1675" s="330">
        <v>4</v>
      </c>
      <c r="C1675" s="298">
        <v>46036</v>
      </c>
      <c r="D1675" s="299" t="s">
        <v>295</v>
      </c>
      <c r="E1675" s="331">
        <v>30.91</v>
      </c>
      <c r="F1675" s="331"/>
      <c r="G1675" s="333">
        <f t="shared" si="33"/>
        <v>714.22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3</v>
      </c>
      <c r="C1676" s="298">
        <v>46036</v>
      </c>
      <c r="D1676" s="299" t="s">
        <v>347</v>
      </c>
      <c r="E1676" s="331">
        <v>8.67</v>
      </c>
      <c r="F1676" s="331"/>
      <c r="G1676" s="333">
        <f t="shared" si="33"/>
        <v>745.13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3</v>
      </c>
      <c r="C1677" s="298">
        <v>46035</v>
      </c>
      <c r="D1677" s="299" t="s">
        <v>350</v>
      </c>
      <c r="E1677" s="331">
        <v>25.01</v>
      </c>
      <c r="F1677" s="331"/>
      <c r="G1677" s="333">
        <f t="shared" si="33"/>
        <v>753.8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289</v>
      </c>
      <c r="B1678" s="330">
        <v>6</v>
      </c>
      <c r="C1678" s="298">
        <v>46035</v>
      </c>
      <c r="D1678" s="299" t="s">
        <v>411</v>
      </c>
      <c r="E1678" s="331">
        <v>-5.9</v>
      </c>
      <c r="F1678" s="331"/>
      <c r="G1678" s="333">
        <f t="shared" si="33"/>
        <v>778.81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289</v>
      </c>
      <c r="B1679" s="330">
        <v>6</v>
      </c>
      <c r="C1679" s="298">
        <v>46035</v>
      </c>
      <c r="D1679" s="299" t="s">
        <v>445</v>
      </c>
      <c r="E1679" s="331">
        <v>-0.03</v>
      </c>
      <c r="F1679" s="331"/>
      <c r="G1679" s="333">
        <f t="shared" si="33"/>
        <v>772.91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294</v>
      </c>
      <c r="B1680" s="330">
        <v>43</v>
      </c>
      <c r="C1680" s="298">
        <v>46035</v>
      </c>
      <c r="D1680" s="299" t="s">
        <v>201</v>
      </c>
      <c r="E1680" s="331">
        <v>44.18</v>
      </c>
      <c r="F1680" s="331"/>
      <c r="G1680" s="333">
        <f t="shared" si="33"/>
        <v>772.88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294</v>
      </c>
      <c r="B1681" s="330">
        <v>42</v>
      </c>
      <c r="C1681" s="298">
        <v>46035</v>
      </c>
      <c r="D1681" s="299" t="s">
        <v>200</v>
      </c>
      <c r="E1681" s="331">
        <v>51.19</v>
      </c>
      <c r="F1681" s="331"/>
      <c r="G1681" s="333">
        <f t="shared" si="33"/>
        <v>817.06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289</v>
      </c>
      <c r="B1682" s="330">
        <v>4</v>
      </c>
      <c r="C1682" s="298">
        <v>46035</v>
      </c>
      <c r="D1682" s="299" t="s">
        <v>295</v>
      </c>
      <c r="E1682" s="331">
        <v>28.15</v>
      </c>
      <c r="F1682" s="331"/>
      <c r="G1682" s="333">
        <f t="shared" si="33"/>
        <v>868.25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289</v>
      </c>
      <c r="B1683" s="330">
        <v>3</v>
      </c>
      <c r="C1683" s="298">
        <v>46035</v>
      </c>
      <c r="D1683" s="299" t="s">
        <v>296</v>
      </c>
      <c r="E1683" s="331">
        <v>20.85</v>
      </c>
      <c r="F1683" s="331"/>
      <c r="G1683" s="333">
        <f t="shared" si="33"/>
        <v>896.4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289</v>
      </c>
      <c r="B1684" s="330">
        <v>1</v>
      </c>
      <c r="C1684" s="298">
        <v>46034</v>
      </c>
      <c r="D1684" s="299" t="s">
        <v>306</v>
      </c>
      <c r="E1684" s="331">
        <v>145.81</v>
      </c>
      <c r="F1684" s="331"/>
      <c r="G1684" s="333">
        <f t="shared" si="33"/>
        <v>917.25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3">
      <c r="A1685" s="329" t="s">
        <v>289</v>
      </c>
      <c r="B1685" s="330">
        <v>2</v>
      </c>
      <c r="C1685" s="298">
        <v>46034</v>
      </c>
      <c r="D1685" s="299" t="s">
        <v>423</v>
      </c>
      <c r="E1685" s="331">
        <v>25.22</v>
      </c>
      <c r="F1685" s="331"/>
      <c r="G1685" s="333">
        <f t="shared" si="33"/>
        <v>1063.06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3">
      <c r="A1686" s="329" t="s">
        <v>289</v>
      </c>
      <c r="B1686" s="330">
        <v>2</v>
      </c>
      <c r="C1686" s="298">
        <v>46033</v>
      </c>
      <c r="D1686" s="299" t="s">
        <v>326</v>
      </c>
      <c r="E1686" s="331">
        <v>49.38</v>
      </c>
      <c r="F1686" s="331"/>
      <c r="G1686" s="333">
        <f t="shared" si="33"/>
        <v>1088.28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3">
      <c r="A1687" s="329" t="s">
        <v>294</v>
      </c>
      <c r="B1687" s="330">
        <v>22</v>
      </c>
      <c r="C1687" s="298">
        <v>46033</v>
      </c>
      <c r="D1687" s="299" t="s">
        <v>351</v>
      </c>
      <c r="E1687" s="331">
        <v>19.16</v>
      </c>
      <c r="F1687" s="331"/>
      <c r="G1687" s="333">
        <f t="shared" si="33"/>
        <v>1137.6600000000001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3">
      <c r="A1688" s="329" t="s">
        <v>289</v>
      </c>
      <c r="B1688" s="330">
        <v>6</v>
      </c>
      <c r="C1688" s="298">
        <v>46033</v>
      </c>
      <c r="D1688" s="299" t="s">
        <v>312</v>
      </c>
      <c r="E1688" s="331">
        <v>39.86</v>
      </c>
      <c r="F1688" s="331"/>
      <c r="G1688" s="333">
        <f t="shared" si="33"/>
        <v>1156.8200000000002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3">
      <c r="A1689" s="329" t="s">
        <v>289</v>
      </c>
      <c r="B1689" s="330">
        <v>7</v>
      </c>
      <c r="C1689" s="298">
        <v>46033</v>
      </c>
      <c r="D1689" s="299" t="s">
        <v>443</v>
      </c>
      <c r="E1689" s="331">
        <v>165.05</v>
      </c>
      <c r="F1689" s="331"/>
      <c r="G1689" s="333">
        <f t="shared" si="33"/>
        <v>1196.68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3">
      <c r="A1690" s="329" t="s">
        <v>294</v>
      </c>
      <c r="B1690" s="330">
        <v>24</v>
      </c>
      <c r="C1690" s="298">
        <v>46032</v>
      </c>
      <c r="D1690" s="299" t="s">
        <v>858</v>
      </c>
      <c r="E1690" s="331">
        <v>83.42</v>
      </c>
      <c r="F1690" s="331"/>
      <c r="G1690" s="333">
        <f t="shared" si="33"/>
        <v>1361.73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3">
      <c r="A1691" s="329" t="s">
        <v>289</v>
      </c>
      <c r="B1691" s="330">
        <v>4</v>
      </c>
      <c r="C1691" s="298">
        <v>46032</v>
      </c>
      <c r="D1691" s="299" t="s">
        <v>296</v>
      </c>
      <c r="E1691" s="331">
        <v>30.4</v>
      </c>
      <c r="F1691" s="331"/>
      <c r="G1691" s="333">
        <f t="shared" si="33"/>
        <v>1445.15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3">
      <c r="A1692" s="329" t="s">
        <v>289</v>
      </c>
      <c r="B1692" s="330">
        <v>2</v>
      </c>
      <c r="C1692" s="298">
        <v>46032</v>
      </c>
      <c r="D1692" s="299" t="s">
        <v>296</v>
      </c>
      <c r="E1692" s="331">
        <v>13.83</v>
      </c>
      <c r="F1692" s="331"/>
      <c r="G1692" s="333">
        <f t="shared" si="33"/>
        <v>1475.5500000000002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3">
      <c r="A1693" s="329" t="s">
        <v>289</v>
      </c>
      <c r="B1693" s="330">
        <v>2</v>
      </c>
      <c r="C1693" s="298">
        <v>46032</v>
      </c>
      <c r="D1693" s="299" t="s">
        <v>471</v>
      </c>
      <c r="E1693" s="331">
        <v>100</v>
      </c>
      <c r="F1693" s="331"/>
      <c r="G1693" s="333">
        <f t="shared" si="33"/>
        <v>1489.38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3">
      <c r="A1694" s="329" t="s">
        <v>289</v>
      </c>
      <c r="B1694" s="330">
        <v>1</v>
      </c>
      <c r="C1694" s="298">
        <v>46032</v>
      </c>
      <c r="D1694" s="299" t="s">
        <v>304</v>
      </c>
      <c r="E1694" s="331">
        <v>55.68</v>
      </c>
      <c r="F1694" s="331"/>
      <c r="G1694" s="333">
        <f t="shared" si="33"/>
        <v>1589.38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3">
      <c r="A1695" s="329" t="s">
        <v>289</v>
      </c>
      <c r="B1695" s="330">
        <v>2</v>
      </c>
      <c r="C1695" s="298">
        <v>46031</v>
      </c>
      <c r="D1695" s="299" t="s">
        <v>357</v>
      </c>
      <c r="E1695" s="331">
        <v>9.4700000000000006</v>
      </c>
      <c r="F1695" s="331"/>
      <c r="G1695" s="333">
        <f t="shared" si="33"/>
        <v>1645.0600000000002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3">
      <c r="A1696" s="329" t="s">
        <v>289</v>
      </c>
      <c r="B1696" s="330">
        <v>5</v>
      </c>
      <c r="C1696" s="298">
        <v>46031</v>
      </c>
      <c r="D1696" s="299" t="s">
        <v>473</v>
      </c>
      <c r="E1696" s="331">
        <v>50</v>
      </c>
      <c r="F1696" s="331"/>
      <c r="G1696" s="333">
        <f t="shared" si="33"/>
        <v>1654.5300000000002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3">
      <c r="A1697" s="329" t="s">
        <v>289</v>
      </c>
      <c r="B1697" s="330">
        <v>8</v>
      </c>
      <c r="C1697" s="298">
        <v>46030</v>
      </c>
      <c r="D1697" s="299" t="s">
        <v>474</v>
      </c>
      <c r="E1697" s="331">
        <v>32.619999999999997</v>
      </c>
      <c r="F1697" s="331"/>
      <c r="G1697" s="333">
        <f t="shared" si="33"/>
        <v>1704.5300000000002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3">
      <c r="A1698" s="329" t="s">
        <v>291</v>
      </c>
      <c r="B1698" s="330">
        <v>39</v>
      </c>
      <c r="C1698" s="298">
        <v>46030</v>
      </c>
      <c r="D1698" s="299" t="s">
        <v>292</v>
      </c>
      <c r="E1698" s="331"/>
      <c r="F1698" s="331">
        <v>2729.22</v>
      </c>
      <c r="G1698" s="333">
        <f t="shared" si="33"/>
        <v>1737.15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3">
      <c r="A1699" s="329" t="s">
        <v>289</v>
      </c>
      <c r="B1699" s="330">
        <v>2</v>
      </c>
      <c r="C1699" s="298">
        <v>46030</v>
      </c>
      <c r="D1699" s="299" t="s">
        <v>296</v>
      </c>
      <c r="E1699" s="331">
        <v>6.37</v>
      </c>
      <c r="F1699" s="331"/>
      <c r="G1699" s="333">
        <f t="shared" si="33"/>
        <v>-992.06999999999971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3">
      <c r="A1700" s="329" t="s">
        <v>289</v>
      </c>
      <c r="B1700" s="330">
        <v>4</v>
      </c>
      <c r="C1700" s="298">
        <v>46030</v>
      </c>
      <c r="D1700" s="299" t="s">
        <v>296</v>
      </c>
      <c r="E1700" s="331">
        <v>32.119999999999997</v>
      </c>
      <c r="F1700" s="331"/>
      <c r="G1700" s="333">
        <f t="shared" si="33"/>
        <v>-985.6999999999997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3">
      <c r="A1701" s="329" t="s">
        <v>289</v>
      </c>
      <c r="B1701" s="330">
        <v>2</v>
      </c>
      <c r="C1701" s="298">
        <v>46030</v>
      </c>
      <c r="D1701" s="299" t="s">
        <v>357</v>
      </c>
      <c r="E1701" s="331">
        <v>9.4700000000000006</v>
      </c>
      <c r="F1701" s="331"/>
      <c r="G1701" s="333">
        <f t="shared" si="33"/>
        <v>-953.5799999999997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3">
      <c r="A1702" s="329" t="s">
        <v>289</v>
      </c>
      <c r="B1702" s="330">
        <v>2</v>
      </c>
      <c r="C1702" s="298">
        <v>46030</v>
      </c>
      <c r="D1702" s="299" t="s">
        <v>385</v>
      </c>
      <c r="E1702" s="331">
        <v>21.18</v>
      </c>
      <c r="F1702" s="331"/>
      <c r="G1702" s="333">
        <f t="shared" si="33"/>
        <v>-944.10999999999967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3">
      <c r="A1703" s="329" t="s">
        <v>335</v>
      </c>
      <c r="B1703" s="330" t="s">
        <v>335</v>
      </c>
      <c r="C1703" s="298">
        <v>46029</v>
      </c>
      <c r="D1703" s="299" t="s">
        <v>182</v>
      </c>
      <c r="E1703" s="331">
        <v>52.66</v>
      </c>
      <c r="F1703" s="331"/>
      <c r="G1703" s="333">
        <f t="shared" si="33"/>
        <v>-922.92999999999972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3">
      <c r="A1704" s="329" t="s">
        <v>294</v>
      </c>
      <c r="B1704" s="330">
        <v>13</v>
      </c>
      <c r="C1704" s="298">
        <v>46029</v>
      </c>
      <c r="D1704" s="299" t="s">
        <v>182</v>
      </c>
      <c r="E1704" s="331">
        <v>167.42</v>
      </c>
      <c r="F1704" s="331"/>
      <c r="G1704" s="333">
        <f t="shared" si="33"/>
        <v>-870.26999999999975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3">
      <c r="A1705" s="329" t="s">
        <v>289</v>
      </c>
      <c r="B1705" s="330">
        <v>4</v>
      </c>
      <c r="C1705" s="298">
        <v>46029</v>
      </c>
      <c r="D1705" s="299" t="s">
        <v>296</v>
      </c>
      <c r="E1705" s="331">
        <v>30.81</v>
      </c>
      <c r="F1705" s="331"/>
      <c r="G1705" s="333">
        <f t="shared" si="33"/>
        <v>-702.8499999999998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3">
      <c r="A1706" s="329" t="s">
        <v>289</v>
      </c>
      <c r="B1706" s="330">
        <v>2</v>
      </c>
      <c r="C1706" s="298">
        <v>46029</v>
      </c>
      <c r="D1706" s="299" t="s">
        <v>357</v>
      </c>
      <c r="E1706" s="331">
        <v>9.4700000000000006</v>
      </c>
      <c r="F1706" s="331"/>
      <c r="G1706" s="333">
        <f t="shared" si="33"/>
        <v>-672.03999999999985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3">
      <c r="A1707" s="329" t="s">
        <v>294</v>
      </c>
      <c r="B1707" s="330">
        <v>22</v>
      </c>
      <c r="C1707" s="298">
        <v>46029</v>
      </c>
      <c r="D1707" s="299" t="s">
        <v>475</v>
      </c>
      <c r="E1707" s="331">
        <v>148.04</v>
      </c>
      <c r="F1707" s="331"/>
      <c r="G1707" s="333">
        <f t="shared" si="33"/>
        <v>-662.56999999999982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3">
      <c r="A1708" s="329" t="s">
        <v>294</v>
      </c>
      <c r="B1708" s="330">
        <v>14</v>
      </c>
      <c r="C1708" s="298">
        <v>46028</v>
      </c>
      <c r="D1708" s="299" t="s">
        <v>365</v>
      </c>
      <c r="E1708" s="331">
        <v>66.67</v>
      </c>
      <c r="F1708" s="331"/>
      <c r="G1708" s="333">
        <f t="shared" si="33"/>
        <v>-514.52999999999986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3">
      <c r="A1709" s="329" t="s">
        <v>289</v>
      </c>
      <c r="B1709" s="330">
        <v>3</v>
      </c>
      <c r="C1709" s="298">
        <v>46028</v>
      </c>
      <c r="D1709" s="299" t="s">
        <v>296</v>
      </c>
      <c r="E1709" s="331">
        <v>5.7</v>
      </c>
      <c r="F1709" s="331"/>
      <c r="G1709" s="333">
        <f t="shared" si="33"/>
        <v>-447.8599999999999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3">
      <c r="A1710" s="329" t="s">
        <v>294</v>
      </c>
      <c r="B1710" s="330">
        <v>21</v>
      </c>
      <c r="C1710" s="298">
        <v>46028</v>
      </c>
      <c r="D1710" s="299" t="s">
        <v>194</v>
      </c>
      <c r="E1710" s="331">
        <v>30.59</v>
      </c>
      <c r="F1710" s="331"/>
      <c r="G1710" s="333">
        <f t="shared" si="33"/>
        <v>-442.15999999999991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3">
      <c r="A1711" s="329" t="s">
        <v>294</v>
      </c>
      <c r="B1711" s="330">
        <v>17</v>
      </c>
      <c r="C1711" s="298">
        <v>46027</v>
      </c>
      <c r="D1711" s="299" t="s">
        <v>369</v>
      </c>
      <c r="E1711" s="331">
        <v>133.91999999999999</v>
      </c>
      <c r="F1711" s="331"/>
      <c r="G1711" s="333">
        <f t="shared" si="33"/>
        <v>-411.56999999999994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3">
      <c r="A1712" s="329" t="s">
        <v>294</v>
      </c>
      <c r="B1712" s="330">
        <v>17</v>
      </c>
      <c r="C1712" s="298">
        <v>46027</v>
      </c>
      <c r="D1712" s="299" t="s">
        <v>369</v>
      </c>
      <c r="E1712" s="331">
        <v>62</v>
      </c>
      <c r="F1712" s="331"/>
      <c r="G1712" s="333">
        <f t="shared" si="33"/>
        <v>-277.64999999999992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3">
      <c r="A1713" s="329" t="s">
        <v>289</v>
      </c>
      <c r="B1713" s="330">
        <v>6</v>
      </c>
      <c r="C1713" s="298">
        <v>46027</v>
      </c>
      <c r="D1713" s="299" t="s">
        <v>300</v>
      </c>
      <c r="E1713" s="331">
        <v>10.64</v>
      </c>
      <c r="F1713" s="331"/>
      <c r="G1713" s="333">
        <f t="shared" si="33"/>
        <v>-215.64999999999992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3">
      <c r="A1714" s="329" t="s">
        <v>289</v>
      </c>
      <c r="B1714" s="330">
        <v>8</v>
      </c>
      <c r="C1714" s="298">
        <v>46027</v>
      </c>
      <c r="D1714" s="299" t="s">
        <v>319</v>
      </c>
      <c r="E1714" s="331">
        <v>17.440000000000001</v>
      </c>
      <c r="F1714" s="331"/>
      <c r="G1714" s="333">
        <f t="shared" si="33"/>
        <v>-205.00999999999991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3">
      <c r="A1715" s="329" t="s">
        <v>289</v>
      </c>
      <c r="B1715" s="330">
        <v>1</v>
      </c>
      <c r="C1715" s="298">
        <v>46027</v>
      </c>
      <c r="D1715" s="299" t="s">
        <v>306</v>
      </c>
      <c r="E1715" s="331">
        <v>216.19</v>
      </c>
      <c r="F1715" s="331"/>
      <c r="G1715" s="333">
        <f t="shared" si="33"/>
        <v>-187.56999999999991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3">
      <c r="A1716" s="329" t="s">
        <v>289</v>
      </c>
      <c r="B1716" s="330">
        <v>2</v>
      </c>
      <c r="C1716" s="298">
        <v>46027</v>
      </c>
      <c r="D1716" s="299" t="s">
        <v>476</v>
      </c>
      <c r="E1716" s="331">
        <v>70</v>
      </c>
      <c r="F1716" s="331"/>
      <c r="G1716" s="333">
        <f t="shared" si="33"/>
        <v>28.62000000000009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3">
      <c r="A1717" s="329" t="s">
        <v>289</v>
      </c>
      <c r="B1717" s="330">
        <v>2</v>
      </c>
      <c r="C1717" s="298">
        <v>46027</v>
      </c>
      <c r="D1717" s="299" t="s">
        <v>357</v>
      </c>
      <c r="E1717" s="331">
        <v>14.05</v>
      </c>
      <c r="F1717" s="331"/>
      <c r="G1717" s="333">
        <f t="shared" si="33"/>
        <v>98.62000000000009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3">
      <c r="A1718" s="329" t="s">
        <v>294</v>
      </c>
      <c r="B1718" s="330">
        <v>14</v>
      </c>
      <c r="C1718" s="298">
        <v>46027</v>
      </c>
      <c r="D1718" s="299" t="s">
        <v>366</v>
      </c>
      <c r="E1718" s="331">
        <v>68.739999999999995</v>
      </c>
      <c r="F1718" s="331"/>
      <c r="G1718" s="333">
        <f t="shared" si="33"/>
        <v>112.67000000000009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3">
      <c r="A1719" s="329" t="s">
        <v>289</v>
      </c>
      <c r="B1719" s="330">
        <v>6</v>
      </c>
      <c r="C1719" s="298">
        <v>46027</v>
      </c>
      <c r="D1719" s="299" t="s">
        <v>477</v>
      </c>
      <c r="E1719" s="331">
        <v>120</v>
      </c>
      <c r="F1719" s="331"/>
      <c r="G1719" s="333">
        <f t="shared" si="33"/>
        <v>181.41000000000008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3">
      <c r="A1720" s="329" t="s">
        <v>294</v>
      </c>
      <c r="B1720" s="330">
        <v>9</v>
      </c>
      <c r="C1720" s="298">
        <v>46027</v>
      </c>
      <c r="D1720" s="299" t="s">
        <v>58</v>
      </c>
      <c r="E1720" s="331">
        <v>1281.53</v>
      </c>
      <c r="F1720" s="331"/>
      <c r="G1720" s="333">
        <f t="shared" si="33"/>
        <v>301.41000000000008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3">
      <c r="A1721" s="329" t="s">
        <v>289</v>
      </c>
      <c r="B1721" s="330">
        <v>7</v>
      </c>
      <c r="C1721" s="298">
        <v>46026</v>
      </c>
      <c r="D1721" s="299" t="s">
        <v>337</v>
      </c>
      <c r="E1721" s="331">
        <v>18.260000000000002</v>
      </c>
      <c r="F1721" s="331"/>
      <c r="G1721" s="333">
        <f t="shared" si="33"/>
        <v>1582.94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3">
      <c r="A1722" s="329" t="s">
        <v>287</v>
      </c>
      <c r="B1722" s="330" t="s">
        <v>287</v>
      </c>
      <c r="C1722" s="298">
        <v>46026</v>
      </c>
      <c r="D1722" s="299" t="s">
        <v>300</v>
      </c>
      <c r="E1722" s="331">
        <v>114.91</v>
      </c>
      <c r="F1722" s="331">
        <v>114.91</v>
      </c>
      <c r="G1722" s="333">
        <f t="shared" si="33"/>
        <v>1601.2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3">
      <c r="A1723" s="329" t="s">
        <v>289</v>
      </c>
      <c r="B1723" s="330">
        <v>5</v>
      </c>
      <c r="C1723" s="298">
        <v>46026</v>
      </c>
      <c r="D1723" s="299" t="s">
        <v>478</v>
      </c>
      <c r="E1723" s="331">
        <v>42.43</v>
      </c>
      <c r="F1723" s="331"/>
      <c r="G1723" s="333">
        <f t="shared" si="33"/>
        <v>1601.2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3">
      <c r="A1724" s="329" t="s">
        <v>289</v>
      </c>
      <c r="B1724" s="330">
        <v>7</v>
      </c>
      <c r="C1724" s="298">
        <v>46026</v>
      </c>
      <c r="D1724" s="299" t="s">
        <v>300</v>
      </c>
      <c r="E1724" s="331">
        <v>42.59</v>
      </c>
      <c r="F1724" s="331"/>
      <c r="G1724" s="333">
        <f t="shared" si="33"/>
        <v>1643.63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3">
      <c r="A1725" s="329" t="s">
        <v>289</v>
      </c>
      <c r="B1725" s="330">
        <v>3</v>
      </c>
      <c r="C1725" s="298">
        <v>46025</v>
      </c>
      <c r="D1725" s="299" t="s">
        <v>347</v>
      </c>
      <c r="E1725" s="331">
        <v>14.57</v>
      </c>
      <c r="F1725" s="331"/>
      <c r="G1725" s="333">
        <f t="shared" si="33"/>
        <v>1686.22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3">
      <c r="A1726" s="329" t="s">
        <v>289</v>
      </c>
      <c r="B1726" s="330">
        <v>2</v>
      </c>
      <c r="C1726" s="298">
        <v>46025</v>
      </c>
      <c r="D1726" s="299" t="s">
        <v>479</v>
      </c>
      <c r="E1726" s="331">
        <v>41.05</v>
      </c>
      <c r="F1726" s="331"/>
      <c r="G1726" s="333">
        <f t="shared" si="33"/>
        <v>1700.79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3">
      <c r="A1727" s="329" t="s">
        <v>289</v>
      </c>
      <c r="B1727" s="330">
        <v>4</v>
      </c>
      <c r="C1727" s="298">
        <v>46025</v>
      </c>
      <c r="D1727" s="299" t="s">
        <v>310</v>
      </c>
      <c r="E1727" s="331">
        <v>26.88</v>
      </c>
      <c r="F1727" s="331"/>
      <c r="G1727" s="333">
        <f t="shared" si="33"/>
        <v>1741.84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3">
      <c r="A1728" s="329" t="s">
        <v>289</v>
      </c>
      <c r="B1728" s="330">
        <v>2</v>
      </c>
      <c r="C1728" s="298">
        <v>46025</v>
      </c>
      <c r="D1728" s="299" t="s">
        <v>308</v>
      </c>
      <c r="E1728" s="331">
        <v>130.08000000000001</v>
      </c>
      <c r="F1728" s="331"/>
      <c r="G1728" s="333">
        <f t="shared" si="33"/>
        <v>1768.72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3">
      <c r="A1729" s="329" t="s">
        <v>289</v>
      </c>
      <c r="B1729" s="330">
        <v>7</v>
      </c>
      <c r="C1729" s="298">
        <v>46025</v>
      </c>
      <c r="D1729" s="299" t="s">
        <v>480</v>
      </c>
      <c r="E1729" s="331">
        <v>222.49</v>
      </c>
      <c r="F1729" s="331"/>
      <c r="G1729" s="333">
        <f t="shared" si="33"/>
        <v>1898.8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3">
      <c r="A1730" s="329" t="s">
        <v>289</v>
      </c>
      <c r="B1730" s="330">
        <v>7</v>
      </c>
      <c r="C1730" s="298">
        <v>46025</v>
      </c>
      <c r="D1730" s="299" t="s">
        <v>480</v>
      </c>
      <c r="E1730" s="331">
        <v>99.18</v>
      </c>
      <c r="F1730" s="331"/>
      <c r="G1730" s="333">
        <f t="shared" si="33"/>
        <v>2121.29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3">
      <c r="A1731" s="329" t="s">
        <v>289</v>
      </c>
      <c r="B1731" s="330">
        <v>5</v>
      </c>
      <c r="C1731" s="298">
        <v>46024</v>
      </c>
      <c r="D1731" s="299" t="s">
        <v>481</v>
      </c>
      <c r="E1731" s="331">
        <v>35</v>
      </c>
      <c r="F1731" s="331"/>
      <c r="G1731" s="333">
        <f t="shared" si="33"/>
        <v>2220.4699999999998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3">
      <c r="A1732" s="329" t="s">
        <v>289</v>
      </c>
      <c r="B1732" s="330">
        <v>3</v>
      </c>
      <c r="C1732" s="298">
        <v>46024</v>
      </c>
      <c r="D1732" s="299" t="s">
        <v>296</v>
      </c>
      <c r="E1732" s="331">
        <v>15.11</v>
      </c>
      <c r="F1732" s="331"/>
      <c r="G1732" s="333">
        <f t="shared" si="33"/>
        <v>2255.4699999999998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3">
      <c r="A1733" s="329" t="s">
        <v>289</v>
      </c>
      <c r="B1733" s="330">
        <v>5</v>
      </c>
      <c r="C1733" s="298">
        <v>46024</v>
      </c>
      <c r="D1733" s="299" t="s">
        <v>482</v>
      </c>
      <c r="E1733" s="331">
        <v>29.67</v>
      </c>
      <c r="F1733" s="331"/>
      <c r="G1733" s="333">
        <f t="shared" si="33"/>
        <v>2270.58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3">
      <c r="A1734" s="329" t="s">
        <v>287</v>
      </c>
      <c r="B1734" s="330" t="s">
        <v>287</v>
      </c>
      <c r="C1734" s="298">
        <v>46024</v>
      </c>
      <c r="D1734" s="299" t="s">
        <v>396</v>
      </c>
      <c r="E1734" s="331">
        <v>70.56</v>
      </c>
      <c r="F1734" s="331">
        <v>70.56</v>
      </c>
      <c r="G1734" s="333">
        <f t="shared" si="33"/>
        <v>2300.25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3">
      <c r="A1735" s="329" t="s">
        <v>287</v>
      </c>
      <c r="B1735" s="330" t="s">
        <v>287</v>
      </c>
      <c r="C1735" s="298">
        <v>46024</v>
      </c>
      <c r="D1735" s="299" t="s">
        <v>483</v>
      </c>
      <c r="E1735" s="331">
        <v>113.94</v>
      </c>
      <c r="F1735" s="331">
        <v>113.94</v>
      </c>
      <c r="G1735" s="333">
        <f t="shared" si="33"/>
        <v>2300.25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3">
      <c r="A1736" s="329" t="s">
        <v>289</v>
      </c>
      <c r="B1736" s="330">
        <v>2</v>
      </c>
      <c r="C1736" s="298">
        <v>46024</v>
      </c>
      <c r="D1736" s="299" t="s">
        <v>370</v>
      </c>
      <c r="E1736" s="331">
        <v>11.9</v>
      </c>
      <c r="F1736" s="331"/>
      <c r="G1736" s="333">
        <f t="shared" si="33"/>
        <v>2300.25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3">
      <c r="A1737" s="329" t="s">
        <v>289</v>
      </c>
      <c r="B1737" s="330">
        <v>2</v>
      </c>
      <c r="C1737" s="298">
        <v>46024</v>
      </c>
      <c r="D1737" s="299" t="s">
        <v>407</v>
      </c>
      <c r="E1737" s="331">
        <v>23.9</v>
      </c>
      <c r="F1737" s="331"/>
      <c r="G1737" s="333">
        <f t="shared" si="33"/>
        <v>2312.15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3">
      <c r="A1738" s="329" t="s">
        <v>289</v>
      </c>
      <c r="B1738" s="330">
        <v>5</v>
      </c>
      <c r="C1738" s="298">
        <v>46024</v>
      </c>
      <c r="D1738" s="299" t="s">
        <v>484</v>
      </c>
      <c r="E1738" s="331">
        <v>160</v>
      </c>
      <c r="F1738" s="331"/>
      <c r="G1738" s="333">
        <f t="shared" si="33"/>
        <v>2336.0500000000002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3">
      <c r="A1739" s="329" t="s">
        <v>284</v>
      </c>
      <c r="B1739" s="330">
        <v>36</v>
      </c>
      <c r="C1739" s="298">
        <v>46024</v>
      </c>
      <c r="D1739" s="299" t="s">
        <v>373</v>
      </c>
      <c r="E1739" s="331">
        <v>50</v>
      </c>
      <c r="F1739" s="331"/>
      <c r="G1739" s="333">
        <f t="shared" si="33"/>
        <v>2496.0500000000002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3">
      <c r="A1740" s="329" t="s">
        <v>289</v>
      </c>
      <c r="B1740" s="330">
        <v>6</v>
      </c>
      <c r="C1740" s="298">
        <v>46023</v>
      </c>
      <c r="D1740" s="299" t="s">
        <v>312</v>
      </c>
      <c r="E1740" s="331">
        <v>8</v>
      </c>
      <c r="F1740" s="331"/>
      <c r="G1740" s="333">
        <f t="shared" si="33"/>
        <v>2546.0500000000002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3">
      <c r="A1741" s="329" t="s">
        <v>289</v>
      </c>
      <c r="B1741" s="330">
        <v>2</v>
      </c>
      <c r="C1741" s="298">
        <v>46023</v>
      </c>
      <c r="D1741" s="299" t="s">
        <v>370</v>
      </c>
      <c r="E1741" s="331">
        <v>13.06</v>
      </c>
      <c r="F1741" s="331"/>
      <c r="G1741" s="333">
        <f t="shared" si="33"/>
        <v>2554.0500000000002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3">
      <c r="A1742" s="329" t="s">
        <v>294</v>
      </c>
      <c r="B1742" s="330">
        <v>22</v>
      </c>
      <c r="C1742" s="298">
        <v>46023</v>
      </c>
      <c r="D1742" s="299" t="s">
        <v>374</v>
      </c>
      <c r="E1742" s="331">
        <v>6.37</v>
      </c>
      <c r="F1742" s="331"/>
      <c r="G1742" s="333">
        <f t="shared" si="33"/>
        <v>2567.11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3">
      <c r="A1743" s="329" t="s">
        <v>289</v>
      </c>
      <c r="B1743" s="330">
        <v>2</v>
      </c>
      <c r="C1743" s="298">
        <v>46023</v>
      </c>
      <c r="D1743" s="299" t="s">
        <v>357</v>
      </c>
      <c r="E1743" s="331">
        <v>10.27</v>
      </c>
      <c r="F1743" s="331"/>
      <c r="G1743" s="333">
        <f t="shared" si="33"/>
        <v>2573.48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3">
      <c r="A1744" s="329" t="s">
        <v>289</v>
      </c>
      <c r="B1744" s="330">
        <v>6</v>
      </c>
      <c r="C1744" s="298">
        <v>46023</v>
      </c>
      <c r="D1744" s="299" t="s">
        <v>485</v>
      </c>
      <c r="E1744" s="331">
        <v>176.57</v>
      </c>
      <c r="F1744" s="331"/>
      <c r="G1744" s="333">
        <f t="shared" si="33"/>
        <v>2583.75</v>
      </c>
      <c r="H1744" s="334"/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3">
      <c r="A1745" s="329" t="s">
        <v>287</v>
      </c>
      <c r="B1745" s="330" t="s">
        <v>287</v>
      </c>
      <c r="C1745" s="298">
        <v>46023</v>
      </c>
      <c r="D1745" s="299" t="s">
        <v>300</v>
      </c>
      <c r="E1745" s="331">
        <v>383.39</v>
      </c>
      <c r="F1745" s="331">
        <v>383.39</v>
      </c>
      <c r="G1745" s="333">
        <f t="shared" si="33"/>
        <v>2760.32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3">
      <c r="A1746" s="329" t="s">
        <v>287</v>
      </c>
      <c r="B1746" s="330" t="s">
        <v>287</v>
      </c>
      <c r="C1746" s="298">
        <v>46023</v>
      </c>
      <c r="D1746" s="299" t="s">
        <v>300</v>
      </c>
      <c r="E1746" s="331">
        <v>53.24</v>
      </c>
      <c r="F1746" s="331">
        <v>53.24</v>
      </c>
      <c r="G1746" s="333">
        <f t="shared" si="33"/>
        <v>2760.32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3">
      <c r="A1747" s="329" t="s">
        <v>335</v>
      </c>
      <c r="B1747" s="330" t="s">
        <v>335</v>
      </c>
      <c r="C1747" s="298">
        <v>46023</v>
      </c>
      <c r="D1747" s="337" t="s">
        <v>458</v>
      </c>
      <c r="E1747" s="331">
        <v>239.68</v>
      </c>
      <c r="F1747" s="331"/>
      <c r="G1747" s="333">
        <f t="shared" si="33"/>
        <v>2760.32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3">
      <c r="A1748" s="329" t="s">
        <v>486</v>
      </c>
      <c r="B1748" s="330" t="s">
        <v>486</v>
      </c>
      <c r="C1748" s="298">
        <v>45658</v>
      </c>
      <c r="D1748" s="298" t="s">
        <v>487</v>
      </c>
      <c r="E1748" s="332"/>
      <c r="F1748" s="332"/>
      <c r="G1748" s="333">
        <v>3000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5.75" customHeight="1" x14ac:dyDescent="0.3"/>
    <row r="1750" spans="1:20" ht="15.75" customHeight="1" x14ac:dyDescent="0.3"/>
    <row r="1751" spans="1:20" ht="15.75" customHeight="1" x14ac:dyDescent="0.3"/>
    <row r="1752" spans="1:20" ht="15.75" customHeight="1" x14ac:dyDescent="0.3"/>
    <row r="1753" spans="1:20" ht="15.75" customHeight="1" x14ac:dyDescent="0.3"/>
    <row r="1754" spans="1:20" ht="15.75" customHeight="1" x14ac:dyDescent="0.3"/>
    <row r="1755" spans="1:20" ht="15.75" customHeight="1" x14ac:dyDescent="0.3"/>
    <row r="1756" spans="1:20" ht="15.75" customHeight="1" x14ac:dyDescent="0.3"/>
    <row r="1757" spans="1:20" ht="15.75" customHeight="1" x14ac:dyDescent="0.3"/>
    <row r="1758" spans="1:20" ht="15.75" customHeight="1" x14ac:dyDescent="0.3"/>
    <row r="1759" spans="1:20" ht="15.75" customHeight="1" x14ac:dyDescent="0.3"/>
    <row r="1760" spans="1:2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ht="15.75" customHeight="1" x14ac:dyDescent="0.3"/>
    <row r="3410" ht="15.75" customHeight="1" x14ac:dyDescent="0.3"/>
    <row r="3411" ht="15.75" customHeight="1" x14ac:dyDescent="0.3"/>
    <row r="3412" ht="15.75" customHeight="1" x14ac:dyDescent="0.3"/>
    <row r="3413" ht="15.75" customHeight="1" x14ac:dyDescent="0.3"/>
    <row r="3414" ht="15.75" customHeight="1" x14ac:dyDescent="0.3"/>
    <row r="3415" ht="15.75" customHeight="1" x14ac:dyDescent="0.3"/>
    <row r="3416" ht="15.75" customHeight="1" x14ac:dyDescent="0.3"/>
    <row r="3417" ht="15.75" customHeight="1" x14ac:dyDescent="0.3"/>
    <row r="3418" ht="15.75" customHeight="1" x14ac:dyDescent="0.3"/>
    <row r="3419" ht="15.75" customHeight="1" x14ac:dyDescent="0.3"/>
    <row r="3420" ht="15.75" customHeight="1" x14ac:dyDescent="0.3"/>
    <row r="3421" ht="15.75" customHeight="1" x14ac:dyDescent="0.3"/>
    <row r="3422" ht="15.75" customHeight="1" x14ac:dyDescent="0.3"/>
    <row r="3423" ht="15.75" customHeight="1" x14ac:dyDescent="0.3"/>
    <row r="3424" ht="15.75" customHeight="1" x14ac:dyDescent="0.3"/>
    <row r="3425" ht="15.75" customHeight="1" x14ac:dyDescent="0.3"/>
    <row r="3426" ht="15.75" customHeight="1" x14ac:dyDescent="0.3"/>
    <row r="3427" ht="15.75" customHeight="1" x14ac:dyDescent="0.3"/>
    <row r="3428" ht="15.75" customHeight="1" x14ac:dyDescent="0.3"/>
    <row r="3429" ht="15.75" customHeight="1" x14ac:dyDescent="0.3"/>
    <row r="3430" ht="15.75" customHeight="1" x14ac:dyDescent="0.3"/>
    <row r="3431" ht="15.75" customHeight="1" x14ac:dyDescent="0.3"/>
    <row r="3432" ht="15.75" customHeight="1" x14ac:dyDescent="0.3"/>
    <row r="3433" ht="15.75" customHeight="1" x14ac:dyDescent="0.3"/>
    <row r="3434" ht="15.75" customHeight="1" x14ac:dyDescent="0.3"/>
    <row r="3435" ht="15.75" customHeight="1" x14ac:dyDescent="0.3"/>
    <row r="3436" ht="15.75" customHeight="1" x14ac:dyDescent="0.3"/>
    <row r="3437" ht="15.75" customHeight="1" x14ac:dyDescent="0.3"/>
    <row r="3438" ht="15.75" customHeight="1" x14ac:dyDescent="0.3"/>
    <row r="3439" ht="15.75" customHeight="1" x14ac:dyDescent="0.3"/>
    <row r="3440" ht="15.75" customHeight="1" x14ac:dyDescent="0.3"/>
    <row r="3441" ht="15.75" customHeight="1" x14ac:dyDescent="0.3"/>
    <row r="3442" ht="15.75" customHeight="1" x14ac:dyDescent="0.3"/>
    <row r="3443" ht="15.75" customHeight="1" x14ac:dyDescent="0.3"/>
    <row r="3444" ht="15.75" customHeight="1" x14ac:dyDescent="0.3"/>
    <row r="3445" ht="15.75" customHeight="1" x14ac:dyDescent="0.3"/>
    <row r="3446" ht="15.75" customHeight="1" x14ac:dyDescent="0.3"/>
    <row r="3447" ht="15.75" customHeight="1" x14ac:dyDescent="0.3"/>
    <row r="3448" ht="15.75" customHeight="1" x14ac:dyDescent="0.3"/>
    <row r="3449" ht="15.75" customHeight="1" x14ac:dyDescent="0.3"/>
    <row r="3450" ht="15.75" customHeight="1" x14ac:dyDescent="0.3"/>
    <row r="3451" ht="15.75" customHeight="1" x14ac:dyDescent="0.3"/>
    <row r="3452" ht="15.75" customHeight="1" x14ac:dyDescent="0.3"/>
    <row r="3453" ht="15.75" customHeight="1" x14ac:dyDescent="0.3"/>
    <row r="3454" ht="15.75" customHeight="1" x14ac:dyDescent="0.3"/>
    <row r="3455" ht="15.75" customHeight="1" x14ac:dyDescent="0.3"/>
    <row r="3456" ht="15.75" customHeight="1" x14ac:dyDescent="0.3"/>
    <row r="3457" ht="15.75" customHeight="1" x14ac:dyDescent="0.3"/>
    <row r="3458" ht="15.75" customHeight="1" x14ac:dyDescent="0.3"/>
    <row r="3459" ht="15.75" customHeight="1" x14ac:dyDescent="0.3"/>
    <row r="3460" ht="15.75" customHeight="1" x14ac:dyDescent="0.3"/>
    <row r="3461" ht="15.75" customHeight="1" x14ac:dyDescent="0.3"/>
    <row r="3462" ht="15.75" customHeight="1" x14ac:dyDescent="0.3"/>
    <row r="3463" ht="15.75" customHeight="1" x14ac:dyDescent="0.3"/>
    <row r="3464" ht="15.75" customHeight="1" x14ac:dyDescent="0.3"/>
    <row r="3465" ht="15.75" customHeight="1" x14ac:dyDescent="0.3"/>
    <row r="3466" ht="15.75" customHeight="1" x14ac:dyDescent="0.3"/>
    <row r="3467" ht="15.75" customHeight="1" x14ac:dyDescent="0.3"/>
    <row r="3468" ht="15.75" customHeight="1" x14ac:dyDescent="0.3"/>
    <row r="3469" ht="15.75" customHeight="1" x14ac:dyDescent="0.3"/>
    <row r="3470" ht="15.75" customHeight="1" x14ac:dyDescent="0.3"/>
    <row r="3471" ht="15.75" customHeight="1" x14ac:dyDescent="0.3"/>
    <row r="3472" ht="15.75" customHeight="1" x14ac:dyDescent="0.3"/>
    <row r="3473" spans="9:9" ht="15.75" customHeight="1" x14ac:dyDescent="0.3"/>
    <row r="3474" spans="9:9" ht="15.75" customHeight="1" x14ac:dyDescent="0.3"/>
    <row r="3475" spans="9:9" ht="15.75" customHeight="1" x14ac:dyDescent="0.3"/>
    <row r="3476" spans="9:9" ht="15.75" customHeight="1" x14ac:dyDescent="0.3"/>
    <row r="3477" spans="9:9" ht="15.75" customHeight="1" x14ac:dyDescent="0.3"/>
    <row r="3478" spans="9:9" ht="12" customHeight="1" x14ac:dyDescent="0.3">
      <c r="I3478" s="335" t="s">
        <v>225</v>
      </c>
    </row>
    <row r="3479" spans="9:9" ht="12" customHeight="1" x14ac:dyDescent="0.3">
      <c r="I3479" s="335"/>
    </row>
    <row r="3480" spans="9:9" ht="12" customHeight="1" x14ac:dyDescent="0.3">
      <c r="I3480" s="335"/>
    </row>
    <row r="3481" spans="9:9" ht="12" customHeight="1" x14ac:dyDescent="0.3">
      <c r="I3481" s="335"/>
    </row>
    <row r="3482" spans="9:9" ht="12" customHeight="1" x14ac:dyDescent="0.3">
      <c r="I3482" s="335"/>
    </row>
    <row r="3483" spans="9:9" ht="12" customHeight="1" x14ac:dyDescent="0.3">
      <c r="I3483" s="335"/>
    </row>
    <row r="3484" spans="9:9" ht="12" customHeight="1" x14ac:dyDescent="0.3">
      <c r="I3484" s="335"/>
    </row>
    <row r="3485" spans="9:9" ht="12" customHeight="1" x14ac:dyDescent="0.3">
      <c r="I3485" s="335"/>
    </row>
    <row r="3486" spans="9:9" ht="12" customHeight="1" x14ac:dyDescent="0.3">
      <c r="I3486" s="335"/>
    </row>
    <row r="3487" spans="9:9" ht="12" customHeight="1" x14ac:dyDescent="0.3">
      <c r="I3487" s="335" t="s">
        <v>226</v>
      </c>
    </row>
    <row r="3488" spans="9:9" ht="15.75" customHeight="1" x14ac:dyDescent="0.3"/>
    <row r="3489" spans="9:9" ht="15.75" customHeight="1" x14ac:dyDescent="0.3"/>
    <row r="3490" spans="9:9" ht="12" customHeight="1" x14ac:dyDescent="0.3">
      <c r="I3490" s="335" t="s">
        <v>226</v>
      </c>
    </row>
    <row r="3491" spans="9:9" ht="12" customHeight="1" x14ac:dyDescent="0.3">
      <c r="I3491" s="335"/>
    </row>
    <row r="3492" spans="9:9" ht="12" customHeight="1" x14ac:dyDescent="0.3">
      <c r="I3492" s="335"/>
    </row>
    <row r="3493" spans="9:9" ht="12" customHeight="1" x14ac:dyDescent="0.3">
      <c r="I3493" s="335"/>
    </row>
    <row r="3494" spans="9:9" ht="12" customHeight="1" x14ac:dyDescent="0.3">
      <c r="I3494" s="335"/>
    </row>
    <row r="3495" spans="9:9" ht="12" customHeight="1" x14ac:dyDescent="0.3">
      <c r="I3495" s="335"/>
    </row>
    <row r="3496" spans="9:9" ht="12" customHeight="1" x14ac:dyDescent="0.3">
      <c r="I3496" s="335" t="s">
        <v>226</v>
      </c>
    </row>
    <row r="3497" spans="9:9" ht="12" customHeight="1" x14ac:dyDescent="0.3">
      <c r="I3497" s="335" t="s">
        <v>226</v>
      </c>
    </row>
    <row r="3498" spans="9:9" ht="12" customHeight="1" x14ac:dyDescent="0.3">
      <c r="I3498" s="335"/>
    </row>
    <row r="3499" spans="9:9" ht="12" customHeight="1" x14ac:dyDescent="0.3">
      <c r="I3499" s="335"/>
    </row>
    <row r="3500" spans="9:9" ht="12" customHeight="1" x14ac:dyDescent="0.3">
      <c r="I3500" s="335"/>
    </row>
    <row r="3501" spans="9:9" ht="12" customHeight="1" x14ac:dyDescent="0.3">
      <c r="I3501" s="335" t="s">
        <v>226</v>
      </c>
    </row>
    <row r="3502" spans="9:9" ht="12" customHeight="1" x14ac:dyDescent="0.3">
      <c r="I3502" s="335" t="s">
        <v>225</v>
      </c>
    </row>
    <row r="3503" spans="9:9" ht="12" customHeight="1" x14ac:dyDescent="0.3">
      <c r="I3503" s="335" t="s">
        <v>225</v>
      </c>
    </row>
    <row r="3504" spans="9:9" ht="15.75" customHeight="1" x14ac:dyDescent="0.3"/>
    <row r="3505" spans="9:9" ht="15.75" customHeight="1" x14ac:dyDescent="0.3"/>
    <row r="3506" spans="9:9" ht="12" customHeight="1" x14ac:dyDescent="0.3">
      <c r="I3506" s="335" t="s">
        <v>225</v>
      </c>
    </row>
    <row r="3507" spans="9:9" ht="12" customHeight="1" x14ac:dyDescent="0.3">
      <c r="I3507" s="335"/>
    </row>
    <row r="3508" spans="9:9" ht="12" customHeight="1" x14ac:dyDescent="0.3">
      <c r="I3508" s="335" t="s">
        <v>226</v>
      </c>
    </row>
    <row r="3509" spans="9:9" ht="12" customHeight="1" x14ac:dyDescent="0.3">
      <c r="I3509" s="335"/>
    </row>
    <row r="3510" spans="9:9" ht="12" customHeight="1" x14ac:dyDescent="0.3">
      <c r="I3510" s="335"/>
    </row>
    <row r="3511" spans="9:9" ht="12" customHeight="1" x14ac:dyDescent="0.3">
      <c r="I3511" s="335" t="s">
        <v>226</v>
      </c>
    </row>
    <row r="3512" spans="9:9" ht="12" customHeight="1" x14ac:dyDescent="0.3">
      <c r="I3512" s="335"/>
    </row>
    <row r="3513" spans="9:9" ht="12" customHeight="1" x14ac:dyDescent="0.3">
      <c r="I3513" s="335" t="s">
        <v>226</v>
      </c>
    </row>
    <row r="3514" spans="9:9" ht="15.75" customHeight="1" x14ac:dyDescent="0.3"/>
    <row r="3515" spans="9:9" ht="15.75" customHeight="1" x14ac:dyDescent="0.3"/>
    <row r="3516" spans="9:9" ht="15.75" customHeight="1" x14ac:dyDescent="0.3"/>
    <row r="3517" spans="9:9" ht="15.75" customHeight="1" x14ac:dyDescent="0.3"/>
    <row r="3518" spans="9:9" ht="15.75" customHeight="1" x14ac:dyDescent="0.3"/>
    <row r="3519" spans="9:9" ht="15.75" customHeight="1" x14ac:dyDescent="0.3"/>
    <row r="3520" spans="9:9" ht="15.75" customHeight="1" x14ac:dyDescent="0.3"/>
    <row r="3521" spans="9:9" ht="15.75" customHeight="1" x14ac:dyDescent="0.3"/>
    <row r="3522" spans="9:9" ht="12" customHeight="1" x14ac:dyDescent="0.3">
      <c r="I3522" s="335" t="s">
        <v>226</v>
      </c>
    </row>
    <row r="3523" spans="9:9" ht="12" customHeight="1" x14ac:dyDescent="0.3">
      <c r="I3523" s="335"/>
    </row>
    <row r="3524" spans="9:9" ht="12" customHeight="1" x14ac:dyDescent="0.3">
      <c r="I3524" s="335" t="s">
        <v>225</v>
      </c>
    </row>
    <row r="3525" spans="9:9" ht="12" customHeight="1" x14ac:dyDescent="0.3">
      <c r="I3525" s="335"/>
    </row>
    <row r="3526" spans="9:9" ht="12" customHeight="1" x14ac:dyDescent="0.3">
      <c r="I3526" s="335" t="s">
        <v>226</v>
      </c>
    </row>
    <row r="3527" spans="9:9" ht="12" customHeight="1" x14ac:dyDescent="0.3">
      <c r="I3527" s="335" t="s">
        <v>225</v>
      </c>
    </row>
    <row r="3528" spans="9:9" ht="15.75" customHeight="1" x14ac:dyDescent="0.3"/>
    <row r="3529" spans="9:9" ht="15.75" customHeight="1" x14ac:dyDescent="0.3"/>
    <row r="3530" spans="9:9" ht="15.75" customHeight="1" x14ac:dyDescent="0.3"/>
    <row r="3531" spans="9:9" ht="15.75" customHeight="1" x14ac:dyDescent="0.3"/>
    <row r="3532" spans="9:9" ht="15.75" customHeight="1" x14ac:dyDescent="0.3"/>
    <row r="3533" spans="9:9" ht="15.75" customHeight="1" x14ac:dyDescent="0.3"/>
    <row r="3534" spans="9:9" ht="15.75" customHeight="1" x14ac:dyDescent="0.3"/>
    <row r="3535" spans="9:9" ht="15.75" customHeight="1" x14ac:dyDescent="0.3"/>
    <row r="3536" spans="9:9" ht="15.75" customHeight="1" x14ac:dyDescent="0.3"/>
    <row r="3537" spans="9:9" ht="15.75" customHeight="1" x14ac:dyDescent="0.3"/>
    <row r="3538" spans="9:9" ht="15.75" customHeight="1" x14ac:dyDescent="0.3"/>
    <row r="3539" spans="9:9" ht="15.75" customHeight="1" x14ac:dyDescent="0.3"/>
    <row r="3540" spans="9:9" ht="15.75" customHeight="1" x14ac:dyDescent="0.3"/>
    <row r="3541" spans="9:9" ht="15.75" customHeight="1" x14ac:dyDescent="0.3"/>
    <row r="3542" spans="9:9" ht="15.75" customHeight="1" x14ac:dyDescent="0.3"/>
    <row r="3543" spans="9:9" ht="15.75" customHeight="1" x14ac:dyDescent="0.3"/>
    <row r="3544" spans="9:9" ht="15.75" customHeight="1" x14ac:dyDescent="0.3"/>
    <row r="3545" spans="9:9" ht="15.75" customHeight="1" x14ac:dyDescent="0.3"/>
    <row r="3546" spans="9:9" ht="12" customHeight="1" x14ac:dyDescent="0.3">
      <c r="I3546" s="335" t="s">
        <v>226</v>
      </c>
    </row>
  </sheetData>
  <autoFilter ref="A1:G1748" xr:uid="{00000000-0009-0000-0000-000006000000}"/>
  <mergeCells count="5">
    <mergeCell ref="A1:B1"/>
    <mergeCell ref="E1:F1"/>
    <mergeCell ref="Q1:R1"/>
    <mergeCell ref="E2:F2"/>
    <mergeCell ref="E3:F3"/>
  </mergeCells>
  <conditionalFormatting sqref="I1 I4:I354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8"/>
  <sheetViews>
    <sheetView workbookViewId="0">
      <pane ySplit="1" topLeftCell="A2" activePane="bottomLeft" state="frozen"/>
      <selection pane="bottomLeft" activeCell="G31" sqref="G3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488</v>
      </c>
      <c r="B1" s="339"/>
      <c r="C1" s="340"/>
      <c r="D1" s="564" t="s">
        <v>489</v>
      </c>
      <c r="E1" s="548"/>
      <c r="F1" s="565" t="s">
        <v>490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7634.9000000000042</v>
      </c>
      <c r="B2" s="339"/>
      <c r="C2" s="340"/>
      <c r="D2" s="342" t="s">
        <v>491</v>
      </c>
      <c r="E2" s="343">
        <f>E3-E136</f>
        <v>25519.029999999995</v>
      </c>
      <c r="F2" s="344" t="s">
        <v>491</v>
      </c>
      <c r="G2" s="345">
        <f>G3-G136</f>
        <v>1286.6100000000001</v>
      </c>
      <c r="H2" s="343" t="s">
        <v>491</v>
      </c>
      <c r="I2" s="343">
        <f>I3-I136</f>
        <v>1533.3599999999997</v>
      </c>
      <c r="J2" s="344" t="s">
        <v>491</v>
      </c>
      <c r="K2" s="345">
        <f>K3-K136</f>
        <v>721</v>
      </c>
      <c r="L2" s="343" t="s">
        <v>491</v>
      </c>
      <c r="M2" s="343">
        <f>M3-M136</f>
        <v>31.47</v>
      </c>
      <c r="N2" s="345" t="s">
        <v>491</v>
      </c>
      <c r="O2" s="345">
        <f>O3-O136</f>
        <v>31.47</v>
      </c>
      <c r="P2" s="343" t="s">
        <v>491</v>
      </c>
      <c r="Q2" s="343">
        <f>Q3-Q136</f>
        <v>30.720000000000027</v>
      </c>
      <c r="R2" s="345" t="s">
        <v>491</v>
      </c>
      <c r="S2" s="345">
        <f>S3-S136</f>
        <v>-3041.09</v>
      </c>
      <c r="T2" s="346" t="s">
        <v>491</v>
      </c>
      <c r="U2" s="343">
        <f>U3-U136</f>
        <v>-19295.109999999993</v>
      </c>
      <c r="V2" s="345" t="s">
        <v>491</v>
      </c>
      <c r="W2" s="345">
        <f>W3-W136</f>
        <v>900</v>
      </c>
      <c r="X2" s="343" t="s">
        <v>491</v>
      </c>
      <c r="Y2" s="343">
        <f>Y3-Y136</f>
        <v>264.5</v>
      </c>
      <c r="Z2" s="345" t="s">
        <v>491</v>
      </c>
      <c r="AA2" s="345">
        <f>AA3-AA136</f>
        <v>-377.7800000000002</v>
      </c>
      <c r="AB2" s="343" t="s">
        <v>491</v>
      </c>
      <c r="AC2" s="343">
        <f>AC3-AC136</f>
        <v>30.720000000000027</v>
      </c>
    </row>
    <row r="3" spans="1:29" ht="14.25" customHeight="1" x14ac:dyDescent="0.3">
      <c r="A3" s="341">
        <f t="shared" si="0"/>
        <v>19875.390000000007</v>
      </c>
      <c r="B3" s="347"/>
      <c r="C3" s="340"/>
      <c r="D3" s="342" t="s">
        <v>492</v>
      </c>
      <c r="E3" s="343">
        <f>SUM(E6:E136)-SUM(D6:D136)</f>
        <v>27229.519999999997</v>
      </c>
      <c r="F3" s="345" t="s">
        <v>492</v>
      </c>
      <c r="G3" s="345">
        <f>SUM(G6:G136)-SUM(F6:F136)</f>
        <v>1786.6100000000001</v>
      </c>
      <c r="H3" s="343" t="s">
        <v>492</v>
      </c>
      <c r="I3" s="343">
        <f>SUM(I6:I136)-SUM(H6:H136)</f>
        <v>3533.3599999999997</v>
      </c>
      <c r="J3" s="345" t="s">
        <v>492</v>
      </c>
      <c r="K3" s="345">
        <f>SUM(K6:K136)-SUM(J6:J136)</f>
        <v>1721</v>
      </c>
      <c r="L3" s="343" t="s">
        <v>492</v>
      </c>
      <c r="M3" s="343">
        <f>SUM(M6:M136)-SUM(L6:L136)</f>
        <v>96.47</v>
      </c>
      <c r="N3" s="345" t="s">
        <v>492</v>
      </c>
      <c r="O3" s="345">
        <f>SUM(O6:O136)-SUM(N6:N136)</f>
        <v>96.47</v>
      </c>
      <c r="P3" s="343" t="s">
        <v>492</v>
      </c>
      <c r="Q3" s="343">
        <f>SUM(Q6:Q136)-SUM(P6:P136)</f>
        <v>130.72000000000003</v>
      </c>
      <c r="R3" s="345" t="s">
        <v>492</v>
      </c>
      <c r="S3" s="345">
        <f>SUM(S6:S136)-SUM(R6:R136)</f>
        <v>-1041.0900000000001</v>
      </c>
      <c r="T3" s="343" t="s">
        <v>492</v>
      </c>
      <c r="U3" s="343">
        <f>SUM(U6:U136)-SUM(T6:T136)</f>
        <v>-16795.109999999993</v>
      </c>
      <c r="V3" s="345" t="s">
        <v>492</v>
      </c>
      <c r="W3" s="345">
        <f>SUM(W6:W136)-SUM(V6:V136)</f>
        <v>1400</v>
      </c>
      <c r="X3" s="343" t="s">
        <v>492</v>
      </c>
      <c r="Y3" s="343">
        <f>SUM(Y6:Y136)-SUM(X6:X136)</f>
        <v>464.5</v>
      </c>
      <c r="Z3" s="345" t="s">
        <v>492</v>
      </c>
      <c r="AA3" s="345">
        <f>SUM(AA6:AA136)-SUM(Z6:Z136)</f>
        <v>1122.2199999999998</v>
      </c>
      <c r="AB3" s="343" t="s">
        <v>492</v>
      </c>
      <c r="AC3" s="343">
        <f>SUM(AC6:AC136)-SUM(AB6:AB136)</f>
        <v>130.72000000000003</v>
      </c>
    </row>
    <row r="4" spans="1:29" ht="14.25" customHeight="1" x14ac:dyDescent="0.3">
      <c r="A4" s="338" t="s">
        <v>493</v>
      </c>
      <c r="B4" s="347"/>
      <c r="C4" s="340"/>
      <c r="D4" s="564" t="s">
        <v>494</v>
      </c>
      <c r="E4" s="548"/>
      <c r="F4" s="565" t="s">
        <v>494</v>
      </c>
      <c r="G4" s="548"/>
      <c r="H4" s="564" t="s">
        <v>494</v>
      </c>
      <c r="I4" s="548"/>
      <c r="J4" s="565" t="s">
        <v>494</v>
      </c>
      <c r="K4" s="548"/>
      <c r="L4" s="564" t="s">
        <v>494</v>
      </c>
      <c r="M4" s="548"/>
      <c r="N4" s="565" t="s">
        <v>494</v>
      </c>
      <c r="O4" s="548"/>
      <c r="P4" s="564" t="s">
        <v>494</v>
      </c>
      <c r="Q4" s="548"/>
      <c r="R4" s="565" t="s">
        <v>495</v>
      </c>
      <c r="S4" s="548"/>
      <c r="T4" s="564" t="s">
        <v>496</v>
      </c>
      <c r="U4" s="548"/>
      <c r="V4" s="565" t="s">
        <v>494</v>
      </c>
      <c r="W4" s="548"/>
      <c r="X4" s="564" t="s">
        <v>494</v>
      </c>
      <c r="Y4" s="548"/>
      <c r="Z4" s="565" t="s">
        <v>494</v>
      </c>
      <c r="AA4" s="548"/>
      <c r="AB4" s="564" t="s">
        <v>494</v>
      </c>
      <c r="AC4" s="548"/>
    </row>
    <row r="5" spans="1:29" ht="14.25" customHeight="1" x14ac:dyDescent="0.3">
      <c r="A5" s="338" t="s">
        <v>497</v>
      </c>
      <c r="B5" s="347"/>
      <c r="C5" s="340"/>
      <c r="D5" s="342">
        <f t="shared" ref="D5:AC5" si="1">SUM(D6:D135)</f>
        <v>21219.29</v>
      </c>
      <c r="E5" s="343">
        <f t="shared" si="1"/>
        <v>46738.32</v>
      </c>
      <c r="F5" s="345">
        <f t="shared" si="1"/>
        <v>0</v>
      </c>
      <c r="G5" s="345">
        <f t="shared" si="1"/>
        <v>1286.6100000000001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46304</v>
      </c>
      <c r="B7" s="347">
        <f t="shared" ref="B7:B64" si="2">SUM(E7,U7,K7,G7,I7,S7,O7,M7,Q7,W7,Y7,AA7,AC7)-SUM(D7,F7,T7,H7,R7,N7,J7,L7,P7,V7,X7,Z7,AB7)</f>
        <v>-959.8</v>
      </c>
      <c r="C7" s="348" t="s">
        <v>899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959.8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46304</v>
      </c>
      <c r="B8" s="347">
        <f t="shared" si="2"/>
        <v>1000</v>
      </c>
      <c r="C8" s="348" t="s">
        <v>1092</v>
      </c>
      <c r="D8" s="342"/>
      <c r="E8" s="343">
        <v>1000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46303</v>
      </c>
      <c r="B9" s="347">
        <f t="shared" si="2"/>
        <v>-960</v>
      </c>
      <c r="C9" s="348" t="s">
        <v>899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46300</v>
      </c>
      <c r="B10" s="347">
        <f t="shared" si="2"/>
        <v>-1508</v>
      </c>
      <c r="C10" s="348" t="s">
        <v>1087</v>
      </c>
      <c r="D10" s="342">
        <v>1508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46297</v>
      </c>
      <c r="B11" s="347">
        <f t="shared" si="2"/>
        <v>-112.25</v>
      </c>
      <c r="C11" s="348" t="s">
        <v>1085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>
        <v>112.25</v>
      </c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46295</v>
      </c>
      <c r="B12" s="347">
        <f t="shared" si="2"/>
        <v>2768.7</v>
      </c>
      <c r="C12" s="348" t="s">
        <v>1080</v>
      </c>
      <c r="D12" s="342"/>
      <c r="E12" s="343">
        <v>2768.7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46295</v>
      </c>
      <c r="B13" s="347">
        <f t="shared" si="2"/>
        <v>2000</v>
      </c>
      <c r="C13" s="348" t="s">
        <v>1074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46295</v>
      </c>
      <c r="B14" s="347">
        <f t="shared" si="2"/>
        <v>0.6</v>
      </c>
      <c r="C14" s="348" t="s">
        <v>503</v>
      </c>
      <c r="D14" s="342"/>
      <c r="E14" s="343"/>
      <c r="F14" s="345"/>
      <c r="G14" s="345">
        <v>0.6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46295</v>
      </c>
      <c r="B15" s="347">
        <f t="shared" si="2"/>
        <v>60.95</v>
      </c>
      <c r="C15" s="348" t="s">
        <v>507</v>
      </c>
      <c r="D15" s="342"/>
      <c r="E15" s="343"/>
      <c r="F15" s="345"/>
      <c r="G15" s="345">
        <v>60.95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46279</v>
      </c>
      <c r="B16" s="347">
        <f t="shared" si="2"/>
        <v>-1360</v>
      </c>
      <c r="C16" s="348" t="s">
        <v>1055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1360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46273</v>
      </c>
      <c r="B17" s="347">
        <f t="shared" si="2"/>
        <v>-960</v>
      </c>
      <c r="C17" s="348" t="s">
        <v>899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46272</v>
      </c>
      <c r="B18" s="347">
        <f t="shared" si="2"/>
        <v>-600</v>
      </c>
      <c r="C18" s="348" t="s">
        <v>527</v>
      </c>
      <c r="D18" s="342">
        <v>600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46265</v>
      </c>
      <c r="B19" s="347">
        <f t="shared" si="2"/>
        <v>6794.38</v>
      </c>
      <c r="C19" s="348" t="s">
        <v>1035</v>
      </c>
      <c r="D19" s="342"/>
      <c r="E19" s="343">
        <v>6794.38</v>
      </c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46265</v>
      </c>
      <c r="B20" s="347">
        <f t="shared" si="2"/>
        <v>2000</v>
      </c>
      <c r="C20" s="348" t="s">
        <v>1031</v>
      </c>
      <c r="D20" s="342"/>
      <c r="E20" s="343"/>
      <c r="F20" s="345"/>
      <c r="G20" s="345"/>
      <c r="H20" s="343"/>
      <c r="I20" s="343">
        <v>350</v>
      </c>
      <c r="J20" s="345"/>
      <c r="K20" s="345">
        <v>320</v>
      </c>
      <c r="L20" s="343"/>
      <c r="M20" s="343">
        <v>25</v>
      </c>
      <c r="N20" s="345"/>
      <c r="O20" s="345">
        <v>25</v>
      </c>
      <c r="P20" s="343"/>
      <c r="Q20" s="343">
        <v>45</v>
      </c>
      <c r="R20" s="345"/>
      <c r="S20" s="345">
        <v>400</v>
      </c>
      <c r="T20" s="343"/>
      <c r="U20" s="343">
        <v>375</v>
      </c>
      <c r="V20" s="345"/>
      <c r="W20" s="345">
        <v>100</v>
      </c>
      <c r="X20" s="343"/>
      <c r="Y20" s="343">
        <v>85</v>
      </c>
      <c r="Z20" s="345"/>
      <c r="AA20" s="345">
        <v>230</v>
      </c>
      <c r="AB20" s="343"/>
      <c r="AC20" s="343">
        <v>45</v>
      </c>
    </row>
    <row r="21" spans="1:29" ht="14.25" customHeight="1" x14ac:dyDescent="0.3">
      <c r="A21" s="338">
        <v>46265</v>
      </c>
      <c r="B21" s="347">
        <f t="shared" si="2"/>
        <v>53.41</v>
      </c>
      <c r="C21" s="348" t="s">
        <v>502</v>
      </c>
      <c r="D21" s="342"/>
      <c r="E21" s="343"/>
      <c r="F21" s="345"/>
      <c r="G21" s="345">
        <v>53.41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46265</v>
      </c>
      <c r="B22" s="347">
        <f t="shared" si="2"/>
        <v>0.41</v>
      </c>
      <c r="C22" s="348" t="s">
        <v>503</v>
      </c>
      <c r="D22" s="342"/>
      <c r="E22" s="343"/>
      <c r="F22" s="345"/>
      <c r="G22" s="345">
        <v>0.41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46265</v>
      </c>
      <c r="B23" s="347">
        <f t="shared" si="2"/>
        <v>-191.64</v>
      </c>
      <c r="C23" s="348" t="s">
        <v>422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>
        <v>95.82</v>
      </c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>
        <v>95.82</v>
      </c>
      <c r="AC23" s="343"/>
    </row>
    <row r="24" spans="1:29" ht="14.25" customHeight="1" x14ac:dyDescent="0.3">
      <c r="A24" s="338">
        <v>46261</v>
      </c>
      <c r="B24" s="347">
        <f t="shared" si="2"/>
        <v>99.61</v>
      </c>
      <c r="C24" s="348" t="s">
        <v>507</v>
      </c>
      <c r="D24" s="342"/>
      <c r="E24" s="343"/>
      <c r="F24" s="345"/>
      <c r="G24" s="345">
        <v>99.61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46253</v>
      </c>
      <c r="B25" s="347">
        <f t="shared" si="2"/>
        <v>-219.38</v>
      </c>
      <c r="C25" s="348" t="s">
        <v>1032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219.38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46244</v>
      </c>
      <c r="B26" s="347">
        <f t="shared" si="2"/>
        <v>-960</v>
      </c>
      <c r="C26" s="348" t="s">
        <v>899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960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46243</v>
      </c>
      <c r="B27" s="347">
        <f t="shared" si="2"/>
        <v>-116.04</v>
      </c>
      <c r="C27" s="348" t="s">
        <v>856</v>
      </c>
      <c r="D27" s="342">
        <v>116.04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46240</v>
      </c>
      <c r="B28" s="347">
        <f t="shared" si="2"/>
        <v>52.8</v>
      </c>
      <c r="C28" s="348" t="s">
        <v>507</v>
      </c>
      <c r="D28" s="342"/>
      <c r="E28" s="343"/>
      <c r="F28" s="345"/>
      <c r="G28" s="345">
        <v>52.8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46238</v>
      </c>
      <c r="B29" s="347">
        <f t="shared" si="2"/>
        <v>-500</v>
      </c>
      <c r="C29" s="348" t="s">
        <v>894</v>
      </c>
      <c r="D29" s="342">
        <v>500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46238</v>
      </c>
      <c r="B30" s="347">
        <f t="shared" si="2"/>
        <v>-500</v>
      </c>
      <c r="C30" s="348" t="s">
        <v>895</v>
      </c>
      <c r="D30" s="342">
        <v>500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46238</v>
      </c>
      <c r="B31" s="347">
        <f t="shared" si="2"/>
        <v>-121.4</v>
      </c>
      <c r="C31" s="348" t="s">
        <v>531</v>
      </c>
      <c r="D31" s="342"/>
      <c r="E31" s="343"/>
      <c r="F31" s="345"/>
      <c r="G31" s="345"/>
      <c r="H31" s="343">
        <v>121.4</v>
      </c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46234</v>
      </c>
      <c r="B32" s="347">
        <f t="shared" si="2"/>
        <v>8746.27</v>
      </c>
      <c r="C32" s="348" t="s">
        <v>1002</v>
      </c>
      <c r="D32" s="342"/>
      <c r="E32" s="343">
        <v>8746.27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46234</v>
      </c>
      <c r="B33" s="347">
        <f t="shared" si="2"/>
        <v>2000</v>
      </c>
      <c r="C33" s="348" t="s">
        <v>1003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46234</v>
      </c>
      <c r="B34" s="347">
        <f t="shared" si="2"/>
        <v>0.22</v>
      </c>
      <c r="C34" s="348" t="s">
        <v>503</v>
      </c>
      <c r="D34" s="342"/>
      <c r="E34" s="343"/>
      <c r="F34" s="345"/>
      <c r="G34" s="345">
        <v>0.22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46232</v>
      </c>
      <c r="B35" s="347">
        <f t="shared" si="2"/>
        <v>52.7</v>
      </c>
      <c r="C35" s="348" t="s">
        <v>502</v>
      </c>
      <c r="D35" s="342"/>
      <c r="E35" s="343"/>
      <c r="F35" s="345"/>
      <c r="G35" s="345">
        <v>52.7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46231</v>
      </c>
      <c r="B36" s="347">
        <f t="shared" si="2"/>
        <v>-1171.3800000000001</v>
      </c>
      <c r="C36" s="348" t="s">
        <v>523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>
        <v>1171.3800000000001</v>
      </c>
      <c r="AA36" s="345"/>
      <c r="AB36" s="343"/>
      <c r="AC36" s="343"/>
    </row>
    <row r="37" spans="1:29" ht="14.25" customHeight="1" x14ac:dyDescent="0.3">
      <c r="A37" s="338">
        <v>46226</v>
      </c>
      <c r="B37" s="347">
        <f t="shared" si="2"/>
        <v>-133.13999999999999</v>
      </c>
      <c r="C37" s="348" t="s">
        <v>315</v>
      </c>
      <c r="D37" s="342"/>
      <c r="E37" s="343"/>
      <c r="F37" s="345"/>
      <c r="G37" s="345"/>
      <c r="H37" s="343"/>
      <c r="I37" s="343"/>
      <c r="J37" s="345"/>
      <c r="K37" s="345"/>
      <c r="L37" s="343">
        <v>66.569999999999993</v>
      </c>
      <c r="M37" s="343"/>
      <c r="N37" s="345">
        <v>66.569999999999993</v>
      </c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46214</v>
      </c>
      <c r="B38" s="347">
        <f t="shared" si="2"/>
        <v>53.11</v>
      </c>
      <c r="C38" s="348" t="s">
        <v>507</v>
      </c>
      <c r="D38" s="342"/>
      <c r="E38" s="343"/>
      <c r="F38" s="345"/>
      <c r="G38" s="345">
        <v>53.11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46212</v>
      </c>
      <c r="B39" s="347">
        <f t="shared" si="2"/>
        <v>300</v>
      </c>
      <c r="C39" s="348" t="s">
        <v>971</v>
      </c>
      <c r="D39" s="342"/>
      <c r="E39" s="343">
        <v>300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46211</v>
      </c>
      <c r="B40" s="347">
        <f t="shared" si="2"/>
        <v>-960</v>
      </c>
      <c r="C40" s="348" t="s">
        <v>899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960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46209</v>
      </c>
      <c r="B41" s="347">
        <f t="shared" si="2"/>
        <v>-1182.68</v>
      </c>
      <c r="C41" s="348" t="s">
        <v>1000</v>
      </c>
      <c r="D41" s="342">
        <v>1182.68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46209</v>
      </c>
      <c r="B42" s="347">
        <f t="shared" si="2"/>
        <v>350</v>
      </c>
      <c r="C42" s="348" t="s">
        <v>969</v>
      </c>
      <c r="D42" s="342"/>
      <c r="E42" s="343">
        <v>350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46209</v>
      </c>
      <c r="B43" s="347">
        <f t="shared" si="2"/>
        <v>-8500</v>
      </c>
      <c r="C43" s="348" t="s">
        <v>955</v>
      </c>
      <c r="D43" s="342">
        <v>8500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46209</v>
      </c>
      <c r="B44" s="347">
        <f t="shared" si="2"/>
        <v>-150</v>
      </c>
      <c r="C44" s="348" t="s">
        <v>970</v>
      </c>
      <c r="D44" s="342"/>
      <c r="E44" s="343"/>
      <c r="F44" s="345"/>
      <c r="G44" s="345"/>
      <c r="H44" s="343">
        <v>150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46205</v>
      </c>
      <c r="B45" s="347">
        <f t="shared" si="2"/>
        <v>-783</v>
      </c>
      <c r="C45" s="348" t="s">
        <v>999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783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46203</v>
      </c>
      <c r="B46" s="347">
        <f t="shared" si="2"/>
        <v>6487.16</v>
      </c>
      <c r="C46" s="348" t="s">
        <v>968</v>
      </c>
      <c r="D46" s="342"/>
      <c r="E46" s="343">
        <v>6487.16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2000</v>
      </c>
      <c r="C47" s="348" t="s">
        <v>942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46203</v>
      </c>
      <c r="B48" s="347">
        <f t="shared" si="2"/>
        <v>0.35</v>
      </c>
      <c r="C48" s="348" t="s">
        <v>503</v>
      </c>
      <c r="D48" s="342"/>
      <c r="E48" s="343"/>
      <c r="F48" s="345"/>
      <c r="G48" s="345">
        <v>0.35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46203</v>
      </c>
      <c r="B49" s="347">
        <f t="shared" si="2"/>
        <v>-580</v>
      </c>
      <c r="C49" s="348" t="s">
        <v>947</v>
      </c>
      <c r="D49" s="342">
        <v>580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46203</v>
      </c>
      <c r="B50" s="347">
        <f t="shared" si="2"/>
        <v>-185.64</v>
      </c>
      <c r="C50" s="348" t="s">
        <v>422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>
        <v>92.82</v>
      </c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>
        <v>92.82</v>
      </c>
      <c r="AC50" s="343"/>
    </row>
    <row r="51" spans="1:29" ht="14.25" customHeight="1" x14ac:dyDescent="0.3">
      <c r="A51" s="338">
        <v>46203</v>
      </c>
      <c r="B51" s="347">
        <f t="shared" si="2"/>
        <v>51.56</v>
      </c>
      <c r="C51" s="348" t="s">
        <v>507</v>
      </c>
      <c r="D51" s="342"/>
      <c r="E51" s="343"/>
      <c r="F51" s="345"/>
      <c r="G51" s="345">
        <v>51.56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46203</v>
      </c>
      <c r="B52" s="347">
        <f t="shared" si="2"/>
        <v>53.44</v>
      </c>
      <c r="C52" s="348" t="s">
        <v>502</v>
      </c>
      <c r="D52" s="342"/>
      <c r="E52" s="343"/>
      <c r="F52" s="345"/>
      <c r="G52" s="345">
        <v>53.44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46203</v>
      </c>
      <c r="B53" s="347">
        <f t="shared" si="2"/>
        <v>-207.96</v>
      </c>
      <c r="C53" s="348" t="s">
        <v>944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207.96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46203</v>
      </c>
      <c r="B54" s="347">
        <f t="shared" si="2"/>
        <v>-1713.1</v>
      </c>
      <c r="C54" s="348" t="s">
        <v>529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>
        <v>1713.1</v>
      </c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46189</v>
      </c>
      <c r="B55" s="347">
        <f t="shared" si="2"/>
        <v>53.17</v>
      </c>
      <c r="C55" s="348" t="s">
        <v>507</v>
      </c>
      <c r="D55" s="342"/>
      <c r="E55" s="343"/>
      <c r="F55" s="345"/>
      <c r="G55" s="345">
        <v>53.17</v>
      </c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46186</v>
      </c>
      <c r="B56" s="347">
        <f t="shared" si="2"/>
        <v>57.38</v>
      </c>
      <c r="C56" s="348" t="s">
        <v>507</v>
      </c>
      <c r="D56" s="342"/>
      <c r="E56" s="343"/>
      <c r="F56" s="345"/>
      <c r="G56" s="345">
        <v>57.38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46184</v>
      </c>
      <c r="B57" s="347">
        <f t="shared" si="2"/>
        <v>-2159</v>
      </c>
      <c r="C57" s="348" t="s">
        <v>909</v>
      </c>
      <c r="D57" s="342"/>
      <c r="E57" s="343"/>
      <c r="F57" s="345"/>
      <c r="G57" s="345"/>
      <c r="H57" s="343"/>
      <c r="I57" s="343"/>
      <c r="J57" s="345">
        <v>2159</v>
      </c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46183</v>
      </c>
      <c r="B58" s="347">
        <f t="shared" si="2"/>
        <v>-816.19</v>
      </c>
      <c r="C58" s="348" t="s">
        <v>910</v>
      </c>
      <c r="D58" s="342"/>
      <c r="E58" s="343"/>
      <c r="F58" s="345"/>
      <c r="G58" s="345"/>
      <c r="H58" s="343">
        <v>816.19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46180</v>
      </c>
      <c r="B59" s="347">
        <f t="shared" si="2"/>
        <v>-313.77999999999997</v>
      </c>
      <c r="C59" s="348" t="s">
        <v>888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313.77999999999997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46176</v>
      </c>
      <c r="B60" s="347">
        <f t="shared" si="2"/>
        <v>-1000</v>
      </c>
      <c r="C60" s="348" t="s">
        <v>899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1000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46174</v>
      </c>
      <c r="B61" s="347">
        <f t="shared" si="2"/>
        <v>-320</v>
      </c>
      <c r="C61" s="348" t="s">
        <v>911</v>
      </c>
      <c r="D61" s="342">
        <v>320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46173</v>
      </c>
      <c r="B62" s="347">
        <f t="shared" si="2"/>
        <v>-3000</v>
      </c>
      <c r="C62" s="348" t="s">
        <v>895</v>
      </c>
      <c r="D62" s="342">
        <v>3000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46173</v>
      </c>
      <c r="B63" s="347">
        <f t="shared" si="2"/>
        <v>-1000</v>
      </c>
      <c r="C63" s="348" t="s">
        <v>894</v>
      </c>
      <c r="D63" s="342">
        <v>1000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46173</v>
      </c>
      <c r="B64" s="347">
        <f t="shared" si="2"/>
        <v>1160.3599999999999</v>
      </c>
      <c r="C64" s="348" t="s">
        <v>893</v>
      </c>
      <c r="D64" s="342"/>
      <c r="E64" s="343">
        <v>1160.3599999999999</v>
      </c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46173</v>
      </c>
      <c r="B65" s="347">
        <f t="shared" ref="B65:B136" si="3">SUM(E65,U65,K65,G65,I65,S65,O65,M65,Q65,W65,Y65,AA65,AC65)-SUM(D65,F65,T65,H65,R65,N65,J65,L65,P65,V65,X65,Z65,AB65)</f>
        <v>2000</v>
      </c>
      <c r="C65" s="348" t="s">
        <v>884</v>
      </c>
      <c r="D65" s="342"/>
      <c r="E65" s="343"/>
      <c r="F65" s="345"/>
      <c r="G65" s="345"/>
      <c r="H65" s="343"/>
      <c r="I65" s="343">
        <v>350</v>
      </c>
      <c r="J65" s="345"/>
      <c r="K65" s="345">
        <v>320</v>
      </c>
      <c r="L65" s="343"/>
      <c r="M65" s="343">
        <v>25</v>
      </c>
      <c r="N65" s="345"/>
      <c r="O65" s="345">
        <v>25</v>
      </c>
      <c r="P65" s="343"/>
      <c r="Q65" s="343">
        <v>45</v>
      </c>
      <c r="R65" s="345"/>
      <c r="S65" s="345">
        <v>400</v>
      </c>
      <c r="T65" s="343"/>
      <c r="U65" s="343">
        <v>375</v>
      </c>
      <c r="V65" s="345"/>
      <c r="W65" s="345">
        <v>100</v>
      </c>
      <c r="X65" s="343"/>
      <c r="Y65" s="343">
        <v>85</v>
      </c>
      <c r="Z65" s="345"/>
      <c r="AA65" s="345">
        <v>230</v>
      </c>
      <c r="AB65" s="343"/>
      <c r="AC65" s="343">
        <v>45</v>
      </c>
    </row>
    <row r="66" spans="1:29" ht="14.25" customHeight="1" x14ac:dyDescent="0.3">
      <c r="A66" s="338">
        <v>46173</v>
      </c>
      <c r="B66" s="347">
        <f t="shared" si="3"/>
        <v>0.63</v>
      </c>
      <c r="C66" s="348" t="s">
        <v>503</v>
      </c>
      <c r="D66" s="342"/>
      <c r="E66" s="343"/>
      <c r="F66" s="345"/>
      <c r="G66" s="345">
        <v>0.63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46172</v>
      </c>
      <c r="B67" s="347">
        <f t="shared" si="3"/>
        <v>-530.36</v>
      </c>
      <c r="C67" s="348" t="s">
        <v>888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530.36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46168</v>
      </c>
      <c r="B68" s="347">
        <f t="shared" si="3"/>
        <v>0</v>
      </c>
      <c r="C68" s="348" t="s">
        <v>885</v>
      </c>
      <c r="D68" s="342">
        <v>400</v>
      </c>
      <c r="E68" s="343">
        <v>400</v>
      </c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46170</v>
      </c>
      <c r="B69" s="347">
        <f t="shared" si="3"/>
        <v>87.5</v>
      </c>
      <c r="C69" s="348" t="s">
        <v>507</v>
      </c>
      <c r="D69" s="342"/>
      <c r="E69" s="343"/>
      <c r="F69" s="345"/>
      <c r="G69" s="345">
        <v>87.5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46170</v>
      </c>
      <c r="B70" s="347">
        <f t="shared" si="3"/>
        <v>56.18</v>
      </c>
      <c r="C70" s="348" t="s">
        <v>502</v>
      </c>
      <c r="D70" s="342"/>
      <c r="E70" s="343"/>
      <c r="F70" s="345"/>
      <c r="G70" s="345">
        <v>56.18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46170</v>
      </c>
      <c r="B71" s="347">
        <f t="shared" si="3"/>
        <v>-4500</v>
      </c>
      <c r="C71" s="348" t="s">
        <v>510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4500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46166</v>
      </c>
      <c r="B72" s="347">
        <f t="shared" si="3"/>
        <v>-69.2</v>
      </c>
      <c r="C72" s="348" t="s">
        <v>856</v>
      </c>
      <c r="D72" s="342">
        <v>69.2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46165</v>
      </c>
      <c r="B73" s="347">
        <f t="shared" si="3"/>
        <v>-138.44</v>
      </c>
      <c r="C73" s="348" t="s">
        <v>874</v>
      </c>
      <c r="D73" s="342">
        <v>138.44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46158</v>
      </c>
      <c r="B74" s="347">
        <f t="shared" si="3"/>
        <v>-87.13</v>
      </c>
      <c r="C74" s="348" t="s">
        <v>845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87.13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46158</v>
      </c>
      <c r="B75" s="347">
        <f t="shared" si="3"/>
        <v>-95.85</v>
      </c>
      <c r="C75" s="348" t="s">
        <v>847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95.85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46157</v>
      </c>
      <c r="B76" s="347">
        <f t="shared" si="3"/>
        <v>-146.15</v>
      </c>
      <c r="C76" s="348" t="s">
        <v>504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146.15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46155</v>
      </c>
      <c r="B77" s="347">
        <f t="shared" si="3"/>
        <v>-221.4</v>
      </c>
      <c r="C77" s="348" t="s">
        <v>854</v>
      </c>
      <c r="D77" s="342"/>
      <c r="E77" s="343"/>
      <c r="F77" s="345"/>
      <c r="G77" s="345"/>
      <c r="H77" s="343">
        <v>221.4</v>
      </c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46155</v>
      </c>
      <c r="B78" s="347">
        <f t="shared" si="3"/>
        <v>444.44</v>
      </c>
      <c r="C78" s="348" t="s">
        <v>517</v>
      </c>
      <c r="D78" s="342"/>
      <c r="E78" s="343">
        <v>444.44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46155</v>
      </c>
      <c r="B79" s="347">
        <f t="shared" si="3"/>
        <v>351.69</v>
      </c>
      <c r="C79" s="348" t="s">
        <v>857</v>
      </c>
      <c r="D79" s="342"/>
      <c r="E79" s="343">
        <v>351.69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46153</v>
      </c>
      <c r="B80" s="347">
        <f t="shared" si="3"/>
        <v>-1045.8699999999999</v>
      </c>
      <c r="C80" s="348" t="s">
        <v>841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1045.8699999999999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46151</v>
      </c>
      <c r="B81" s="347">
        <f t="shared" si="3"/>
        <v>-903.88</v>
      </c>
      <c r="C81" s="348" t="s">
        <v>855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903.88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46149</v>
      </c>
      <c r="B82" s="347">
        <f t="shared" si="3"/>
        <v>69.400000000000006</v>
      </c>
      <c r="C82" s="348" t="s">
        <v>507</v>
      </c>
      <c r="D82" s="342"/>
      <c r="E82" s="343"/>
      <c r="F82" s="345"/>
      <c r="G82" s="345">
        <v>69.400000000000006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46148</v>
      </c>
      <c r="B83" s="347">
        <f t="shared" si="3"/>
        <v>-500.5</v>
      </c>
      <c r="C83" s="348" t="s">
        <v>212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>
        <v>500.5</v>
      </c>
      <c r="Y83" s="343"/>
      <c r="Z83" s="345"/>
      <c r="AA83" s="345"/>
      <c r="AB83" s="343"/>
      <c r="AC83" s="343"/>
    </row>
    <row r="84" spans="1:29" ht="14.25" customHeight="1" x14ac:dyDescent="0.3">
      <c r="A84" s="338">
        <v>46148</v>
      </c>
      <c r="B84" s="347">
        <f t="shared" si="3"/>
        <v>-457.94</v>
      </c>
      <c r="C84" s="348" t="s">
        <v>856</v>
      </c>
      <c r="D84" s="342">
        <v>457.94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46142</v>
      </c>
      <c r="B85" s="347">
        <f t="shared" si="3"/>
        <v>5616.82</v>
      </c>
      <c r="C85" s="348" t="s">
        <v>285</v>
      </c>
      <c r="D85" s="342"/>
      <c r="E85" s="343">
        <v>5616.82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46142</v>
      </c>
      <c r="B86" s="347">
        <f t="shared" si="3"/>
        <v>2000</v>
      </c>
      <c r="C86" s="348" t="s">
        <v>501</v>
      </c>
      <c r="D86" s="342"/>
      <c r="E86" s="343"/>
      <c r="F86" s="345"/>
      <c r="G86" s="345"/>
      <c r="H86" s="343"/>
      <c r="I86" s="343">
        <v>350</v>
      </c>
      <c r="J86" s="345"/>
      <c r="K86" s="345">
        <v>320</v>
      </c>
      <c r="L86" s="343"/>
      <c r="M86" s="343">
        <v>25</v>
      </c>
      <c r="N86" s="345"/>
      <c r="O86" s="345">
        <v>25</v>
      </c>
      <c r="P86" s="343"/>
      <c r="Q86" s="343">
        <v>45</v>
      </c>
      <c r="R86" s="345"/>
      <c r="S86" s="345">
        <v>400</v>
      </c>
      <c r="T86" s="343"/>
      <c r="U86" s="343">
        <v>375</v>
      </c>
      <c r="V86" s="345"/>
      <c r="W86" s="345">
        <v>100</v>
      </c>
      <c r="X86" s="343"/>
      <c r="Y86" s="343">
        <v>85</v>
      </c>
      <c r="Z86" s="345"/>
      <c r="AA86" s="345">
        <v>230</v>
      </c>
      <c r="AB86" s="343"/>
      <c r="AC86" s="343">
        <v>45</v>
      </c>
    </row>
    <row r="87" spans="1:29" ht="14.25" customHeight="1" x14ac:dyDescent="0.3">
      <c r="A87" s="338">
        <v>46142</v>
      </c>
      <c r="B87" s="347">
        <f t="shared" si="3"/>
        <v>62.26</v>
      </c>
      <c r="C87" s="348" t="s">
        <v>502</v>
      </c>
      <c r="D87" s="342"/>
      <c r="E87" s="343"/>
      <c r="F87" s="345"/>
      <c r="G87" s="345">
        <v>62.26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46142</v>
      </c>
      <c r="B88" s="347">
        <f t="shared" si="3"/>
        <v>-185.64</v>
      </c>
      <c r="C88" s="348" t="s">
        <v>422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>
        <v>92.82</v>
      </c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>
        <v>92.82</v>
      </c>
      <c r="AC88" s="343"/>
    </row>
    <row r="89" spans="1:29" ht="14.25" customHeight="1" x14ac:dyDescent="0.3">
      <c r="A89" s="338">
        <v>46142</v>
      </c>
      <c r="B89" s="347">
        <f t="shared" si="3"/>
        <v>-127.68</v>
      </c>
      <c r="C89" s="348" t="s">
        <v>315</v>
      </c>
      <c r="D89" s="342"/>
      <c r="E89" s="343"/>
      <c r="F89" s="345"/>
      <c r="G89" s="345"/>
      <c r="H89" s="343"/>
      <c r="I89" s="343"/>
      <c r="J89" s="345"/>
      <c r="K89" s="345"/>
      <c r="L89" s="343">
        <v>63.84</v>
      </c>
      <c r="M89" s="343"/>
      <c r="N89" s="345">
        <v>63.84</v>
      </c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46142</v>
      </c>
      <c r="B90" s="347">
        <f t="shared" si="3"/>
        <v>0.52</v>
      </c>
      <c r="C90" s="348" t="s">
        <v>503</v>
      </c>
      <c r="D90" s="342"/>
      <c r="E90" s="343"/>
      <c r="F90" s="345"/>
      <c r="G90" s="345">
        <v>0.52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46130</v>
      </c>
      <c r="B91" s="347">
        <f t="shared" si="3"/>
        <v>-578.57000000000005</v>
      </c>
      <c r="C91" s="348" t="s">
        <v>504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578.57000000000005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46130</v>
      </c>
      <c r="B92" s="347">
        <f t="shared" si="3"/>
        <v>-93.71</v>
      </c>
      <c r="C92" s="348" t="s">
        <v>505</v>
      </c>
      <c r="D92" s="342"/>
      <c r="E92" s="343"/>
      <c r="F92" s="345"/>
      <c r="G92" s="345"/>
      <c r="H92" s="343">
        <v>93.71</v>
      </c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46130</v>
      </c>
      <c r="B93" s="347">
        <f t="shared" si="3"/>
        <v>-318.36</v>
      </c>
      <c r="C93" s="348" t="s">
        <v>506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>
        <v>318.36</v>
      </c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46129</v>
      </c>
      <c r="B94" s="347">
        <f t="shared" si="3"/>
        <v>62.19</v>
      </c>
      <c r="C94" s="348" t="s">
        <v>507</v>
      </c>
      <c r="D94" s="342"/>
      <c r="E94" s="343"/>
      <c r="F94" s="345"/>
      <c r="G94" s="345">
        <v>62.19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46112</v>
      </c>
      <c r="B95" s="347">
        <f t="shared" si="3"/>
        <v>4309.58</v>
      </c>
      <c r="C95" s="348" t="s">
        <v>508</v>
      </c>
      <c r="D95" s="342"/>
      <c r="E95" s="343">
        <v>4309.58</v>
      </c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46112</v>
      </c>
      <c r="B96" s="347">
        <f t="shared" si="3"/>
        <v>2000</v>
      </c>
      <c r="C96" s="348" t="s">
        <v>509</v>
      </c>
      <c r="D96" s="342"/>
      <c r="E96" s="343"/>
      <c r="F96" s="345"/>
      <c r="G96" s="345"/>
      <c r="H96" s="343"/>
      <c r="I96" s="343">
        <v>350</v>
      </c>
      <c r="J96" s="345"/>
      <c r="K96" s="345">
        <v>320</v>
      </c>
      <c r="L96" s="343"/>
      <c r="M96" s="343">
        <v>25</v>
      </c>
      <c r="N96" s="345"/>
      <c r="O96" s="345">
        <v>25</v>
      </c>
      <c r="P96" s="343"/>
      <c r="Q96" s="343">
        <v>45</v>
      </c>
      <c r="R96" s="345"/>
      <c r="S96" s="345">
        <v>400</v>
      </c>
      <c r="T96" s="343"/>
      <c r="U96" s="343">
        <v>375</v>
      </c>
      <c r="V96" s="345"/>
      <c r="W96" s="345">
        <v>100</v>
      </c>
      <c r="X96" s="343"/>
      <c r="Y96" s="343">
        <v>85</v>
      </c>
      <c r="Z96" s="345"/>
      <c r="AA96" s="345">
        <v>230</v>
      </c>
      <c r="AB96" s="343"/>
      <c r="AC96" s="343">
        <v>45</v>
      </c>
    </row>
    <row r="97" spans="1:29" ht="14.25" customHeight="1" x14ac:dyDescent="0.3">
      <c r="A97" s="338">
        <v>46112</v>
      </c>
      <c r="B97" s="347">
        <f t="shared" si="3"/>
        <v>0.34</v>
      </c>
      <c r="C97" s="348" t="s">
        <v>503</v>
      </c>
      <c r="D97" s="342"/>
      <c r="E97" s="343"/>
      <c r="F97" s="345"/>
      <c r="G97" s="345">
        <v>0.34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46112</v>
      </c>
      <c r="B98" s="347">
        <f t="shared" si="3"/>
        <v>-1200</v>
      </c>
      <c r="C98" s="348" t="s">
        <v>510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>
        <v>1200</v>
      </c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46108</v>
      </c>
      <c r="B99" s="347">
        <f t="shared" si="3"/>
        <v>68.72</v>
      </c>
      <c r="C99" s="348" t="s">
        <v>502</v>
      </c>
      <c r="D99" s="342"/>
      <c r="E99" s="343"/>
      <c r="F99" s="345"/>
      <c r="G99" s="345">
        <v>68.72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46104</v>
      </c>
      <c r="B100" s="347">
        <f t="shared" si="3"/>
        <v>-6</v>
      </c>
      <c r="C100" s="348" t="s">
        <v>511</v>
      </c>
      <c r="D100" s="342">
        <v>6</v>
      </c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46103</v>
      </c>
      <c r="B101" s="347">
        <f t="shared" si="3"/>
        <v>-100</v>
      </c>
      <c r="C101" s="348" t="s">
        <v>512</v>
      </c>
      <c r="D101" s="342">
        <v>100</v>
      </c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46103</v>
      </c>
      <c r="B102" s="347">
        <f t="shared" si="3"/>
        <v>-100</v>
      </c>
      <c r="C102" s="348" t="s">
        <v>513</v>
      </c>
      <c r="D102" s="342">
        <v>100</v>
      </c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46103</v>
      </c>
      <c r="B103" s="347">
        <f t="shared" si="3"/>
        <v>-50</v>
      </c>
      <c r="C103" s="348" t="s">
        <v>514</v>
      </c>
      <c r="D103" s="342">
        <v>50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46103</v>
      </c>
      <c r="B104" s="347">
        <f t="shared" si="3"/>
        <v>-100</v>
      </c>
      <c r="C104" s="348" t="s">
        <v>515</v>
      </c>
      <c r="D104" s="342">
        <v>100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46103</v>
      </c>
      <c r="B105" s="347">
        <f t="shared" si="3"/>
        <v>-100</v>
      </c>
      <c r="C105" s="348" t="s">
        <v>516</v>
      </c>
      <c r="D105" s="342">
        <v>100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46102</v>
      </c>
      <c r="B106" s="347">
        <f t="shared" si="3"/>
        <v>-300</v>
      </c>
      <c r="C106" s="348" t="s">
        <v>517</v>
      </c>
      <c r="D106" s="342">
        <v>300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46102</v>
      </c>
      <c r="B107" s="347">
        <f t="shared" si="3"/>
        <v>1384.5</v>
      </c>
      <c r="C107" s="348" t="s">
        <v>518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-1384.5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46094</v>
      </c>
      <c r="B108" s="347">
        <f t="shared" si="3"/>
        <v>55.66</v>
      </c>
      <c r="C108" s="348" t="s">
        <v>507</v>
      </c>
      <c r="D108" s="342"/>
      <c r="E108" s="343"/>
      <c r="F108" s="345"/>
      <c r="G108" s="345">
        <v>55.66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46090</v>
      </c>
      <c r="B109" s="347">
        <f t="shared" si="3"/>
        <v>-380</v>
      </c>
      <c r="C109" s="348" t="s">
        <v>519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380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46083</v>
      </c>
      <c r="B110" s="347">
        <f t="shared" si="3"/>
        <v>-185.64</v>
      </c>
      <c r="C110" s="348" t="s">
        <v>422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>
        <v>92.82</v>
      </c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>
        <v>92.82</v>
      </c>
      <c r="AC110" s="343"/>
    </row>
    <row r="111" spans="1:29" ht="14.25" customHeight="1" x14ac:dyDescent="0.3">
      <c r="A111" s="338">
        <v>46081</v>
      </c>
      <c r="B111" s="347">
        <f t="shared" si="3"/>
        <v>3764.91</v>
      </c>
      <c r="C111" s="348" t="s">
        <v>424</v>
      </c>
      <c r="D111" s="342"/>
      <c r="E111" s="343">
        <v>3764.91</v>
      </c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46081</v>
      </c>
      <c r="B112" s="347">
        <f t="shared" si="3"/>
        <v>2000</v>
      </c>
      <c r="C112" s="348" t="s">
        <v>520</v>
      </c>
      <c r="D112" s="342"/>
      <c r="E112" s="343"/>
      <c r="F112" s="345"/>
      <c r="G112" s="345"/>
      <c r="H112" s="343"/>
      <c r="I112" s="343">
        <v>350</v>
      </c>
      <c r="J112" s="345"/>
      <c r="K112" s="345">
        <v>320</v>
      </c>
      <c r="L112" s="343"/>
      <c r="M112" s="343">
        <v>25</v>
      </c>
      <c r="N112" s="345"/>
      <c r="O112" s="345">
        <v>25</v>
      </c>
      <c r="P112" s="343"/>
      <c r="Q112" s="343">
        <v>45</v>
      </c>
      <c r="R112" s="345"/>
      <c r="S112" s="345">
        <v>400</v>
      </c>
      <c r="T112" s="343"/>
      <c r="U112" s="343">
        <v>375</v>
      </c>
      <c r="V112" s="345"/>
      <c r="W112" s="345">
        <v>100</v>
      </c>
      <c r="X112" s="343"/>
      <c r="Y112" s="343">
        <v>85</v>
      </c>
      <c r="Z112" s="345"/>
      <c r="AA112" s="345">
        <v>230</v>
      </c>
      <c r="AB112" s="343"/>
      <c r="AC112" s="343">
        <v>45</v>
      </c>
    </row>
    <row r="113" spans="1:29" ht="14.25" customHeight="1" x14ac:dyDescent="0.3">
      <c r="A113" s="338">
        <v>46081</v>
      </c>
      <c r="B113" s="347">
        <f t="shared" si="3"/>
        <v>0.23</v>
      </c>
      <c r="C113" s="348" t="s">
        <v>503</v>
      </c>
      <c r="D113" s="342"/>
      <c r="E113" s="343"/>
      <c r="F113" s="345"/>
      <c r="G113" s="345">
        <v>0.23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46070</v>
      </c>
      <c r="B114" s="347">
        <f t="shared" si="3"/>
        <v>-1920</v>
      </c>
      <c r="C114" s="348" t="s">
        <v>521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1920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46069</v>
      </c>
      <c r="B115" s="347">
        <f t="shared" si="3"/>
        <v>-243.8</v>
      </c>
      <c r="C115" s="348" t="s">
        <v>521</v>
      </c>
      <c r="D115" s="342"/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>
        <v>243.8</v>
      </c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46068</v>
      </c>
      <c r="B116" s="347">
        <f t="shared" si="3"/>
        <v>63.46</v>
      </c>
      <c r="C116" s="348" t="s">
        <v>507</v>
      </c>
      <c r="D116" s="342"/>
      <c r="E116" s="343"/>
      <c r="F116" s="345"/>
      <c r="G116" s="345">
        <v>63.46</v>
      </c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46067</v>
      </c>
      <c r="B117" s="347">
        <f t="shared" si="3"/>
        <v>-1007.99</v>
      </c>
      <c r="C117" s="348" t="s">
        <v>522</v>
      </c>
      <c r="D117" s="342">
        <v>1007.99</v>
      </c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46063</v>
      </c>
      <c r="B118" s="347">
        <f t="shared" si="3"/>
        <v>-1276.4000000000001</v>
      </c>
      <c r="C118" s="348" t="s">
        <v>523</v>
      </c>
      <c r="D118" s="342"/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>
        <v>1276.4000000000001</v>
      </c>
      <c r="AA118" s="345"/>
      <c r="AB118" s="343"/>
      <c r="AC118" s="343"/>
    </row>
    <row r="119" spans="1:29" ht="14.25" customHeight="1" x14ac:dyDescent="0.3">
      <c r="A119" s="338">
        <v>46063</v>
      </c>
      <c r="B119" s="347">
        <f t="shared" si="3"/>
        <v>-955</v>
      </c>
      <c r="C119" s="348" t="s">
        <v>524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955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46063</v>
      </c>
      <c r="B120" s="347">
        <f t="shared" si="3"/>
        <v>59.19</v>
      </c>
      <c r="C120" s="348" t="s">
        <v>502</v>
      </c>
      <c r="D120" s="342"/>
      <c r="E120" s="343"/>
      <c r="F120" s="345"/>
      <c r="G120" s="345">
        <v>59.19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46061</v>
      </c>
      <c r="B121" s="347">
        <f t="shared" si="3"/>
        <v>-2203.44</v>
      </c>
      <c r="C121" s="348" t="s">
        <v>521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>
        <v>2203.44</v>
      </c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46061</v>
      </c>
      <c r="B122" s="347">
        <f t="shared" si="3"/>
        <v>-831.92</v>
      </c>
      <c r="C122" s="348" t="s">
        <v>525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831.92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46055</v>
      </c>
      <c r="B123" s="347">
        <f t="shared" si="3"/>
        <v>-900</v>
      </c>
      <c r="C123" s="348" t="s">
        <v>510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900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46053</v>
      </c>
      <c r="B124" s="347">
        <f t="shared" si="3"/>
        <v>3194.64</v>
      </c>
      <c r="C124" s="348" t="s">
        <v>457</v>
      </c>
      <c r="D124" s="342"/>
      <c r="E124" s="343">
        <v>3194.64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46053</v>
      </c>
      <c r="B125" s="347">
        <f t="shared" si="3"/>
        <v>2000</v>
      </c>
      <c r="C125" s="348" t="s">
        <v>526</v>
      </c>
      <c r="D125" s="342"/>
      <c r="E125" s="343"/>
      <c r="F125" s="345"/>
      <c r="G125" s="345"/>
      <c r="H125" s="343"/>
      <c r="I125" s="343">
        <v>350</v>
      </c>
      <c r="J125" s="345"/>
      <c r="K125" s="345">
        <v>320</v>
      </c>
      <c r="L125" s="343"/>
      <c r="M125" s="343">
        <v>25</v>
      </c>
      <c r="N125" s="345"/>
      <c r="O125" s="345">
        <v>25</v>
      </c>
      <c r="P125" s="343"/>
      <c r="Q125" s="343">
        <v>45</v>
      </c>
      <c r="R125" s="345"/>
      <c r="S125" s="345">
        <v>400</v>
      </c>
      <c r="T125" s="343"/>
      <c r="U125" s="343">
        <v>375</v>
      </c>
      <c r="V125" s="345"/>
      <c r="W125" s="345">
        <v>100</v>
      </c>
      <c r="X125" s="343"/>
      <c r="Y125" s="343">
        <v>85</v>
      </c>
      <c r="Z125" s="345"/>
      <c r="AA125" s="345">
        <v>230</v>
      </c>
      <c r="AB125" s="343"/>
      <c r="AC125" s="343">
        <v>45</v>
      </c>
    </row>
    <row r="126" spans="1:29" ht="14.25" customHeight="1" x14ac:dyDescent="0.3">
      <c r="A126" s="338">
        <v>46053</v>
      </c>
      <c r="B126" s="347">
        <f t="shared" si="3"/>
        <v>0.38</v>
      </c>
      <c r="C126" s="348" t="s">
        <v>503</v>
      </c>
      <c r="D126" s="342"/>
      <c r="E126" s="343"/>
      <c r="F126" s="345"/>
      <c r="G126" s="345">
        <v>0.38</v>
      </c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46053</v>
      </c>
      <c r="B127" s="347">
        <f t="shared" si="3"/>
        <v>54.55</v>
      </c>
      <c r="C127" s="348" t="s">
        <v>507</v>
      </c>
      <c r="D127" s="342"/>
      <c r="E127" s="343"/>
      <c r="F127" s="345"/>
      <c r="G127" s="345">
        <v>54.55</v>
      </c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46048</v>
      </c>
      <c r="B128" s="347">
        <f t="shared" si="3"/>
        <v>-583</v>
      </c>
      <c r="C128" s="348" t="s">
        <v>527</v>
      </c>
      <c r="D128" s="342">
        <v>583</v>
      </c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46044</v>
      </c>
      <c r="B129" s="347">
        <f t="shared" si="3"/>
        <v>-126.24</v>
      </c>
      <c r="C129" s="348" t="s">
        <v>315</v>
      </c>
      <c r="D129" s="342"/>
      <c r="E129" s="343"/>
      <c r="F129" s="345"/>
      <c r="G129" s="345"/>
      <c r="H129" s="343"/>
      <c r="I129" s="343"/>
      <c r="J129" s="345"/>
      <c r="K129" s="345"/>
      <c r="L129" s="343">
        <v>63.12</v>
      </c>
      <c r="M129" s="343"/>
      <c r="N129" s="345">
        <v>63.12</v>
      </c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46043</v>
      </c>
      <c r="B130" s="347">
        <f t="shared" si="3"/>
        <v>-100</v>
      </c>
      <c r="C130" s="348" t="s">
        <v>528</v>
      </c>
      <c r="D130" s="342"/>
      <c r="E130" s="343"/>
      <c r="F130" s="345"/>
      <c r="G130" s="345"/>
      <c r="H130" s="343">
        <v>100</v>
      </c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3">
      <c r="A131" s="338">
        <v>46043</v>
      </c>
      <c r="B131" s="347">
        <f t="shared" si="3"/>
        <v>-2724</v>
      </c>
      <c r="C131" s="348" t="s">
        <v>529</v>
      </c>
      <c r="D131" s="342"/>
      <c r="E131" s="343"/>
      <c r="F131" s="345"/>
      <c r="G131" s="345"/>
      <c r="H131" s="343"/>
      <c r="I131" s="343"/>
      <c r="J131" s="345"/>
      <c r="K131" s="345"/>
      <c r="L131" s="343"/>
      <c r="M131" s="343"/>
      <c r="N131" s="345"/>
      <c r="O131" s="345"/>
      <c r="P131" s="343"/>
      <c r="Q131" s="343"/>
      <c r="R131" s="345">
        <v>2724</v>
      </c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3">
      <c r="A132" s="338">
        <v>46038</v>
      </c>
      <c r="B132" s="347">
        <f t="shared" si="3"/>
        <v>55.69</v>
      </c>
      <c r="C132" s="348" t="s">
        <v>507</v>
      </c>
      <c r="D132" s="342"/>
      <c r="E132" s="343"/>
      <c r="F132" s="345"/>
      <c r="G132" s="345">
        <v>55.69</v>
      </c>
      <c r="H132" s="343"/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3">
      <c r="A133" s="338">
        <v>46030</v>
      </c>
      <c r="B133" s="347">
        <f t="shared" si="3"/>
        <v>1049.3699999999999</v>
      </c>
      <c r="C133" s="340" t="s">
        <v>530</v>
      </c>
      <c r="D133" s="342"/>
      <c r="E133" s="343">
        <v>1049.3699999999999</v>
      </c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/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3">
      <c r="A134" s="338">
        <v>46027</v>
      </c>
      <c r="B134" s="347">
        <f t="shared" si="3"/>
        <v>-113.94</v>
      </c>
      <c r="C134" s="348" t="s">
        <v>531</v>
      </c>
      <c r="D134" s="342"/>
      <c r="E134" s="343"/>
      <c r="F134" s="345"/>
      <c r="G134" s="345"/>
      <c r="H134" s="343">
        <v>113.94</v>
      </c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3">
      <c r="A135" s="338">
        <v>46027</v>
      </c>
      <c r="B135" s="347">
        <f t="shared" si="3"/>
        <v>-622.1</v>
      </c>
      <c r="C135" s="348" t="s">
        <v>521</v>
      </c>
      <c r="D135" s="342"/>
      <c r="E135" s="343"/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/>
      <c r="S135" s="345"/>
      <c r="T135" s="343">
        <v>622.1</v>
      </c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3">
      <c r="A136" s="338">
        <v>44562</v>
      </c>
      <c r="B136" s="347">
        <f t="shared" si="3"/>
        <v>12240.49</v>
      </c>
      <c r="C136" s="348" t="s">
        <v>532</v>
      </c>
      <c r="D136" s="342"/>
      <c r="E136" s="343">
        <v>1710.49</v>
      </c>
      <c r="F136" s="345"/>
      <c r="G136" s="345">
        <v>500</v>
      </c>
      <c r="H136" s="343"/>
      <c r="I136" s="343">
        <v>2000</v>
      </c>
      <c r="J136" s="345"/>
      <c r="K136" s="345">
        <v>1000</v>
      </c>
      <c r="L136" s="343"/>
      <c r="M136" s="343">
        <v>65</v>
      </c>
      <c r="N136" s="345"/>
      <c r="O136" s="345">
        <v>65</v>
      </c>
      <c r="P136" s="343"/>
      <c r="Q136" s="343">
        <v>100</v>
      </c>
      <c r="R136" s="345"/>
      <c r="S136" s="345">
        <v>2000</v>
      </c>
      <c r="T136" s="343"/>
      <c r="U136" s="343">
        <v>2500</v>
      </c>
      <c r="V136" s="345"/>
      <c r="W136" s="345">
        <v>500</v>
      </c>
      <c r="X136" s="343"/>
      <c r="Y136" s="343">
        <v>200</v>
      </c>
      <c r="Z136" s="345"/>
      <c r="AA136" s="345">
        <v>1500</v>
      </c>
      <c r="AB136" s="343"/>
      <c r="AC136" s="343">
        <v>100</v>
      </c>
    </row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3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53"/>
      <c r="Q1" s="25"/>
      <c r="R1" s="25"/>
      <c r="S1" s="25"/>
    </row>
    <row r="2" spans="1:19" ht="14.4" x14ac:dyDescent="0.3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39.333333333333336</v>
      </c>
      <c r="F6" s="384">
        <f ca="1">'Isaac 401k'!D4</f>
        <v>65624</v>
      </c>
      <c r="G6" s="385">
        <f ca="1">(F6-B9)/365.25</f>
        <v>97.790554414784395</v>
      </c>
      <c r="H6" s="23"/>
      <c r="I6" s="23"/>
      <c r="J6" s="566" t="s">
        <v>574</v>
      </c>
      <c r="K6" s="553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41.166666666666664</v>
      </c>
      <c r="F7" s="392">
        <f ca="1">'Lorri 401b'!D4</f>
        <v>66293</v>
      </c>
      <c r="G7" s="393">
        <f ca="1">(F7-C9)/365.25</f>
        <v>95.011635865845307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3173786.7026716722</v>
      </c>
      <c r="R11" s="25">
        <f t="array" aca="1" ref="R11" ca="1">INDEX('Lorri 401b'!L:L,MATCH('Retirement Calculator'!A11,'Lorri 401b'!N:N,0),0)</f>
        <v>3329794.9278044109</v>
      </c>
      <c r="S11" s="25">
        <f t="shared" ref="S11:S265" ca="1" si="7">SUM(Q11:R11)</f>
        <v>6503581.6304760836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3153625.3517998871</v>
      </c>
      <c r="R12" s="25">
        <f t="array" aca="1" ref="R12" ca="1">INDEX('Lorri 401b'!L:L,MATCH('Retirement Calculator'!A12,'Lorri 401b'!N:N,0),0)</f>
        <v>3343669.0733369291</v>
      </c>
      <c r="S12" s="25">
        <f t="shared" ca="1" si="7"/>
        <v>6497294.4251368158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3133379.9952994697</v>
      </c>
      <c r="R13" s="25">
        <f t="array" aca="1" ref="R13" ca="1">INDEX('Lorri 401b'!L:L,MATCH('Retirement Calculator'!A13,'Lorri 401b'!N:N,0),0)</f>
        <v>3357601.0278091663</v>
      </c>
      <c r="S13" s="25">
        <f t="shared" ca="1" si="7"/>
        <v>6490981.023108636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3113050.2831469672</v>
      </c>
      <c r="R14" s="25">
        <f t="array" aca="1" ref="R14" ca="1">INDEX('Lorri 401b'!L:L,MATCH('Retirement Calculator'!A14,'Lorri 401b'!N:N,0),0)</f>
        <v>3371591.0320917047</v>
      </c>
      <c r="S14" s="25">
        <f t="shared" ca="1" si="7"/>
        <v>6484641.3152386714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3092635.8638604959</v>
      </c>
      <c r="R15" s="25">
        <f t="array" aca="1" ref="R15" ca="1">INDEX('Lorri 401b'!L:L,MATCH('Retirement Calculator'!A15,'Lorri 401b'!N:N,0),0)</f>
        <v>3385639.3280587536</v>
      </c>
      <c r="S15" s="25">
        <f t="shared" ca="1" si="7"/>
        <v>6478275.1919192495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3072136.3844936639</v>
      </c>
      <c r="R16" s="25">
        <f t="array" aca="1" ref="R16" ca="1">INDEX('Lorri 401b'!L:L,MATCH('Retirement Calculator'!A16,'Lorri 401b'!N:N,0),0)</f>
        <v>3399746.1585923317</v>
      </c>
      <c r="S16" s="25">
        <f t="shared" ca="1" si="7"/>
        <v>6471882.5430859961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3051551.4906294704</v>
      </c>
      <c r="R17" s="25">
        <f t="array" aca="1" ref="R17" ca="1">INDEX('Lorri 401b'!L:L,MATCH('Retirement Calculator'!A17,'Lorri 401b'!N:N,0),0)</f>
        <v>3413911.7675864664</v>
      </c>
      <c r="S17" s="25">
        <f t="shared" ca="1" si="7"/>
        <v>6465463.2582159368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3030880.826374176</v>
      </c>
      <c r="R18" s="25">
        <f t="array" aca="1" ref="R18" ca="1">INDEX('Lorri 401b'!L:L,MATCH('Retirement Calculator'!A18,'Lorri 401b'!N:N,0),0)</f>
        <v>3428136.39995141</v>
      </c>
      <c r="S18" s="25">
        <f t="shared" ca="1" si="7"/>
        <v>6459017.2263255864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3010124.0343511514</v>
      </c>
      <c r="R19" s="25">
        <f t="array" aca="1" ref="R19" ca="1">INDEX('Lorri 401b'!L:L,MATCH('Retirement Calculator'!A19,'Lorri 401b'!N:N,0),0)</f>
        <v>3442420.3016178743</v>
      </c>
      <c r="S19" s="25">
        <f t="shared" ca="1" si="7"/>
        <v>6452544.3359690253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2989280.7556946976</v>
      </c>
      <c r="R20" s="25">
        <f t="array" aca="1" ref="R20" ca="1">INDEX('Lorri 401b'!L:L,MATCH('Retirement Calculator'!A20,'Lorri 401b'!N:N,0),0)</f>
        <v>3456763.7195412819</v>
      </c>
      <c r="S20" s="25">
        <f t="shared" ca="1" si="7"/>
        <v>6446044.47523598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2968350.6300438419</v>
      </c>
      <c r="R21" s="25">
        <f t="array" aca="1" ref="R21" ca="1">INDEX('Lorri 401b'!L:L,MATCH('Retirement Calculator'!A21,'Lorri 401b'!N:N,0),0)</f>
        <v>3471166.9017060371</v>
      </c>
      <c r="S21" s="25">
        <f t="shared" ca="1" si="7"/>
        <v>6439517.531749879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2947333.2955361074</v>
      </c>
      <c r="R22" s="25">
        <f t="array" aca="1" ref="R22" ca="1">INDEX('Lorri 401b'!L:L,MATCH('Retirement Calculator'!A22,'Lorri 401b'!N:N,0),0)</f>
        <v>3485630.0971298125</v>
      </c>
      <c r="S22" s="25">
        <f t="shared" ca="1" si="7"/>
        <v>6432963.3926659198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2926228.3888012576</v>
      </c>
      <c r="R23" s="25">
        <f t="array" aca="1" ref="R23" ca="1">INDEX('Lorri 401b'!L:L,MATCH('Retirement Calculator'!A23,'Lorri 401b'!N:N,0),0)</f>
        <v>3500153.5558678536</v>
      </c>
      <c r="S23" s="25">
        <f t="shared" ca="1" si="7"/>
        <v>6426381.9446691107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2905035.5449550124</v>
      </c>
      <c r="R24" s="25">
        <f t="array" aca="1" ref="R24" ca="1">INDEX('Lorri 401b'!L:L,MATCH('Retirement Calculator'!A24,'Lorri 401b'!N:N,0),0)</f>
        <v>3514737.5290173031</v>
      </c>
      <c r="S24" s="25">
        <f t="shared" ca="1" si="7"/>
        <v>6419773.0739723155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2883754.3975927411</v>
      </c>
      <c r="R25" s="25">
        <f t="array" aca="1" ref="R25" ca="1">INDEX('Lorri 401b'!L:L,MATCH('Retirement Calculator'!A25,'Lorri 401b'!N:N,0),0)</f>
        <v>3529382.2687215419</v>
      </c>
      <c r="S25" s="25">
        <f t="shared" ca="1" si="7"/>
        <v>6413136.6663142834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2862384.578783127</v>
      </c>
      <c r="R26" s="25">
        <f t="array" aca="1" ref="R26" ca="1">INDEX('Lorri 401b'!L:L,MATCH('Retirement Calculator'!A26,'Lorri 401b'!N:N,0),0)</f>
        <v>3544088.0281745484</v>
      </c>
      <c r="S26" s="25">
        <f t="shared" ca="1" si="7"/>
        <v>6406472.6069576759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2840925.7190618063</v>
      </c>
      <c r="R27" s="25">
        <f t="array" aca="1" ref="R27" ca="1">INDEX('Lorri 401b'!L:L,MATCH('Retirement Calculator'!A27,'Lorri 401b'!N:N,0),0)</f>
        <v>3558855.0616252758</v>
      </c>
      <c r="S27" s="25">
        <f t="shared" ca="1" si="7"/>
        <v>6399780.7806870826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2819377.4474249799</v>
      </c>
      <c r="R28" s="25">
        <f t="array" aca="1" ref="R28" ca="1">INDEX('Lorri 401b'!L:L,MATCH('Retirement Calculator'!A28,'Lorri 401b'!N:N,0),0)</f>
        <v>3573683.6243820479</v>
      </c>
      <c r="S28" s="25">
        <f t="shared" ca="1" si="7"/>
        <v>6393061.0718070278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2797739.3913230002</v>
      </c>
      <c r="R29" s="25">
        <f t="array" aca="1" ref="R29" ca="1">INDEX('Lorri 401b'!L:L,MATCH('Retirement Calculator'!A29,'Lorri 401b'!N:N,0),0)</f>
        <v>3588573.972816973</v>
      </c>
      <c r="S29" s="25">
        <f t="shared" ca="1" si="7"/>
        <v>6386313.3641399732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2776011.1766539291</v>
      </c>
      <c r="R30" s="25">
        <f t="array" aca="1" ref="R30" ca="1">INDEX('Lorri 401b'!L:L,MATCH('Retirement Calculator'!A30,'Lorri 401b'!N:N,0),0)</f>
        <v>3603526.3643703773</v>
      </c>
      <c r="S30" s="25">
        <f t="shared" ca="1" si="7"/>
        <v>6379537.5410243068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2754192.4277570699</v>
      </c>
      <c r="R31" s="25">
        <f t="array" aca="1" ref="R31" ca="1">INDEX('Lorri 401b'!L:L,MATCH('Retirement Calculator'!A31,'Lorri 401b'!N:N,0),0)</f>
        <v>3618541.0575552536</v>
      </c>
      <c r="S31" s="25">
        <f t="shared" ca="1" si="7"/>
        <v>6372733.485312324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2732282.7674064739</v>
      </c>
      <c r="R32" s="25">
        <f t="array" aca="1" ref="R32" ca="1">INDEX('Lorri 401b'!L:L,MATCH('Retirement Calculator'!A32,'Lorri 401b'!N:N,0),0)</f>
        <v>3633618.3119617337</v>
      </c>
      <c r="S32" s="25">
        <f t="shared" ca="1" si="7"/>
        <v>6365901.0793682076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2710281.8168044169</v>
      </c>
      <c r="R33" s="25">
        <f t="array" aca="1" ref="R33" ca="1">INDEX('Lorri 401b'!L:L,MATCH('Retirement Calculator'!A33,'Lorri 401b'!N:N,0),0)</f>
        <v>3648758.3882615743</v>
      </c>
      <c r="S33" s="25">
        <f t="shared" ca="1" si="7"/>
        <v>6359040.2050659917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2688189.1955748517</v>
      </c>
      <c r="R34" s="25">
        <f t="array" aca="1" ref="R34" ca="1">INDEX('Lorri 401b'!L:L,MATCH('Retirement Calculator'!A34,'Lorri 401b'!N:N,0),0)</f>
        <v>3663961.5482126642</v>
      </c>
      <c r="S34" s="25">
        <f t="shared" ca="1" si="7"/>
        <v>6352150.7437875159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2666004.5217568297</v>
      </c>
      <c r="R35" s="25">
        <f t="array" aca="1" ref="R35" ca="1">INDEX('Lorri 401b'!L:L,MATCH('Retirement Calculator'!A35,'Lorri 401b'!N:N,0),0)</f>
        <v>3679228.0546635501</v>
      </c>
      <c r="S35" s="25">
        <f t="shared" ca="1" si="7"/>
        <v>6345232.5764203798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2643727.4117978993</v>
      </c>
      <c r="R36" s="25">
        <f t="array" aca="1" ref="R36" ca="1">INDEX('Lorri 401b'!L:L,MATCH('Retirement Calculator'!A36,'Lorri 401b'!N:N,0),0)</f>
        <v>3694558.1715579815</v>
      </c>
      <c r="S36" s="25">
        <f t="shared" ca="1" si="7"/>
        <v>6338285.5833558813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2621357.4805474733</v>
      </c>
      <c r="R37" s="25">
        <f t="array" aca="1" ref="R37" ca="1">INDEX('Lorri 401b'!L:L,MATCH('Retirement Calculator'!A37,'Lorri 401b'!N:N,0),0)</f>
        <v>3709952.1639394732</v>
      </c>
      <c r="S37" s="25">
        <f t="shared" ca="1" si="7"/>
        <v>6331309.644486947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2598894.3412501705</v>
      </c>
      <c r="R38" s="25">
        <f t="array" aca="1" ref="R38" ca="1">INDEX('Lorri 401b'!L:L,MATCH('Retirement Calculator'!A38,'Lorri 401b'!N:N,0),0)</f>
        <v>3725410.2979558879</v>
      </c>
      <c r="S38" s="25">
        <f t="shared" ca="1" si="7"/>
        <v>6324304.6392060583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2576337.6055391291</v>
      </c>
      <c r="R39" s="25">
        <f t="array" aca="1" ref="R39" ca="1">INDEX('Lorri 401b'!L:L,MATCH('Retirement Calculator'!A39,'Lorri 401b'!N:N,0),0)</f>
        <v>3740932.8408640372</v>
      </c>
      <c r="S39" s="25">
        <f t="shared" ca="1" si="7"/>
        <v>6317270.4464031663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2553686.8834292917</v>
      </c>
      <c r="R40" s="25">
        <f t="array" aca="1" ref="R40" ca="1">INDEX('Lorri 401b'!L:L,MATCH('Retirement Calculator'!A40,'Lorri 401b'!N:N,0),0)</f>
        <v>3756520.0610343041</v>
      </c>
      <c r="S40" s="25">
        <f t="shared" ca="1" si="7"/>
        <v>6310206.9444635957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2530941.7833106634</v>
      </c>
      <c r="R41" s="25">
        <f t="array" aca="1" ref="R41" ca="1">INDEX('Lorri 401b'!L:L,MATCH('Retirement Calculator'!A41,'Lorri 401b'!N:N,0),0)</f>
        <v>3772172.2279552803</v>
      </c>
      <c r="S41" s="25">
        <f t="shared" ca="1" si="7"/>
        <v>6303114.0112659438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2508101.9119415409</v>
      </c>
      <c r="R42" s="25">
        <f t="array" aca="1" ref="R42" ca="1">INDEX('Lorri 401b'!L:L,MATCH('Retirement Calculator'!A42,'Lorri 401b'!N:N,0),0)</f>
        <v>3787889.6122384272</v>
      </c>
      <c r="S42" s="25">
        <f t="shared" ca="1" si="7"/>
        <v>6295991.5241799681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2485166.8744417136</v>
      </c>
      <c r="R43" s="25">
        <f t="array" aca="1" ref="R43" ca="1">INDEX('Lorri 401b'!L:L,MATCH('Retirement Calculator'!A43,'Lorri 401b'!N:N,0),0)</f>
        <v>3803672.4856227539</v>
      </c>
      <c r="S43" s="25">
        <f t="shared" ca="1" si="7"/>
        <v>6288839.3600644674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2462136.2742856368</v>
      </c>
      <c r="R44" s="25">
        <f t="array" aca="1" ref="R44" ca="1">INDEX('Lorri 401b'!L:L,MATCH('Retirement Calculator'!A44,'Lorri 401b'!N:N,0),0)</f>
        <v>3819521.1209795154</v>
      </c>
      <c r="S44" s="25">
        <f t="shared" ca="1" si="7"/>
        <v>6281657.3952651527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2439009.7132955766</v>
      </c>
      <c r="R45" s="25">
        <f t="array" aca="1" ref="R45" ca="1">INDEX('Lorri 401b'!L:L,MATCH('Retirement Calculator'!A45,'Lorri 401b'!N:N,0),0)</f>
        <v>3835435.7923169299</v>
      </c>
      <c r="S45" s="25">
        <f t="shared" ca="1" si="7"/>
        <v>6274445.5056125065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2415786.7916347245</v>
      </c>
      <c r="R46" s="25">
        <f t="array" aca="1" ref="R46" ca="1">INDEX('Lorri 401b'!L:L,MATCH('Retirement Calculator'!A46,'Lorri 401b'!N:N,0),0)</f>
        <v>3851416.774784917</v>
      </c>
      <c r="S46" s="25">
        <f t="shared" ca="1" si="7"/>
        <v>6267203.5664196415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2392467.1078002853</v>
      </c>
      <c r="R47" s="25">
        <f t="array" aca="1" ref="R47" ca="1">INDEX('Lorri 401b'!L:L,MATCH('Retirement Calculator'!A47,'Lorri 401b'!N:N,0),0)</f>
        <v>3867464.3446798543</v>
      </c>
      <c r="S47" s="25">
        <f t="shared" ca="1" si="7"/>
        <v>6259931.4524801392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2369050.2586165359</v>
      </c>
      <c r="R48" s="25">
        <f t="array" aca="1" ref="R48" ca="1">INDEX('Lorri 401b'!L:L,MATCH('Retirement Calculator'!A48,'Lorri 401b'!N:N,0),0)</f>
        <v>3883578.7794493539</v>
      </c>
      <c r="S48" s="25">
        <f t="shared" ca="1" si="7"/>
        <v>6252629.0380658899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2345535.8392278543</v>
      </c>
      <c r="R49" s="25">
        <f t="array" aca="1" ref="R49" ca="1">INDEX('Lorri 401b'!L:L,MATCH('Retirement Calculator'!A49,'Lorri 401b'!N:N,0),0)</f>
        <v>3899760.3576970594</v>
      </c>
      <c r="S49" s="25">
        <f t="shared" ca="1" si="7"/>
        <v>6245296.1969249137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2321923.4430917199</v>
      </c>
      <c r="R50" s="25">
        <f t="array" aca="1" ref="R50" ca="1">INDEX('Lorri 401b'!L:L,MATCH('Retirement Calculator'!A50,'Lorri 401b'!N:N,0),0)</f>
        <v>3916009.3591874638</v>
      </c>
      <c r="S50" s="25">
        <f t="shared" ca="1" si="7"/>
        <v>6237932.8022791836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2298212.661971685</v>
      </c>
      <c r="R51" s="25">
        <f t="array" aca="1" ref="R51" ca="1">INDEX('Lorri 401b'!L:L,MATCH('Retirement Calculator'!A51,'Lorri 401b'!N:N,0),0)</f>
        <v>3932326.0648507448</v>
      </c>
      <c r="S51" s="25">
        <f t="shared" ca="1" si="7"/>
        <v>6230538.7268224303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2274403.0859303167</v>
      </c>
      <c r="R52" s="25">
        <f t="array" aca="1" ref="R52" ca="1">INDEX('Lorri 401b'!L:L,MATCH('Retirement Calculator'!A52,'Lorri 401b'!N:N,0),0)</f>
        <v>3948710.7567876228</v>
      </c>
      <c r="S52" s="25">
        <f t="shared" ca="1" si="7"/>
        <v>6223113.84271794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2251273.5366554428</v>
      </c>
      <c r="R53" s="25">
        <f t="array" aca="1" ref="R53" ca="1">INDEX('Lorri 401b'!L:L,MATCH('Retirement Calculator'!A53,'Lorri 401b'!N:N,0),0)</f>
        <v>3965163.7182742381</v>
      </c>
      <c r="S53" s="25">
        <f t="shared" ca="1" si="7"/>
        <v>6216437.2549296804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2228047.6142585902</v>
      </c>
      <c r="R54" s="25">
        <f t="array" aca="1" ref="R54" ca="1">INDEX('Lorri 401b'!L:L,MATCH('Retirement Calculator'!A54,'Lorri 401b'!N:N,0),0)</f>
        <v>3981685.2337670475</v>
      </c>
      <c r="S54" s="25">
        <f t="shared" ca="1" si="7"/>
        <v>6209732.8480256377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2204724.917185084</v>
      </c>
      <c r="R55" s="25">
        <f t="array" aca="1" ref="R55" ca="1">INDEX('Lorri 401b'!L:L,MATCH('Retirement Calculator'!A55,'Lorri 401b'!N:N,0),0)</f>
        <v>3998275.5889077433</v>
      </c>
      <c r="S55" s="25">
        <f t="shared" ca="1" si="7"/>
        <v>6203000.5060928278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2181305.0422071046</v>
      </c>
      <c r="R56" s="25">
        <f t="array" aca="1" ref="R56" ca="1">INDEX('Lorri 401b'!L:L,MATCH('Retirement Calculator'!A56,'Lorri 401b'!N:N,0),0)</f>
        <v>4014935.0705281924</v>
      </c>
      <c r="S56" s="25">
        <f t="shared" ca="1" si="7"/>
        <v>6196240.1127352975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2157787.5844167173</v>
      </c>
      <c r="R57" s="25">
        <f t="array" aca="1" ref="R57" ca="1">INDEX('Lorri 401b'!L:L,MATCH('Retirement Calculator'!A57,'Lorri 401b'!N:N,0),0)</f>
        <v>4031663.9666553931</v>
      </c>
      <c r="S57" s="25">
        <f t="shared" ca="1" si="7"/>
        <v>6189451.5510721104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2134172.1372188698</v>
      </c>
      <c r="R58" s="25">
        <f t="array" aca="1" ref="R58" ca="1">INDEX('Lorri 401b'!L:L,MATCH('Retirement Calculator'!A58,'Lorri 401b'!N:N,0),0)</f>
        <v>4048462.5665164571</v>
      </c>
      <c r="S58" s="25">
        <f t="shared" ca="1" si="7"/>
        <v>6182634.7037353273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2110458.2923243647</v>
      </c>
      <c r="R59" s="25">
        <f t="array" aca="1" ref="R59" ca="1">INDEX('Lorri 401b'!L:L,MATCH('Retirement Calculator'!A59,'Lorri 401b'!N:N,0),0)</f>
        <v>4065331.1605436089</v>
      </c>
      <c r="S59" s="25">
        <f t="shared" ca="1" si="7"/>
        <v>6175789.4528679736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2086645.6397427989</v>
      </c>
      <c r="R60" s="25">
        <f t="array" aca="1" ref="R60" ca="1">INDEX('Lorri 401b'!L:L,MATCH('Retirement Calculator'!A60,'Lorri 401b'!N:N,0),0)</f>
        <v>4082270.0403792071</v>
      </c>
      <c r="S60" s="25">
        <f t="shared" ca="1" si="7"/>
        <v>6168915.6801220058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2062733.7677754764</v>
      </c>
      <c r="R61" s="25">
        <f t="array" aca="1" ref="R61" ca="1">INDEX('Lorri 401b'!L:L,MATCH('Retirement Calculator'!A61,'Lorri 401b'!N:N,0),0)</f>
        <v>4099279.4988807873</v>
      </c>
      <c r="S61" s="25">
        <f t="shared" ca="1" si="7"/>
        <v>6162013.2666562637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2038722.2630082902</v>
      </c>
      <c r="R62" s="25">
        <f t="array" aca="1" ref="R62" ca="1">INDEX('Lorri 401b'!L:L,MATCH('Retirement Calculator'!A62,'Lorri 401b'!N:N,0),0)</f>
        <v>4116359.830126124</v>
      </c>
      <c r="S62" s="25">
        <f t="shared" ca="1" si="7"/>
        <v>6155082.0931344144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2014610.7103045741</v>
      </c>
      <c r="R63" s="25">
        <f t="array" aca="1" ref="R63" ca="1">INDEX('Lorri 401b'!L:L,MATCH('Retirement Calculator'!A63,'Lorri 401b'!N:N,0),0)</f>
        <v>4133511.329418316</v>
      </c>
      <c r="S63" s="25">
        <f t="shared" ca="1" si="7"/>
        <v>6148122.0397228897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1990398.6927979258</v>
      </c>
      <c r="R64" s="25">
        <f t="array" aca="1" ref="R64" ca="1">INDEX('Lorri 401b'!L:L,MATCH('Retirement Calculator'!A64,'Lorri 401b'!N:N,0),0)</f>
        <v>4150734.2932908922</v>
      </c>
      <c r="S64" s="25">
        <f t="shared" ca="1" si="7"/>
        <v>6141132.9860888179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1966085.7918849997</v>
      </c>
      <c r="R65" s="25">
        <f t="array" aca="1" ref="R65" ca="1">INDEX('Lorri 401b'!L:L,MATCH('Retirement Calculator'!A65,'Lorri 401b'!N:N,0),0)</f>
        <v>4168029.0195129374</v>
      </c>
      <c r="S65" s="25">
        <f t="shared" ca="1" si="7"/>
        <v>6134114.8113979371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1941671.5872182699</v>
      </c>
      <c r="R66" s="25">
        <f t="array" aca="1" ref="R66" ca="1">INDEX('Lorri 401b'!L:L,MATCH('Retirement Calculator'!A66,'Lorri 401b'!N:N,0),0)</f>
        <v>4185395.8070942415</v>
      </c>
      <c r="S66" s="25">
        <f t="shared" ca="1" si="7"/>
        <v>6127067.3943125112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1917155.656698762</v>
      </c>
      <c r="R67" s="25">
        <f t="array" aca="1" ref="R67" ca="1">INDEX('Lorri 401b'!L:L,MATCH('Retirement Calculator'!A67,'Lorri 401b'!N:N,0),0)</f>
        <v>4202834.9562904676</v>
      </c>
      <c r="S67" s="25">
        <f t="shared" ca="1" si="7"/>
        <v>6119990.6129892301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1892537.5764687562</v>
      </c>
      <c r="R68" s="25">
        <f t="array" aca="1" ref="R68" ca="1">INDEX('Lorri 401b'!L:L,MATCH('Retirement Calculator'!A68,'Lorri 401b'!N:N,0),0)</f>
        <v>4220346.7686083447</v>
      </c>
      <c r="S68" s="25">
        <f t="shared" ca="1" si="7"/>
        <v>6112884.3450771011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1867816.9209044587</v>
      </c>
      <c r="R69" s="25">
        <f t="array" aca="1" ref="R69" ca="1">INDEX('Lorri 401b'!L:L,MATCH('Retirement Calculator'!A69,'Lorri 401b'!N:N,0),0)</f>
        <v>4237931.5468108794</v>
      </c>
      <c r="S69" s="25">
        <f t="shared" ca="1" si="7"/>
        <v>6105748.4677153379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1842993.2626086434</v>
      </c>
      <c r="R70" s="25">
        <f t="array" aca="1" ref="R70" ca="1">INDEX('Lorri 401b'!L:L,MATCH('Retirement Calculator'!A70,'Lorri 401b'!N:N,0),0)</f>
        <v>4255589.594922591</v>
      </c>
      <c r="S70" s="25">
        <f t="shared" ca="1" si="7"/>
        <v>6098582.8575312346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1818066.172403262</v>
      </c>
      <c r="R71" s="25">
        <f t="array" aca="1" ref="R71" ca="1">INDEX('Lorri 401b'!L:L,MATCH('Retirement Calculator'!A71,'Lorri 401b'!N:N,0),0)</f>
        <v>4273321.2182347681</v>
      </c>
      <c r="S71" s="25">
        <f t="shared" ca="1" si="7"/>
        <v>6091387.3906380301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1793035.2193220248</v>
      </c>
      <c r="R72" s="25">
        <f t="array" aca="1" ref="R72" ca="1">INDEX('Lorri 401b'!L:L,MATCH('Retirement Calculator'!A72,'Lorri 401b'!N:N,0),0)</f>
        <v>4291126.7233107463</v>
      </c>
      <c r="S72" s="25">
        <f t="shared" ca="1" si="7"/>
        <v>6084161.9426327711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1767899.9706029491</v>
      </c>
      <c r="R73" s="25">
        <f t="array" aca="1" ref="R73" ca="1">INDEX('Lorri 401b'!L:L,MATCH('Retirement Calculator'!A73,'Lorri 401b'!N:N,0),0)</f>
        <v>4309006.4179912079</v>
      </c>
      <c r="S73" s="25">
        <f t="shared" ca="1" si="7"/>
        <v>6076906.3885941571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1742659.9916808775</v>
      </c>
      <c r="R74" s="25">
        <f t="array" aca="1" ref="R74" ca="1">INDEX('Lorri 401b'!L:L,MATCH('Retirement Calculator'!A74,'Lorri 401b'!N:N,0),0)</f>
        <v>4326960.6113995044</v>
      </c>
      <c r="S74" s="25">
        <f t="shared" ca="1" si="7"/>
        <v>6069620.6030803816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1717314.8461799638</v>
      </c>
      <c r="R75" s="25">
        <f t="array" aca="1" ref="R75" ca="1">INDEX('Lorri 401b'!L:L,MATCH('Retirement Calculator'!A75,'Lorri 401b'!N:N,0),0)</f>
        <v>4344989.6139470022</v>
      </c>
      <c r="S75" s="25">
        <f t="shared" ca="1" si="7"/>
        <v>6062304.4601269662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1691864.0959061296</v>
      </c>
      <c r="R76" s="25">
        <f t="array" aca="1" ref="R76" ca="1">INDEX('Lorri 401b'!L:L,MATCH('Retirement Calculator'!A76,'Lorri 401b'!N:N,0),0)</f>
        <v>4363093.7373384479</v>
      </c>
      <c r="S76" s="25">
        <f t="shared" ca="1" si="7"/>
        <v>6054957.8332445771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1666307.3008394877</v>
      </c>
      <c r="R77" s="25">
        <f t="array" aca="1" ref="R77" ca="1">INDEX('Lorri 401b'!L:L,MATCH('Retirement Calculator'!A77,'Lorri 401b'!N:N,0),0)</f>
        <v>4381273.2945773583</v>
      </c>
      <c r="S77" s="25">
        <f t="shared" ca="1" si="7"/>
        <v>6047580.5954168458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1664140.719724291</v>
      </c>
      <c r="R78" s="25">
        <f t="array" aca="1" ref="R78" ca="1">INDEX('Lorri 401b'!L:L,MATCH('Retirement Calculator'!A78,'Lorri 401b'!N:N,0),0)</f>
        <v>4376031.8993738741</v>
      </c>
      <c r="S78" s="25">
        <f t="shared" ca="1" si="7"/>
        <v>6040172.6190981651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1661965.111187781</v>
      </c>
      <c r="R79" s="25">
        <f t="array" aca="1" ref="R79" ca="1">INDEX('Lorri 401b'!L:L,MATCH('Retirement Calculator'!A79,'Lorri 401b'!N:N,0),0)</f>
        <v>4370768.6650237087</v>
      </c>
      <c r="S79" s="25">
        <f t="shared" ca="1" si="7"/>
        <v>6032733.7762114899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1659780.4376157022</v>
      </c>
      <c r="R80" s="25">
        <f t="array" aca="1" ref="R80" ca="1">INDEX('Lorri 401b'!L:L,MATCH('Retirement Calculator'!A80,'Lorri 401b'!N:N,0),0)</f>
        <v>4365483.500530418</v>
      </c>
      <c r="S80" s="25">
        <f t="shared" ca="1" si="7"/>
        <v>6025263.9381461199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1657586.6612370731</v>
      </c>
      <c r="R81" s="25">
        <f t="array" aca="1" ref="R81" ca="1">INDEX('Lorri 401b'!L:L,MATCH('Retirement Calculator'!A81,'Lorri 401b'!N:N,0),0)</f>
        <v>4360176.3145184051</v>
      </c>
      <c r="S81" s="25">
        <f t="shared" ca="1" si="7"/>
        <v>6017762.9757554783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1655383.7441235331</v>
      </c>
      <c r="R82" s="25">
        <f t="array" aca="1" ref="R82" ca="1">INDEX('Lorri 401b'!L:L,MATCH('Retirement Calculator'!A82,'Lorri 401b'!N:N,0),0)</f>
        <v>4354847.0152313421</v>
      </c>
      <c r="S82" s="25">
        <f t="shared" ca="1" si="7"/>
        <v>6010230.7593548754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1653171.6481886867</v>
      </c>
      <c r="R83" s="25">
        <f t="array" aca="1" ref="R83" ca="1">INDEX('Lorri 401b'!L:L,MATCH('Retirement Calculator'!A83,'Lorri 401b'!N:N,0),0)</f>
        <v>4349495.5105305826</v>
      </c>
      <c r="S83" s="25">
        <f t="shared" ca="1" si="7"/>
        <v>6002667.1587192696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1650950.3351874452</v>
      </c>
      <c r="R84" s="25">
        <f t="array" aca="1" ref="R84" ca="1">INDEX('Lorri 401b'!L:L,MATCH('Retirement Calculator'!A84,'Lorri 401b'!N:N,0),0)</f>
        <v>4344121.70789357</v>
      </c>
      <c r="S84" s="25">
        <f t="shared" ca="1" si="7"/>
        <v>5995072.0430810153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1648719.766715365</v>
      </c>
      <c r="R85" s="25">
        <f t="array" aca="1" ref="R85" ca="1">INDEX('Lorri 401b'!L:L,MATCH('Retirement Calculator'!A85,'Lorri 401b'!N:N,0),0)</f>
        <v>4338725.5144122364</v>
      </c>
      <c r="S85" s="25">
        <f t="shared" ca="1" si="7"/>
        <v>5987445.2811276019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1646479.9042079845</v>
      </c>
      <c r="R86" s="25">
        <f t="array" aca="1" ref="R86" ca="1">INDEX('Lorri 401b'!L:L,MATCH('Retirement Calculator'!A86,'Lorri 401b'!N:N,0),0)</f>
        <v>4333306.836791398</v>
      </c>
      <c r="S86" s="25">
        <f t="shared" ca="1" si="7"/>
        <v>5979786.740999382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1644230.7089401565</v>
      </c>
      <c r="R87" s="25">
        <f t="array" aca="1" ref="R87" ca="1">INDEX('Lorri 401b'!L:L,MATCH('Retirement Calculator'!A87,'Lorri 401b'!N:N,0),0)</f>
        <v>4327865.5813471386</v>
      </c>
      <c r="S87" s="25">
        <f t="shared" ca="1" si="7"/>
        <v>5972096.2902872954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1641972.1420253792</v>
      </c>
      <c r="R88" s="25">
        <f t="array" aca="1" ref="R88" ca="1">INDEX('Lorri 401b'!L:L,MATCH('Retirement Calculator'!A88,'Lorri 401b'!N:N,0),0)</f>
        <v>4322401.654005195</v>
      </c>
      <c r="S88" s="25">
        <f t="shared" ca="1" si="7"/>
        <v>5964373.7960305745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1639704.1644151239</v>
      </c>
      <c r="R89" s="25">
        <f t="array" aca="1" ref="R89" ca="1">INDEX('Lorri 401b'!L:L,MATCH('Retirement Calculator'!A89,'Lorri 401b'!N:N,0),0)</f>
        <v>4316914.960299327</v>
      </c>
      <c r="S89" s="25">
        <f t="shared" ca="1" si="7"/>
        <v>5956619.1247144509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1637426.7368981591</v>
      </c>
      <c r="R90" s="25">
        <f t="array" aca="1" ref="R90" ca="1">INDEX('Lorri 401b'!L:L,MATCH('Retirement Calculator'!A90,'Lorri 401b'!N:N,0),0)</f>
        <v>4311405.4053696841</v>
      </c>
      <c r="S90" s="25">
        <f t="shared" ca="1" si="7"/>
        <v>5948832.1422678437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1635139.8200998737</v>
      </c>
      <c r="R91" s="25">
        <f t="array" aca="1" ref="R91" ca="1">INDEX('Lorri 401b'!L:L,MATCH('Retirement Calculator'!A91,'Lorri 401b'!N:N,0),0)</f>
        <v>4305872.8939611679</v>
      </c>
      <c r="S91" s="25">
        <f t="shared" ca="1" si="7"/>
        <v>5941012.7140610414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1632843.3744815954</v>
      </c>
      <c r="R92" s="25">
        <f t="array" aca="1" ref="R92" ca="1">INDEX('Lorri 401b'!L:L,MATCH('Retirement Calculator'!A92,'Lorri 401b'!N:N,0),0)</f>
        <v>4300317.330421783</v>
      </c>
      <c r="S92" s="25">
        <f t="shared" ca="1" si="7"/>
        <v>5933160.7049033782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1630537.3603399075</v>
      </c>
      <c r="R93" s="25">
        <f t="array" aca="1" ref="R93" ca="1">INDEX('Lorri 401b'!L:L,MATCH('Retirement Calculator'!A93,'Lorri 401b'!N:N,0),0)</f>
        <v>4294738.6187009839</v>
      </c>
      <c r="S93" s="25">
        <f t="shared" ca="1" si="7"/>
        <v>5925275.9790408909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1628221.7378059626</v>
      </c>
      <c r="R94" s="25">
        <f t="array" aca="1" ref="R94" ca="1">INDEX('Lorri 401b'!L:L,MATCH('Retirement Calculator'!A94,'Lorri 401b'!N:N,0),0)</f>
        <v>4289136.6623480152</v>
      </c>
      <c r="S94" s="25">
        <f t="shared" ca="1" si="7"/>
        <v>5917358.4001539778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1625896.4668447929</v>
      </c>
      <c r="R95" s="25">
        <f t="array" aca="1" ref="R95" ca="1">INDEX('Lorri 401b'!L:L,MATCH('Retirement Calculator'!A95,'Lorri 401b'!N:N,0),0)</f>
        <v>4283511.3645102419</v>
      </c>
      <c r="S95" s="25">
        <f t="shared" ca="1" si="7"/>
        <v>5909407.8313550353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1623561.5072546185</v>
      </c>
      <c r="R96" s="25">
        <f t="array" aca="1" ref="R96" ca="1">INDEX('Lorri 401b'!L:L,MATCH('Retirement Calculator'!A96,'Lorri 401b'!N:N,0),0)</f>
        <v>4277862.6279314784</v>
      </c>
      <c r="S96" s="25">
        <f t="shared" ca="1" si="7"/>
        <v>5901424.1351860967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1621216.8186661515</v>
      </c>
      <c r="R97" s="25">
        <f t="array" aca="1" ref="R97" ca="1">INDEX('Lorri 401b'!L:L,MATCH('Retirement Calculator'!A97,'Lorri 401b'!N:N,0),0)</f>
        <v>4272190.3549503032</v>
      </c>
      <c r="S97" s="25">
        <f t="shared" ca="1" si="7"/>
        <v>5893407.1736164549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1618862.3605418992</v>
      </c>
      <c r="R98" s="25">
        <f t="array" aca="1" ref="R98" ca="1">INDEX('Lorri 401b'!L:L,MATCH('Retirement Calculator'!A98,'Lorri 401b'!N:N,0),0)</f>
        <v>4266494.4474983728</v>
      </c>
      <c r="S98" s="25">
        <f t="shared" ca="1" si="7"/>
        <v>5885356.8080402724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1616498.0921754625</v>
      </c>
      <c r="R99" s="25">
        <f t="array" aca="1" ref="R99" ca="1">INDEX('Lorri 401b'!L:L,MATCH('Retirement Calculator'!A99,'Lorri 401b'!N:N,0),0)</f>
        <v>4260774.8070987258</v>
      </c>
      <c r="S99" s="25">
        <f t="shared" ca="1" si="7"/>
        <v>5877272.8992741881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1614123.9726908323</v>
      </c>
      <c r="R100" s="25">
        <f t="array" aca="1" ref="R100" ca="1">INDEX('Lorri 401b'!L:L,MATCH('Retirement Calculator'!A100,'Lorri 401b'!N:N,0),0)</f>
        <v>4255031.3348640809</v>
      </c>
      <c r="S100" s="25">
        <f t="shared" ca="1" si="7"/>
        <v>5869155.3075549137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1611739.9610416829</v>
      </c>
      <c r="R101" s="25">
        <f t="array" aca="1" ref="R101" ca="1">INDEX('Lorri 401b'!L:L,MATCH('Retirement Calculator'!A101,'Lorri 401b'!N:N,0),0)</f>
        <v>4249263.9314951245</v>
      </c>
      <c r="S101" s="25">
        <f t="shared" ca="1" si="7"/>
        <v>5861003.8925368078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1609346.0160106621</v>
      </c>
      <c r="R102" s="25">
        <f t="array" aca="1" ref="R102" ca="1">INDEX('Lorri 401b'!L:L,MATCH('Retirement Calculator'!A102,'Lorri 401b'!N:N,0),0)</f>
        <v>4243472.4972787974</v>
      </c>
      <c r="S102" s="25">
        <f t="shared" ca="1" si="7"/>
        <v>5852818.513289459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1606942.0962086786</v>
      </c>
      <c r="R103" s="25">
        <f t="array" aca="1" ref="R103" ca="1">INDEX('Lorri 401b'!L:L,MATCH('Retirement Calculator'!A103,'Lorri 401b'!N:N,0),0)</f>
        <v>4237656.9320865693</v>
      </c>
      <c r="S103" s="25">
        <f t="shared" ca="1" si="7"/>
        <v>5844599.0282952478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1604528.160074187</v>
      </c>
      <c r="R104" s="25">
        <f t="array" aca="1" ref="R104" ca="1">INDEX('Lorri 401b'!L:L,MATCH('Retirement Calculator'!A104,'Lorri 401b'!N:N,0),0)</f>
        <v>4231817.1353727067</v>
      </c>
      <c r="S104" s="25">
        <f t="shared" ca="1" si="7"/>
        <v>5836345.2954468932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1602104.1658724681</v>
      </c>
      <c r="R105" s="25">
        <f t="array" aca="1" ref="R105" ca="1">INDEX('Lorri 401b'!L:L,MATCH('Retirement Calculator'!A105,'Lorri 401b'!N:N,0),0)</f>
        <v>4225953.0061725369</v>
      </c>
      <c r="S105" s="25">
        <f t="shared" ca="1" si="7"/>
        <v>5828057.1720450055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1599670.0716949089</v>
      </c>
      <c r="R106" s="25">
        <f t="array" aca="1" ref="R106" ca="1">INDEX('Lorri 401b'!L:L,MATCH('Retirement Calculator'!A106,'Lorri 401b'!N:N,0),0)</f>
        <v>4220064.4431006992</v>
      </c>
      <c r="S106" s="25">
        <f t="shared" ca="1" si="7"/>
        <v>5819734.5147956079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1597225.8354582766</v>
      </c>
      <c r="R107" s="25">
        <f t="array" aca="1" ref="R107" ca="1">INDEX('Lorri 401b'!L:L,MATCH('Retirement Calculator'!A107,'Lorri 401b'!N:N,0),0)</f>
        <v>4214151.3443493955</v>
      </c>
      <c r="S107" s="25">
        <f t="shared" ca="1" si="7"/>
        <v>5811377.1798076723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1595450.3315856582</v>
      </c>
      <c r="R108" s="25">
        <f t="array" aca="1" ref="R108" ca="1">INDEX('Lorri 401b'!L:L,MATCH('Retirement Calculator'!A108,'Lorri 401b'!N:N,0),0)</f>
        <v>4209964.7743382948</v>
      </c>
      <c r="S108" s="25">
        <f t="shared" ca="1" si="7"/>
        <v>5805415.1059239525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1593667.4297802374</v>
      </c>
      <c r="R109" s="25">
        <f t="array" aca="1" ref="R109" ca="1">INDEX('Lorri 401b'!L:L,MATCH('Retirement Calculator'!A109,'Lorri 401b'!N:N,0),0)</f>
        <v>4205760.7602854818</v>
      </c>
      <c r="S109" s="25">
        <f t="shared" ca="1" si="7"/>
        <v>5799428.1900657192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1591877.099217294</v>
      </c>
      <c r="R110" s="25">
        <f t="array" aca="1" ref="R110" ca="1">INDEX('Lorri 401b'!L:L,MATCH('Retirement Calculator'!A110,'Lorri 401b'!N:N,0),0)</f>
        <v>4201539.2295074482</v>
      </c>
      <c r="S110" s="25">
        <f t="shared" ca="1" si="7"/>
        <v>5793416.3287247419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1590079.3089436716</v>
      </c>
      <c r="R111" s="25">
        <f t="array" aca="1" ref="R111" ca="1">INDEX('Lorri 401b'!L:L,MATCH('Retirement Calculator'!A111,'Lorri 401b'!N:N,0),0)</f>
        <v>4197300.1090178397</v>
      </c>
      <c r="S111" s="25">
        <f t="shared" ca="1" si="7"/>
        <v>5787379.4179615118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1588274.0278772425</v>
      </c>
      <c r="R112" s="25">
        <f t="array" aca="1" ref="R112" ca="1">INDEX('Lorri 401b'!L:L,MATCH('Retirement Calculator'!A112,'Lorri 401b'!N:N,0),0)</f>
        <v>4193043.3255261909</v>
      </c>
      <c r="S112" s="25">
        <f t="shared" ca="1" si="7"/>
        <v>5781317.3534034332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1586461.22480637</v>
      </c>
      <c r="R113" s="25">
        <f t="array" aca="1" ref="R113" ca="1">INDEX('Lorri 401b'!L:L,MATCH('Retirement Calculator'!A113,'Lorri 401b'!N:N,0),0)</f>
        <v>4188768.8054366605</v>
      </c>
      <c r="S113" s="25">
        <f t="shared" ca="1" si="7"/>
        <v>5775230.0302430307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1584640.8683893688</v>
      </c>
      <c r="R114" s="25">
        <f t="array" aca="1" ref="R114" ca="1">INDEX('Lorri 401b'!L:L,MATCH('Retirement Calculator'!A114,'Lorri 401b'!N:N,0),0)</f>
        <v>4184476.474846757</v>
      </c>
      <c r="S114" s="25">
        <f t="shared" ca="1" si="7"/>
        <v>5769117.343236126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1582812.9271539634</v>
      </c>
      <c r="R115" s="25">
        <f t="array" aca="1" ref="R115" ca="1">INDEX('Lorri 401b'!L:L,MATCH('Retirement Calculator'!A115,'Lorri 401b'!N:N,0),0)</f>
        <v>4180166.2595460624</v>
      </c>
      <c r="S115" s="25">
        <f t="shared" ca="1" si="7"/>
        <v>5762979.1867000256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1580977.3694967437</v>
      </c>
      <c r="R116" s="25">
        <f t="array" aca="1" ref="R116" ca="1">INDEX('Lorri 401b'!L:L,MATCH('Retirement Calculator'!A116,'Lorri 401b'!N:N,0),0)</f>
        <v>4175838.0850149482</v>
      </c>
      <c r="S116" s="25">
        <f t="shared" ca="1" si="7"/>
        <v>5756815.4545116918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1579134.1636826189</v>
      </c>
      <c r="R117" s="25">
        <f t="array" aca="1" ref="R117" ca="1">INDEX('Lorri 401b'!L:L,MATCH('Retirement Calculator'!A117,'Lorri 401b'!N:N,0),0)</f>
        <v>4171491.8764232877</v>
      </c>
      <c r="S117" s="25">
        <f t="shared" ca="1" si="7"/>
        <v>5750626.0401059063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1577283.2778442686</v>
      </c>
      <c r="R118" s="25">
        <f t="array" aca="1" ref="R118" ca="1">INDEX('Lorri 401b'!L:L,MATCH('Retirement Calculator'!A118,'Lorri 401b'!N:N,0),0)</f>
        <v>4167127.5586291617</v>
      </c>
      <c r="S118" s="25">
        <f t="shared" ca="1" si="7"/>
        <v>5744410.8364734305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1575424.6799815919</v>
      </c>
      <c r="R119" s="25">
        <f t="array" aca="1" ref="R119" ca="1">INDEX('Lorri 401b'!L:L,MATCH('Retirement Calculator'!A119,'Lorri 401b'!N:N,0),0)</f>
        <v>4162745.0561775602</v>
      </c>
      <c r="S119" s="25">
        <f t="shared" ca="1" si="7"/>
        <v>5738169.7361591524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1573558.3379611541</v>
      </c>
      <c r="R120" s="25">
        <f t="array" aca="1" ref="R120" ca="1">INDEX('Lorri 401b'!L:L,MATCH('Retirement Calculator'!A120,'Lorri 401b'!N:N,0),0)</f>
        <v>4158344.2932990771</v>
      </c>
      <c r="S120" s="25">
        <f t="shared" ca="1" si="7"/>
        <v>5731902.6312602311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1571684.2195156312</v>
      </c>
      <c r="R121" s="25">
        <f t="array" aca="1" ref="R121" ca="1">INDEX('Lorri 401b'!L:L,MATCH('Retirement Calculator'!A121,'Lorri 401b'!N:N,0),0)</f>
        <v>4153925.1939086001</v>
      </c>
      <c r="S121" s="25">
        <f t="shared" ca="1" si="7"/>
        <v>5725609.4134242311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1569802.2922432518</v>
      </c>
      <c r="R122" s="25">
        <f t="array" aca="1" ref="R122" ca="1">INDEX('Lorri 401b'!L:L,MATCH('Retirement Calculator'!A122,'Lorri 401b'!N:N,0),0)</f>
        <v>4149487.6816039965</v>
      </c>
      <c r="S122" s="25">
        <f t="shared" ca="1" si="7"/>
        <v>5719289.9738472486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1567912.5236072375</v>
      </c>
      <c r="R123" s="25">
        <f t="array" aca="1" ref="R123" ca="1">INDEX('Lorri 401b'!L:L,MATCH('Retirement Calculator'!A123,'Lorri 401b'!N:N,0),0)</f>
        <v>4145031.6796647902</v>
      </c>
      <c r="S123" s="25">
        <f t="shared" ca="1" si="7"/>
        <v>5712944.2032720279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1566014.8809352398</v>
      </c>
      <c r="R124" s="25">
        <f t="array" aca="1" ref="R124" ca="1">INDEX('Lorri 401b'!L:L,MATCH('Retirement Calculator'!A124,'Lorri 401b'!N:N,0),0)</f>
        <v>4140557.1110508372</v>
      </c>
      <c r="S124" s="25">
        <f t="shared" ca="1" si="7"/>
        <v>5706571.9919860773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1564109.3314187755</v>
      </c>
      <c r="R125" s="25">
        <f t="array" aca="1" ref="R125" ca="1">INDEX('Lorri 401b'!L:L,MATCH('Retirement Calculator'!A125,'Lorri 401b'!N:N,0),0)</f>
        <v>4136063.8984009926</v>
      </c>
      <c r="S125" s="25">
        <f t="shared" ca="1" si="7"/>
        <v>5700173.2298197681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1562195.8421126592</v>
      </c>
      <c r="R126" s="25">
        <f t="array" aca="1" ref="R126" ca="1">INDEX('Lorri 401b'!L:L,MATCH('Retirement Calculator'!A126,'Lorri 401b'!N:N,0),0)</f>
        <v>4131551.9640317736</v>
      </c>
      <c r="S126" s="25">
        <f t="shared" ca="1" si="7"/>
        <v>5693747.8061444331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1560274.3799344343</v>
      </c>
      <c r="R127" s="25">
        <f t="array" aca="1" ref="R127" ca="1">INDEX('Lorri 401b'!L:L,MATCH('Retirement Calculator'!A127,'Lorri 401b'!N:N,0),0)</f>
        <v>4127021.2299360163</v>
      </c>
      <c r="S127" s="25">
        <f t="shared" ca="1" si="7"/>
        <v>5687295.6098704506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1558344.9116638</v>
      </c>
      <c r="R128" s="25">
        <f t="array" aca="1" ref="R128" ca="1">INDEX('Lorri 401b'!L:L,MATCH('Retirement Calculator'!A128,'Lorri 401b'!N:N,0),0)</f>
        <v>4122471.6177815269</v>
      </c>
      <c r="S128" s="25">
        <f t="shared" ca="1" si="7"/>
        <v>5680816.5294453269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1556407.4039420381</v>
      </c>
      <c r="R129" s="25">
        <f t="array" aca="1" ref="R129" ca="1">INDEX('Lorri 401b'!L:L,MATCH('Retirement Calculator'!A129,'Lorri 401b'!N:N,0),0)</f>
        <v>4117903.048909727</v>
      </c>
      <c r="S129" s="25">
        <f t="shared" ca="1" si="7"/>
        <v>5674310.4528517649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1554461.8232714355</v>
      </c>
      <c r="R130" s="25">
        <f t="array" aca="1" ref="R130" ca="1">INDEX('Lorri 401b'!L:L,MATCH('Retirement Calculator'!A130,'Lorri 401b'!N:N,0),0)</f>
        <v>4113315.4443342946</v>
      </c>
      <c r="S130" s="25">
        <f t="shared" ca="1" si="7"/>
        <v>5667777.2676057303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1552508.1360147053</v>
      </c>
      <c r="R131" s="25">
        <f t="array" aca="1" ref="R131" ca="1">INDEX('Lorri 401b'!L:L,MATCH('Retirement Calculator'!A131,'Lorri 401b'!N:N,0),0)</f>
        <v>4108708.7247397979</v>
      </c>
      <c r="S131" s="25">
        <f t="shared" ca="1" si="7"/>
        <v>5661216.8607545029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1550546.3083944055</v>
      </c>
      <c r="R132" s="25">
        <f t="array" aca="1" ref="R132" ca="1">INDEX('Lorri 401b'!L:L,MATCH('Retirement Calculator'!A132,'Lorri 401b'!N:N,0),0)</f>
        <v>4104082.8104803241</v>
      </c>
      <c r="S132" s="25">
        <f t="shared" ca="1" si="7"/>
        <v>5654629.1188747296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1548576.3064923545</v>
      </c>
      <c r="R133" s="25">
        <f t="array" aca="1" ref="R133" ca="1">INDEX('Lorri 401b'!L:L,MATCH('Retirement Calculator'!A133,'Lorri 401b'!N:N,0),0)</f>
        <v>4099437.6215781025</v>
      </c>
      <c r="S133" s="25">
        <f t="shared" ca="1" si="7"/>
        <v>5648013.9280704567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1546598.0962490449</v>
      </c>
      <c r="R134" s="25">
        <f t="array" aca="1" ref="R134" ca="1">INDEX('Lorri 401b'!L:L,MATCH('Retirement Calculator'!A134,'Lorri 401b'!N:N,0),0)</f>
        <v>4094773.0777221215</v>
      </c>
      <c r="S134" s="25">
        <f t="shared" ca="1" si="7"/>
        <v>5641371.1739711668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1544611.6434630549</v>
      </c>
      <c r="R135" s="25">
        <f t="array" aca="1" ref="R135" ca="1">INDEX('Lorri 401b'!L:L,MATCH('Retirement Calculator'!A135,'Lorri 401b'!N:N,0),0)</f>
        <v>4090089.0982667408</v>
      </c>
      <c r="S135" s="25">
        <f t="shared" ca="1" si="7"/>
        <v>5634700.7417297959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1542616.9137904565</v>
      </c>
      <c r="R136" s="25">
        <f t="array" aca="1" ref="R136" ca="1">INDEX('Lorri 401b'!L:L,MATCH('Retirement Calculator'!A136,'Lorri 401b'!N:N,0),0)</f>
        <v>4085385.602230296</v>
      </c>
      <c r="S136" s="25">
        <f t="shared" ca="1" si="7"/>
        <v>5628002.5160207525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1540613.8727442222</v>
      </c>
      <c r="R137" s="25">
        <f t="array" aca="1" ref="R137" ca="1">INDEX('Lorri 401b'!L:L,MATCH('Retirement Calculator'!A137,'Lorri 401b'!N:N,0),0)</f>
        <v>4080662.5082936995</v>
      </c>
      <c r="S137" s="25">
        <f t="shared" ca="1" si="7"/>
        <v>5621276.3810379216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1538602.4856936287</v>
      </c>
      <c r="R138" s="25">
        <f t="array" aca="1" ref="R138" ca="1">INDEX('Lorri 401b'!L:L,MATCH('Retirement Calculator'!A138,'Lorri 401b'!N:N,0),0)</f>
        <v>4075919.7347990335</v>
      </c>
      <c r="S138" s="25">
        <f t="shared" ca="1" si="7"/>
        <v>5614522.2204926619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1536582.7178636577</v>
      </c>
      <c r="R139" s="25">
        <f t="array" aca="1" ref="R139" ca="1">INDEX('Lorri 401b'!L:L,MATCH('Retirement Calculator'!A139,'Lorri 401b'!N:N,0),0)</f>
        <v>4071157.1997481398</v>
      </c>
      <c r="S139" s="25">
        <f t="shared" ca="1" si="7"/>
        <v>5607739.9176117973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1534554.5343343953</v>
      </c>
      <c r="R140" s="25">
        <f t="array" aca="1" ref="R140" ca="1">INDEX('Lorri 401b'!L:L,MATCH('Retirement Calculator'!A140,'Lorri 401b'!N:N,0),0)</f>
        <v>4066374.8208012008</v>
      </c>
      <c r="S140" s="25">
        <f t="shared" ca="1" si="7"/>
        <v>5600929.3551355964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1532517.9000404275</v>
      </c>
      <c r="R141" s="25">
        <f t="array" aca="1" ref="R141" ca="1">INDEX('Lorri 401b'!L:L,MATCH('Retirement Calculator'!A141,'Lorri 401b'!N:N,0),0)</f>
        <v>4061572.5152753163</v>
      </c>
      <c r="S141" s="25">
        <f t="shared" ca="1" si="7"/>
        <v>5594090.4153157435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1530472.7797702348</v>
      </c>
      <c r="R142" s="25">
        <f t="array" aca="1" ref="R142" ca="1">INDEX('Lorri 401b'!L:L,MATCH('Retirement Calculator'!A142,'Lorri 401b'!N:N,0),0)</f>
        <v>4056750.2001430737</v>
      </c>
      <c r="S142" s="25">
        <f t="shared" ca="1" si="7"/>
        <v>5587222.9799133083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1528419.1381655831</v>
      </c>
      <c r="R143" s="25">
        <f t="array" aca="1" ref="R143" ca="1">INDEX('Lorri 401b'!L:L,MATCH('Retirement Calculator'!A143,'Lorri 401b'!N:N,0),0)</f>
        <v>4051907.7920311135</v>
      </c>
      <c r="S143" s="25">
        <f t="shared" ca="1" si="7"/>
        <v>5580326.9301966969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1526356.9397209119</v>
      </c>
      <c r="R144" s="25">
        <f t="array" aca="1" ref="R144" ca="1">INDEX('Lorri 401b'!L:L,MATCH('Retirement Calculator'!A144,'Lorri 401b'!N:N,0),0)</f>
        <v>4047045.2072186871</v>
      </c>
      <c r="S144" s="25">
        <f t="shared" ca="1" si="7"/>
        <v>5573402.146939599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1524286.1487827213</v>
      </c>
      <c r="R145" s="25">
        <f t="array" aca="1" ref="R145" ca="1">INDEX('Lorri 401b'!L:L,MATCH('Retirement Calculator'!A145,'Lorri 401b'!N:N,0),0)</f>
        <v>4042162.3616362088</v>
      </c>
      <c r="S145" s="25">
        <f t="shared" ca="1" si="7"/>
        <v>5566448.5104189301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1522206.7295489549</v>
      </c>
      <c r="R146" s="25">
        <f t="array" aca="1" ref="R146" ca="1">INDEX('Lorri 401b'!L:L,MATCH('Retirement Calculator'!A146,'Lorri 401b'!N:N,0),0)</f>
        <v>4037259.1708638035</v>
      </c>
      <c r="S146" s="25">
        <f t="shared" ca="1" si="7"/>
        <v>5559465.9004127588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1520118.6460683811</v>
      </c>
      <c r="R147" s="25">
        <f t="array" aca="1" ref="R147" ca="1">INDEX('Lorri 401b'!L:L,MATCH('Retirement Calculator'!A147,'Lorri 401b'!N:N,0),0)</f>
        <v>4032335.5501298462</v>
      </c>
      <c r="S147" s="25">
        <f t="shared" ca="1" si="7"/>
        <v>5552454.1961982269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1518021.8622399715</v>
      </c>
      <c r="R148" s="25">
        <f t="array" aca="1" ref="R148" ca="1">INDEX('Lorri 401b'!L:L,MATCH('Retirement Calculator'!A148,'Lorri 401b'!N:N,0),0)</f>
        <v>4027391.4143094975</v>
      </c>
      <c r="S148" s="25">
        <f t="shared" ca="1" si="7"/>
        <v>5545413.2765494687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1515916.341812277</v>
      </c>
      <c r="R149" s="25">
        <f t="array" aca="1" ref="R149" ca="1">INDEX('Lorri 401b'!L:L,MATCH('Retirement Calculator'!A149,'Lorri 401b'!N:N,0),0)</f>
        <v>4022426.6779232309</v>
      </c>
      <c r="S149" s="25">
        <f t="shared" ca="1" si="7"/>
        <v>5538343.0197355077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1513802.0483828003</v>
      </c>
      <c r="R150" s="25">
        <f t="array" aca="1" ref="R150" ca="1">INDEX('Lorri 401b'!L:L,MATCH('Retirement Calculator'!A150,'Lorri 401b'!N:N,0),0)</f>
        <v>4017441.2551353546</v>
      </c>
      <c r="S150" s="25">
        <f t="shared" ca="1" si="7"/>
        <v>5531243.3035181547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1511678.9453973675</v>
      </c>
      <c r="R151" s="25">
        <f t="array" aca="1" ref="R151" ca="1">INDEX('Lorri 401b'!L:L,MATCH('Retirement Calculator'!A151,'Lorri 401b'!N:N,0),0)</f>
        <v>4012435.059752529</v>
      </c>
      <c r="S151" s="25">
        <f t="shared" ca="1" si="7"/>
        <v>5524114.0051498963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1509546.9961494955</v>
      </c>
      <c r="R152" s="25">
        <f t="array" aca="1" ref="R152" ca="1">INDEX('Lorri 401b'!L:L,MATCH('Retirement Calculator'!A152,'Lorri 401b'!N:N,0),0)</f>
        <v>4007408.0052222749</v>
      </c>
      <c r="S152" s="25">
        <f t="shared" ca="1" si="7"/>
        <v>5516955.0013717702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1507406.1637797572</v>
      </c>
      <c r="R153" s="25">
        <f t="array" aca="1" ref="R153" ca="1">INDEX('Lorri 401b'!L:L,MATCH('Retirement Calculator'!A153,'Lorri 401b'!N:N,0),0)</f>
        <v>4002360.0046314783</v>
      </c>
      <c r="S153" s="25">
        <f t="shared" ca="1" si="7"/>
        <v>5509766.1684112353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1505256.4112751451</v>
      </c>
      <c r="R154" s="25">
        <f t="array" aca="1" ref="R154" ca="1">INDEX('Lorri 401b'!L:L,MATCH('Retirement Calculator'!A154,'Lorri 401b'!N:N,0),0)</f>
        <v>3997290.9707048866</v>
      </c>
      <c r="S154" s="25">
        <f t="shared" ca="1" si="7"/>
        <v>5502547.3819800317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1503097.7014684305</v>
      </c>
      <c r="R155" s="25">
        <f t="array" aca="1" ref="R155" ca="1">INDEX('Lorri 401b'!L:L,MATCH('Retirement Calculator'!A155,'Lorri 401b'!N:N,0),0)</f>
        <v>3992200.8158036005</v>
      </c>
      <c r="S155" s="25">
        <f t="shared" ca="1" si="7"/>
        <v>5495298.5172720309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1500929.9970375211</v>
      </c>
      <c r="R156" s="25">
        <f t="array" aca="1" ref="R156" ca="1">INDEX('Lorri 401b'!L:L,MATCH('Retirement Calculator'!A156,'Lorri 401b'!N:N,0),0)</f>
        <v>3987089.4519235594</v>
      </c>
      <c r="S156" s="25">
        <f t="shared" ca="1" si="7"/>
        <v>5488019.448961081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1498753.2605048164</v>
      </c>
      <c r="R157" s="25">
        <f t="array" aca="1" ref="R157" ca="1">INDEX('Lorri 401b'!L:L,MATCH('Retirement Calculator'!A157,'Lorri 401b'!N:N,0),0)</f>
        <v>3981956.7906940179</v>
      </c>
      <c r="S157" s="25">
        <f t="shared" ca="1" si="7"/>
        <v>5480710.0511988346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1496567.4542365586</v>
      </c>
      <c r="R158" s="25">
        <f t="array" aca="1" ref="R158" ca="1">INDEX('Lorri 401b'!L:L,MATCH('Retirement Calculator'!A158,'Lorri 401b'!N:N,0),0)</f>
        <v>3976802.7433760199</v>
      </c>
      <c r="S158" s="25">
        <f t="shared" ca="1" si="7"/>
        <v>5473370.197612578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1494372.5404421831</v>
      </c>
      <c r="R159" s="25">
        <f t="array" aca="1" ref="R159" ca="1">INDEX('Lorri 401b'!L:L,MATCH('Retirement Calculator'!A159,'Lorri 401b'!N:N,0),0)</f>
        <v>3971627.2208608636</v>
      </c>
      <c r="S159" s="25">
        <f t="shared" ca="1" si="7"/>
        <v>5465999.7613030467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1492168.4811736646</v>
      </c>
      <c r="R160" s="25">
        <f t="array" aca="1" ref="R160" ca="1">INDEX('Lorri 401b'!L:L,MATCH('Retirement Calculator'!A160,'Lorri 401b'!N:N,0),0)</f>
        <v>3966430.133668561</v>
      </c>
      <c r="S160" s="25">
        <f t="shared" ca="1" si="7"/>
        <v>5458598.6148422258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1489955.2383248603</v>
      </c>
      <c r="R161" s="25">
        <f t="array" aca="1" ref="R161" ca="1">INDEX('Lorri 401b'!L:L,MATCH('Retirement Calculator'!A161,'Lorri 401b'!N:N,0),0)</f>
        <v>3961211.3919462906</v>
      </c>
      <c r="S161" s="25">
        <f t="shared" ca="1" si="7"/>
        <v>5451166.6302711507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1487732.7736308528</v>
      </c>
      <c r="R162" s="25">
        <f t="array" aca="1" ref="R162" ca="1">INDEX('Lorri 401b'!L:L,MATCH('Retirement Calculator'!A162,'Lorri 401b'!N:N,0),0)</f>
        <v>3955970.9054668439</v>
      </c>
      <c r="S162" s="25">
        <f t="shared" ca="1" si="7"/>
        <v>5443703.6790976971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1485501.048667287</v>
      </c>
      <c r="R163" s="25">
        <f t="array" aca="1" ref="R163" ca="1">INDEX('Lorri 401b'!L:L,MATCH('Retirement Calculator'!A163,'Lorri 401b'!N:N,0),0)</f>
        <v>3950708.5836270661</v>
      </c>
      <c r="S163" s="25">
        <f t="shared" ca="1" si="7"/>
        <v>5436209.6322943531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1483260.0248497063</v>
      </c>
      <c r="R164" s="25">
        <f t="array" aca="1" ref="R164" ca="1">INDEX('Lorri 401b'!L:L,MATCH('Retirement Calculator'!A164,'Lorri 401b'!N:N,0),0)</f>
        <v>3945424.3354462893</v>
      </c>
      <c r="S164" s="25">
        <f t="shared" ca="1" si="7"/>
        <v>5428684.3602959961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1481009.6634328857</v>
      </c>
      <c r="R165" s="25">
        <f t="array" aca="1" ref="R165" ca="1">INDEX('Lorri 401b'!L:L,MATCH('Retirement Calculator'!A165,'Lorri 401b'!N:N,0),0)</f>
        <v>3940118.0695647593</v>
      </c>
      <c r="S165" s="25">
        <f t="shared" ca="1" si="7"/>
        <v>5421127.7329976447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1478749.9255101616</v>
      </c>
      <c r="R166" s="25">
        <f t="array" aca="1" ref="R166" ca="1">INDEX('Lorri 401b'!L:L,MATCH('Retirement Calculator'!A166,'Lorri 401b'!N:N,0),0)</f>
        <v>3934789.694242056</v>
      </c>
      <c r="S166" s="25">
        <f t="shared" ca="1" si="7"/>
        <v>5413539.6197522171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1476480.7720127595</v>
      </c>
      <c r="R167" s="25">
        <f t="array" aca="1" ref="R167" ca="1">INDEX('Lorri 401b'!L:L,MATCH('Retirement Calculator'!A167,'Lorri 401b'!N:N,0),0)</f>
        <v>3929439.1173555083</v>
      </c>
      <c r="S167" s="25">
        <f t="shared" ca="1" si="7"/>
        <v>5405919.8893682677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1474202.1637091183</v>
      </c>
      <c r="R168" s="25">
        <f t="array" aca="1" ref="R168" ca="1">INDEX('Lorri 401b'!L:L,MATCH('Retirement Calculator'!A168,'Lorri 401b'!N:N,0),0)</f>
        <v>3924066.2463985998</v>
      </c>
      <c r="S168" s="25">
        <f t="shared" ca="1" si="7"/>
        <v>5398268.4101077178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1471914.0612042118</v>
      </c>
      <c r="R169" s="25">
        <f t="array" aca="1" ref="R169" ca="1">INDEX('Lorri 401b'!L:L,MATCH('Retirement Calculator'!A169,'Lorri 401b'!N:N,0),0)</f>
        <v>3918670.9884793712</v>
      </c>
      <c r="S169" s="25">
        <f t="shared" ca="1" si="7"/>
        <v>5390585.049683583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1469616.4249388683</v>
      </c>
      <c r="R170" s="25">
        <f t="array" aca="1" ref="R170" ca="1">INDEX('Lorri 401b'!L:L,MATCH('Retirement Calculator'!A170,'Lorri 401b'!N:N,0),0)</f>
        <v>3913253.2503188122</v>
      </c>
      <c r="S170" s="25">
        <f t="shared" ca="1" si="7"/>
        <v>5382869.6752576809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1467309.2151890858</v>
      </c>
      <c r="R171" s="25">
        <f t="array" aca="1" ref="R171" ca="1">INDEX('Lorri 401b'!L:L,MATCH('Retirement Calculator'!A171,'Lorri 401b'!N:N,0),0)</f>
        <v>3907812.9382492509</v>
      </c>
      <c r="S171" s="25">
        <f t="shared" ca="1" si="7"/>
        <v>5375122.1534383371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1464992.392065346</v>
      </c>
      <c r="R172" s="25">
        <f t="array" aca="1" ref="R172" ca="1">INDEX('Lorri 401b'!L:L,MATCH('Retirement Calculator'!A172,'Lorri 401b'!N:N,0),0)</f>
        <v>3902349.9582127333</v>
      </c>
      <c r="S172" s="25">
        <f t="shared" ca="1" si="7"/>
        <v>5367342.3502780795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1462665.9155119238</v>
      </c>
      <c r="R173" s="25">
        <f t="array" aca="1" ref="R173" ca="1">INDEX('Lorri 401b'!L:L,MATCH('Retirement Calculator'!A173,'Lorri 401b'!N:N,0),0)</f>
        <v>3896864.2157593966</v>
      </c>
      <c r="S173" s="25">
        <f t="shared" ca="1" si="7"/>
        <v>5359530.1312713204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1460329.7453061957</v>
      </c>
      <c r="R174" s="25">
        <f t="array" aca="1" ref="R174" ca="1">INDEX('Lorri 401b'!L:L,MATCH('Retirement Calculator'!A174,'Lorri 401b'!N:N,0),0)</f>
        <v>3891355.6160458378</v>
      </c>
      <c r="S174" s="25">
        <f t="shared" ca="1" si="7"/>
        <v>5351685.3613520339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1457983.8410579436</v>
      </c>
      <c r="R175" s="25">
        <f t="array" aca="1" ref="R175" ca="1">INDEX('Lorri 401b'!L:L,MATCH('Retirement Calculator'!A175,'Lorri 401b'!N:N,0),0)</f>
        <v>3885824.0638334723</v>
      </c>
      <c r="S175" s="25">
        <f t="shared" ca="1" si="7"/>
        <v>5343807.9048914164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1455628.1622086572</v>
      </c>
      <c r="R176" s="25">
        <f t="array" aca="1" ref="R176" ca="1">INDEX('Lorri 401b'!L:L,MATCH('Retirement Calculator'!A176,'Lorri 401b'!N:N,0),0)</f>
        <v>3880269.4634868889</v>
      </c>
      <c r="S176" s="25">
        <f t="shared" ca="1" si="7"/>
        <v>5335897.6256955462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1453262.6680308322</v>
      </c>
      <c r="R177" s="25">
        <f t="array" aca="1" ref="R177" ca="1">INDEX('Lorri 401b'!L:L,MATCH('Retirement Calculator'!A177,'Lorri 401b'!N:N,0),0)</f>
        <v>3874691.7189721945</v>
      </c>
      <c r="S177" s="25">
        <f t="shared" ca="1" si="7"/>
        <v>5327954.3870030269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1450887.3176272663</v>
      </c>
      <c r="R178" s="25">
        <f t="array" aca="1" ref="R178" ca="1">INDEX('Lorri 401b'!L:L,MATCH('Retirement Calculator'!A178,'Lorri 401b'!N:N,0),0)</f>
        <v>3869090.7338553555</v>
      </c>
      <c r="S178" s="25">
        <f t="shared" ca="1" si="7"/>
        <v>5319978.0514826216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1448502.069930352</v>
      </c>
      <c r="R179" s="25">
        <f t="array" aca="1" ref="R179" ca="1">INDEX('Lorri 401b'!L:L,MATCH('Retirement Calculator'!A179,'Lorri 401b'!N:N,0),0)</f>
        <v>3863466.4113005297</v>
      </c>
      <c r="S179" s="25">
        <f t="shared" ca="1" si="7"/>
        <v>5311968.481230882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1446106.8837013673</v>
      </c>
      <c r="R180" s="25">
        <f t="array" aca="1" ref="R180" ca="1">INDEX('Lorri 401b'!L:L,MATCH('Retirement Calculator'!A180,'Lorri 401b'!N:N,0),0)</f>
        <v>3857818.6540683922</v>
      </c>
      <c r="S180" s="25">
        <f t="shared" ca="1" si="7"/>
        <v>5303925.5377697591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1443701.7175297618</v>
      </c>
      <c r="R181" s="25">
        <f t="array" aca="1" ref="R181" ca="1">INDEX('Lorri 401b'!L:L,MATCH('Retirement Calculator'!A181,'Lorri 401b'!N:N,0),0)</f>
        <v>3852147.3645144543</v>
      </c>
      <c r="S181" s="25">
        <f t="shared" ca="1" si="7"/>
        <v>5295849.0820442159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1441286.5298324414</v>
      </c>
      <c r="R182" s="25">
        <f t="array" aca="1" ref="R182" ca="1">INDEX('Lorri 401b'!L:L,MATCH('Retirement Calculator'!A182,'Lorri 401b'!N:N,0),0)</f>
        <v>3846452.444587375</v>
      </c>
      <c r="S182" s="25">
        <f t="shared" ca="1" si="7"/>
        <v>5287738.9744198164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1438861.2788530488</v>
      </c>
      <c r="R183" s="25">
        <f t="array" aca="1" ref="R183" ca="1">INDEX('Lorri 401b'!L:L,MATCH('Retirement Calculator'!A183,'Lorri 401b'!N:N,0),0)</f>
        <v>3840733.7958272663</v>
      </c>
      <c r="S183" s="25">
        <f t="shared" ca="1" si="7"/>
        <v>5279595.0746803153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1436425.9226612421</v>
      </c>
      <c r="R184" s="25">
        <f t="array" aca="1" ref="R184" ca="1">INDEX('Lorri 401b'!L:L,MATCH('Retirement Calculator'!A184,'Lorri 401b'!N:N,0),0)</f>
        <v>3834991.3193639903</v>
      </c>
      <c r="S184" s="25">
        <f t="shared" ca="1" si="7"/>
        <v>5271417.2420252319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1433980.4191519695</v>
      </c>
      <c r="R185" s="25">
        <f t="array" aca="1" ref="R185" ca="1">INDEX('Lorri 401b'!L:L,MATCH('Retirement Calculator'!A185,'Lorri 401b'!N:N,0),0)</f>
        <v>3829224.9159154505</v>
      </c>
      <c r="S185" s="25">
        <f t="shared" ca="1" si="7"/>
        <v>5263205.3350674203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1431524.7260447417</v>
      </c>
      <c r="R186" s="25">
        <f t="array" aca="1" ref="R186" ca="1">INDEX('Lorri 401b'!L:L,MATCH('Retirement Calculator'!A186,'Lorri 401b'!N:N,0),0)</f>
        <v>3823434.4857858755</v>
      </c>
      <c r="S186" s="25">
        <f t="shared" ca="1" si="7"/>
        <v>5254959.2118306169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1429058.8008829004</v>
      </c>
      <c r="R187" s="25">
        <f t="array" aca="1" ref="R187" ca="1">INDEX('Lorri 401b'!L:L,MATCH('Retirement Calculator'!A187,'Lorri 401b'!N:N,0),0)</f>
        <v>3817619.9288640935</v>
      </c>
      <c r="S187" s="25">
        <f t="shared" ca="1" si="7"/>
        <v>5246678.7297469936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1426582.6010328848</v>
      </c>
      <c r="R188" s="25">
        <f t="array" aca="1" ref="R188" ca="1">INDEX('Lorri 401b'!L:L,MATCH('Retirement Calculator'!A188,'Lorri 401b'!N:N,0),0)</f>
        <v>3811781.1446218044</v>
      </c>
      <c r="S188" s="25">
        <f t="shared" ca="1" si="7"/>
        <v>5238363.7456546891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1424096.083683494</v>
      </c>
      <c r="R189" s="25">
        <f t="array" aca="1" ref="R189" ca="1">INDEX('Lorri 401b'!L:L,MATCH('Retirement Calculator'!A189,'Lorri 401b'!N:N,0),0)</f>
        <v>3805918.0321118389</v>
      </c>
      <c r="S189" s="25">
        <f t="shared" ca="1" si="7"/>
        <v>5230014.1157953329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1421599.2058451474</v>
      </c>
      <c r="R190" s="25">
        <f t="array" aca="1" ref="R190" ca="1">INDEX('Lorri 401b'!L:L,MATCH('Retirement Calculator'!A190,'Lorri 401b'!N:N,0),0)</f>
        <v>3800030.4899664153</v>
      </c>
      <c r="S190" s="25">
        <f t="shared" ca="1" si="7"/>
        <v>5221629.6958115622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1419091.9243491411</v>
      </c>
      <c r="R191" s="25">
        <f t="array" aca="1" ref="R191" ca="1">INDEX('Lorri 401b'!L:L,MATCH('Retirement Calculator'!A191,'Lorri 401b'!N:N,0),0)</f>
        <v>3794118.4163953857</v>
      </c>
      <c r="S191" s="25">
        <f t="shared" ca="1" si="7"/>
        <v>5213210.3407445271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1416574.1958469015</v>
      </c>
      <c r="R192" s="25">
        <f t="array" aca="1" ref="R192" ca="1">INDEX('Lorri 401b'!L:L,MATCH('Retirement Calculator'!A192,'Lorri 401b'!N:N,0),0)</f>
        <v>3788181.7091844771</v>
      </c>
      <c r="S192" s="25">
        <f t="shared" ca="1" si="7"/>
        <v>5204755.9050313784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1414045.9768092358</v>
      </c>
      <c r="R193" s="25">
        <f t="array" aca="1" ref="R193" ca="1">INDEX('Lorri 401b'!L:L,MATCH('Retirement Calculator'!A193,'Lorri 401b'!N:N,0),0)</f>
        <v>3782220.265693523</v>
      </c>
      <c r="S193" s="25">
        <f t="shared" ca="1" si="7"/>
        <v>5196266.2425027583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1411507.2235255798</v>
      </c>
      <c r="R194" s="25">
        <f t="array" aca="1" ref="R194" ca="1">INDEX('Lorri 401b'!L:L,MATCH('Retirement Calculator'!A194,'Lorri 401b'!N:N,0),0)</f>
        <v>3776233.9828546899</v>
      </c>
      <c r="S194" s="25">
        <f t="shared" ca="1" si="7"/>
        <v>5187741.2063802695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1408957.892103242</v>
      </c>
      <c r="R195" s="25">
        <f t="array" aca="1" ref="R195" ca="1">INDEX('Lorri 401b'!L:L,MATCH('Retirement Calculator'!A195,'Lorri 401b'!N:N,0),0)</f>
        <v>3770222.7571706949</v>
      </c>
      <c r="S195" s="25">
        <f t="shared" ca="1" si="7"/>
        <v>5179180.6492739366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1406397.9384666444</v>
      </c>
      <c r="R196" s="25">
        <f t="array" aca="1" ref="R196" ca="1">INDEX('Lorri 401b'!L:L,MATCH('Retirement Calculator'!A196,'Lorri 401b'!N:N,0),0)</f>
        <v>3764186.4847130165</v>
      </c>
      <c r="S196" s="25">
        <f t="shared" ca="1" si="7"/>
        <v>5170584.4231796609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1403827.318356561</v>
      </c>
      <c r="R197" s="25">
        <f t="array" aca="1" ref="R197" ca="1">INDEX('Lorri 401b'!L:L,MATCH('Retirement Calculator'!A197,'Lorri 401b'!N:N,0),0)</f>
        <v>3758125.061120098</v>
      </c>
      <c r="S197" s="25">
        <f t="shared" ca="1" si="7"/>
        <v>5161952.379476659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1401245.9873293522</v>
      </c>
      <c r="R198" s="25">
        <f t="array" aca="1" ref="R198" ca="1">INDEX('Lorri 401b'!L:L,MATCH('Retirement Calculator'!A198,'Lorri 401b'!N:N,0),0)</f>
        <v>3752038.3815955422</v>
      </c>
      <c r="S198" s="25">
        <f t="shared" ca="1" si="7"/>
        <v>5153284.3689248944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1398653.9007561968</v>
      </c>
      <c r="R199" s="25">
        <f t="array" aca="1" ref="R199" ca="1">INDEX('Lorri 401b'!L:L,MATCH('Retirement Calculator'!A199,'Lorri 401b'!N:N,0),0)</f>
        <v>3745926.3409063006</v>
      </c>
      <c r="S199" s="25">
        <f t="shared" ca="1" si="7"/>
        <v>5144580.2416624976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1396051.0138223199</v>
      </c>
      <c r="R200" s="25">
        <f t="array" aca="1" ref="R200" ca="1">INDEX('Lorri 401b'!L:L,MATCH('Retirement Calculator'!A200,'Lorri 401b'!N:N,0),0)</f>
        <v>3739788.8333808538</v>
      </c>
      <c r="S200" s="25">
        <f t="shared" ca="1" si="7"/>
        <v>5135839.8472031737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1393437.2815262184</v>
      </c>
      <c r="R201" s="25">
        <f t="array" aca="1" ref="R201" ca="1">INDEX('Lorri 401b'!L:L,MATCH('Retirement Calculator'!A201,'Lorri 401b'!N:N,0),0)</f>
        <v>3733625.7529073842</v>
      </c>
      <c r="S201" s="25">
        <f t="shared" ca="1" si="7"/>
        <v>5127063.0344336024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1390812.6586788832</v>
      </c>
      <c r="R202" s="25">
        <f t="array" aca="1" ref="R202" ca="1">INDEX('Lorri 401b'!L:L,MATCH('Retirement Calculator'!A202,'Lorri 401b'!N:N,0),0)</f>
        <v>3727436.992931942</v>
      </c>
      <c r="S202" s="25">
        <f t="shared" ca="1" si="7"/>
        <v>5118249.6516108252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1388177.0999030175</v>
      </c>
      <c r="R203" s="25">
        <f t="array" aca="1" ref="R203" ca="1">INDEX('Lorri 401b'!L:L,MATCH('Retirement Calculator'!A203,'Lorri 401b'!N:N,0),0)</f>
        <v>3721222.4464566023</v>
      </c>
      <c r="S203" s="25">
        <f t="shared" ca="1" si="7"/>
        <v>5109399.5463596201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1385530.5596322524</v>
      </c>
      <c r="R204" s="25">
        <f t="array" aca="1" ref="R204" ca="1">INDEX('Lorri 401b'!L:L,MATCH('Retirement Calculator'!A204,'Lorri 401b'!N:N,0),0)</f>
        <v>3714982.0060376152</v>
      </c>
      <c r="S204" s="25">
        <f t="shared" ca="1" si="7"/>
        <v>5100512.5656698681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1382872.992110359</v>
      </c>
      <c r="R205" s="25">
        <f t="array" aca="1" ref="R205" ca="1">INDEX('Lorri 401b'!L:L,MATCH('Retirement Calculator'!A205,'Lorri 401b'!N:N,0),0)</f>
        <v>3708715.5637835492</v>
      </c>
      <c r="S205" s="25">
        <f t="shared" ca="1" si="7"/>
        <v>5091588.5558939083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1380204.3513904577</v>
      </c>
      <c r="R206" s="25">
        <f t="array" aca="1" ref="R206" ca="1">INDEX('Lorri 401b'!L:L,MATCH('Retirement Calculator'!A206,'Lorri 401b'!N:N,0),0)</f>
        <v>3702423.0113534243</v>
      </c>
      <c r="S206" s="25">
        <f t="shared" ca="1" si="7"/>
        <v>5082627.3627438825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1377524.5913342235</v>
      </c>
      <c r="R207" s="25">
        <f t="array" aca="1" ref="R207" ca="1">INDEX('Lorri 401b'!L:L,MATCH('Retirement Calculator'!A207,'Lorri 401b'!N:N,0),0)</f>
        <v>3696104.2399548409</v>
      </c>
      <c r="S207" s="25">
        <f t="shared" ca="1" si="7"/>
        <v>5073628.8312890641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1374833.6656110883</v>
      </c>
      <c r="R208" s="25">
        <f t="array" aca="1" ref="R208" ca="1">INDEX('Lorri 401b'!L:L,MATCH('Retirement Calculator'!A208,'Lorri 401b'!N:N,0),0)</f>
        <v>3689759.1403420963</v>
      </c>
      <c r="S208" s="25">
        <f t="shared" ca="1" si="7"/>
        <v>5064592.8059531841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1372131.52769744</v>
      </c>
      <c r="R209" s="25">
        <f t="array" aca="1" ref="R209" ca="1">INDEX('Lorri 401b'!L:L,MATCH('Retirement Calculator'!A209,'Lorri 401b'!N:N,0),0)</f>
        <v>3683387.6028142986</v>
      </c>
      <c r="S209" s="25">
        <f t="shared" ca="1" si="7"/>
        <v>5055519.1305117384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1369418.1308758182</v>
      </c>
      <c r="R210" s="25">
        <f t="array" aca="1" ref="R210" ca="1">INDEX('Lorri 401b'!L:L,MATCH('Retirement Calculator'!A210,'Lorri 401b'!N:N,0),0)</f>
        <v>3676989.5172134684</v>
      </c>
      <c r="S210" s="25">
        <f t="shared" ca="1" si="7"/>
        <v>5046407.6480892869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1366693.4282341064</v>
      </c>
      <c r="R211" s="25">
        <f t="array" aca="1" ref="R211" ca="1">INDEX('Lorri 401b'!L:L,MATCH('Retirement Calculator'!A211,'Lorri 401b'!N:N,0),0)</f>
        <v>3670564.7729226351</v>
      </c>
      <c r="S211" s="25">
        <f t="shared" ca="1" si="7"/>
        <v>5037258.201156741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1363957.3726647208</v>
      </c>
      <c r="R212" s="25">
        <f t="array" aca="1" ref="R212" ca="1">INDEX('Lorri 401b'!L:L,MATCH('Retirement Calculator'!A212,'Lorri 401b'!N:N,0),0)</f>
        <v>3664113.2588639231</v>
      </c>
      <c r="S212" s="25">
        <f t="shared" ca="1" si="7"/>
        <v>5028070.6315286439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1361209.9168637961</v>
      </c>
      <c r="R213" s="25">
        <f t="array" aca="1" ref="R213" ca="1">INDEX('Lorri 401b'!L:L,MATCH('Retirement Calculator'!A213,'Lorri 401b'!N:N,0),0)</f>
        <v>3657634.8634966332</v>
      </c>
      <c r="S213" s="25">
        <f t="shared" ca="1" si="7"/>
        <v>5018844.7803604295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1358451.0133303674</v>
      </c>
      <c r="R214" s="25">
        <f t="array" aca="1" ref="R214" ca="1">INDEX('Lorri 401b'!L:L,MATCH('Retirement Calculator'!A214,'Lorri 401b'!N:N,0),0)</f>
        <v>3651129.4748153128</v>
      </c>
      <c r="S214" s="25">
        <f t="shared" ca="1" si="7"/>
        <v>5009580.4881456802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1355680.6143655495</v>
      </c>
      <c r="R215" s="25">
        <f t="array" aca="1" ref="R215" ca="1">INDEX('Lorri 401b'!L:L,MATCH('Retirement Calculator'!A215,'Lorri 401b'!N:N,0),0)</f>
        <v>3644596.9803478201</v>
      </c>
      <c r="S215" s="25">
        <f t="shared" ca="1" si="7"/>
        <v>5000277.5947133694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1352898.6720717116</v>
      </c>
      <c r="R216" s="25">
        <f t="array" aca="1" ref="R216" ca="1">INDEX('Lorri 401b'!L:L,MATCH('Retirement Calculator'!A216,'Lorri 401b'!N:N,0),0)</f>
        <v>3638037.26715338</v>
      </c>
      <c r="S216" s="25">
        <f t="shared" ca="1" si="7"/>
        <v>4990935.9392250916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1350105.1383516493</v>
      </c>
      <c r="R217" s="25">
        <f t="array" aca="1" ref="R217" ca="1">INDEX('Lorri 401b'!L:L,MATCH('Retirement Calculator'!A217,'Lorri 401b'!N:N,0),0)</f>
        <v>3631450.2218206297</v>
      </c>
      <c r="S217" s="25">
        <f t="shared" ca="1" si="7"/>
        <v>4981555.3601722792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1347299.9649077533</v>
      </c>
      <c r="R218" s="25">
        <f t="array" aca="1" ref="R218" ca="1">INDEX('Lorri 401b'!L:L,MATCH('Retirement Calculator'!A218,'Lorri 401b'!N:N,0),0)</f>
        <v>3624835.7304656594</v>
      </c>
      <c r="S218" s="25">
        <f t="shared" ca="1" si="7"/>
        <v>4972135.6953734122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1344483.1032411745</v>
      </c>
      <c r="R219" s="25">
        <f t="array" aca="1" ref="R219" ca="1">INDEX('Lorri 401b'!L:L,MATCH('Retirement Calculator'!A219,'Lorri 401b'!N:N,0),0)</f>
        <v>3618193.6787300436</v>
      </c>
      <c r="S219" s="25">
        <f t="shared" ca="1" si="7"/>
        <v>4962676.7819712181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1341654.5046509849</v>
      </c>
      <c r="R220" s="25">
        <f t="array" aca="1" ref="R220" ca="1">INDEX('Lorri 401b'!L:L,MATCH('Retirement Calculator'!A220,'Lorri 401b'!N:N,0),0)</f>
        <v>3611523.9517788626</v>
      </c>
      <c r="S220" s="25">
        <f t="shared" ca="1" si="7"/>
        <v>4953178.4564298475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1338814.1202333362</v>
      </c>
      <c r="R221" s="25">
        <f t="array" aca="1" ref="R221" ca="1">INDEX('Lorri 401b'!L:L,MATCH('Retirement Calculator'!A221,'Lorri 401b'!N:N,0),0)</f>
        <v>3604826.4342987183</v>
      </c>
      <c r="S221" s="25">
        <f t="shared" ca="1" si="7"/>
        <v>4943640.5545320548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1335961.9008806141</v>
      </c>
      <c r="R222" s="25">
        <f t="array" aca="1" ref="R222" ca="1">INDEX('Lorri 401b'!L:L,MATCH('Retirement Calculator'!A222,'Lorri 401b'!N:N,0),0)</f>
        <v>3598101.01049574</v>
      </c>
      <c r="S222" s="25">
        <f t="shared" ca="1" si="7"/>
        <v>4934062.9113763543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1333097.7972805889</v>
      </c>
      <c r="R223" s="25">
        <f t="array" aca="1" ref="R223" ca="1">INDEX('Lorri 401b'!L:L,MATCH('Retirement Calculator'!A223,'Lorri 401b'!N:N,0),0)</f>
        <v>3591347.5640935828</v>
      </c>
      <c r="S223" s="25">
        <f t="shared" ca="1" si="7"/>
        <v>4924445.3613741715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1330221.7599155635</v>
      </c>
      <c r="R224" s="25">
        <f t="array" aca="1" ref="R224" ca="1">INDEX('Lorri 401b'!L:L,MATCH('Retirement Calculator'!A224,'Lorri 401b'!N:N,0),0)</f>
        <v>3584565.9783314164</v>
      </c>
      <c r="S224" s="25">
        <f t="shared" ca="1" si="7"/>
        <v>4914787.7382469801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1327333.7390615172</v>
      </c>
      <c r="R225" s="25">
        <f t="array" aca="1" ref="R225" ca="1">INDEX('Lorri 401b'!L:L,MATCH('Retirement Calculator'!A225,'Lorri 401b'!N:N,0),0)</f>
        <v>3577756.1359619079</v>
      </c>
      <c r="S225" s="25">
        <f t="shared" ca="1" si="7"/>
        <v>4905089.8750234246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1324433.6847872457</v>
      </c>
      <c r="R226" s="25">
        <f t="array" aca="1" ref="R226" ca="1">INDEX('Lorri 401b'!L:L,MATCH('Retirement Calculator'!A226,'Lorri 401b'!N:N,0),0)</f>
        <v>3570917.9192491928</v>
      </c>
      <c r="S226" s="25">
        <f t="shared" ca="1" si="7"/>
        <v>4895351.6040364383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1321521.5469534982</v>
      </c>
      <c r="R227" s="25">
        <f t="array" aca="1" ref="R227" ca="1">INDEX('Lorri 401b'!L:L,MATCH('Retirement Calculator'!A227,'Lorri 401b'!N:N,0),0)</f>
        <v>3564051.2099668416</v>
      </c>
      <c r="S227" s="25">
        <f t="shared" ca="1" si="7"/>
        <v>4885572.7569203395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1318597.27521211</v>
      </c>
      <c r="R228" s="25">
        <f t="array" aca="1" ref="R228" ca="1">INDEX('Lorri 401b'!L:L,MATCH('Retirement Calculator'!A228,'Lorri 401b'!N:N,0),0)</f>
        <v>3557155.8893958139</v>
      </c>
      <c r="S228" s="25">
        <f t="shared" ca="1" si="7"/>
        <v>4875753.1646079235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1315660.8190051327</v>
      </c>
      <c r="R229" s="25">
        <f t="array" aca="1" ref="R229" ca="1">INDEX('Lorri 401b'!L:L,MATCH('Retirement Calculator'!A229,'Lorri 401b'!N:N,0),0)</f>
        <v>3550231.8383224071</v>
      </c>
      <c r="S229" s="25">
        <f t="shared" ca="1" si="7"/>
        <v>4865892.6573275402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1312712.1275639597</v>
      </c>
      <c r="R230" s="25">
        <f t="array" aca="1" ref="R230" ca="1">INDEX('Lorri 401b'!L:L,MATCH('Retirement Calculator'!A230,'Lorri 401b'!N:N,0),0)</f>
        <v>3543278.9370361944</v>
      </c>
      <c r="S230" s="25">
        <f t="shared" ca="1" si="7"/>
        <v>4855991.0646001538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1309751.1499084483</v>
      </c>
      <c r="R231" s="25">
        <f t="array" aca="1" ref="R231" ca="1">INDEX('Lorri 401b'!L:L,MATCH('Retirement Calculator'!A231,'Lorri 401b'!N:N,0),0)</f>
        <v>3536297.0653279554</v>
      </c>
      <c r="S231" s="25">
        <f t="shared" ca="1" si="7"/>
        <v>4846048.215236404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1306777.8348460391</v>
      </c>
      <c r="R232" s="25">
        <f t="array" aca="1" ref="R232" ca="1">INDEX('Lorri 401b'!L:L,MATCH('Retirement Calculator'!A232,'Lorri 401b'!N:N,0),0)</f>
        <v>3529286.102487599</v>
      </c>
      <c r="S232" s="25">
        <f t="shared" ca="1" si="7"/>
        <v>4836063.9373336378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1303792.1309708699</v>
      </c>
      <c r="R233" s="25">
        <f t="array" aca="1" ref="R233" ca="1">INDEX('Lorri 401b'!L:L,MATCH('Retirement Calculator'!A233,'Lorri 401b'!N:N,0),0)</f>
        <v>3522245.9273020746</v>
      </c>
      <c r="S233" s="25">
        <f t="shared" ca="1" si="7"/>
        <v>4826038.0582729448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1300793.9866628875</v>
      </c>
      <c r="R234" s="25">
        <f t="array" aca="1" ref="R234" ca="1">INDEX('Lorri 401b'!L:L,MATCH('Retirement Calculator'!A234,'Lorri 401b'!N:N,0),0)</f>
        <v>3515176.4180532768</v>
      </c>
      <c r="S234" s="25">
        <f t="shared" ca="1" si="7"/>
        <v>4815970.4047161639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1297783.3500869551</v>
      </c>
      <c r="R235" s="25">
        <f t="array" aca="1" ref="R235" ca="1">INDEX('Lorri 401b'!L:L,MATCH('Retirement Calculator'!A235,'Lorri 401b'!N:N,0),0)</f>
        <v>3508077.4525159425</v>
      </c>
      <c r="S235" s="25">
        <f t="shared" ca="1" si="7"/>
        <v>4805860.8026028974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1294760.1691919563</v>
      </c>
      <c r="R236" s="25">
        <f t="array" aca="1" ref="R236" ca="1">INDEX('Lorri 401b'!L:L,MATCH('Retirement Calculator'!A236,'Lorri 401b'!N:N,0),0)</f>
        <v>3500948.9079555362</v>
      </c>
      <c r="S236" s="25">
        <f t="shared" ca="1" si="7"/>
        <v>4795709.0771474922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1291724.3917098951</v>
      </c>
      <c r="R237" s="25">
        <f t="array" aca="1" ref="R237" ca="1">INDEX('Lorri 401b'!L:L,MATCH('Retirement Calculator'!A237,'Lorri 401b'!N:N,0),0)</f>
        <v>3493790.6611261279</v>
      </c>
      <c r="S237" s="25">
        <f t="shared" ca="1" si="7"/>
        <v>4785515.0528360233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1288675.965154992</v>
      </c>
      <c r="R238" s="25">
        <f t="array" aca="1" ref="R238" ca="1">INDEX('Lorri 401b'!L:L,MATCH('Retirement Calculator'!A238,'Lorri 401b'!N:N,0),0)</f>
        <v>3486602.5882682637</v>
      </c>
      <c r="S238" s="25">
        <f t="shared" ca="1" si="7"/>
        <v>4775278.5534232557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1285614.8368227766</v>
      </c>
      <c r="R239" s="25">
        <f t="array" aca="1" ref="R239" ca="1">INDEX('Lorri 401b'!L:L,MATCH('Retirement Calculator'!A239,'Lorri 401b'!N:N,0),0)</f>
        <v>3479384.5651068254</v>
      </c>
      <c r="S239" s="25">
        <f t="shared" ca="1" si="7"/>
        <v>4764999.401929602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1282540.9537891771</v>
      </c>
      <c r="R240" s="25">
        <f t="array" aca="1" ref="R240" ca="1">INDEX('Lorri 401b'!L:L,MATCH('Retirement Calculator'!A240,'Lorri 401b'!N:N,0),0)</f>
        <v>3472136.466848881</v>
      </c>
      <c r="S240" s="25">
        <f t="shared" ca="1" si="7"/>
        <v>4754677.4206380583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1279454.2629096042</v>
      </c>
      <c r="R241" s="25">
        <f t="array" aca="1" ref="R241" ca="1">INDEX('Lorri 401b'!L:L,MATCH('Retirement Calculator'!A241,'Lorri 401b'!N:N,0),0)</f>
        <v>3464858.1681815283</v>
      </c>
      <c r="S241" s="25">
        <f t="shared" ca="1" si="7"/>
        <v>4744312.4310911326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1276354.7108180332</v>
      </c>
      <c r="R242" s="25">
        <f t="array" aca="1" ref="R242" ca="1">INDEX('Lorri 401b'!L:L,MATCH('Retirement Calculator'!A242,'Lorri 401b'!N:N,0),0)</f>
        <v>3457549.5432697283</v>
      </c>
      <c r="S242" s="25">
        <f t="shared" ca="1" si="7"/>
        <v>4733904.254087761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1273242.2439260806</v>
      </c>
      <c r="R243" s="25">
        <f t="array" aca="1" ref="R243" ca="1">INDEX('Lorri 401b'!L:L,MATCH('Retirement Calculator'!A243,'Lorri 401b'!N:N,0),0)</f>
        <v>3450210.4657541295</v>
      </c>
      <c r="S243" s="25">
        <f t="shared" ca="1" si="7"/>
        <v>4723452.7096802099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1270116.8084220781</v>
      </c>
      <c r="R244" s="25">
        <f t="array" aca="1" ref="R244" ca="1">INDEX('Lorri 401b'!L:L,MATCH('Retirement Calculator'!A244,'Lorri 401b'!N:N,0),0)</f>
        <v>3442840.8087488823</v>
      </c>
      <c r="S244" s="25">
        <f t="shared" ca="1" si="7"/>
        <v>4712957.6171709606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1266978.3502701423</v>
      </c>
      <c r="R245" s="25">
        <f t="array" aca="1" ref="R245" ca="1">INDEX('Lorri 401b'!L:L,MATCH('Retirement Calculator'!A245,'Lorri 401b'!N:N,0),0)</f>
        <v>3435440.4448394463</v>
      </c>
      <c r="S245" s="25">
        <f t="shared" ca="1" si="7"/>
        <v>4702418.7951095887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1263826.8152092402</v>
      </c>
      <c r="R246" s="25">
        <f t="array" aca="1" ref="R246" ca="1">INDEX('Lorri 401b'!L:L,MATCH('Retirement Calculator'!A246,'Lorri 401b'!N:N,0),0)</f>
        <v>3428009.2460803878</v>
      </c>
      <c r="S246" s="25">
        <f t="shared" ca="1" si="7"/>
        <v>4691836.061289628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1260662.1487522509</v>
      </c>
      <c r="R247" s="25">
        <f t="array" aca="1" ref="R247" ca="1">INDEX('Lorri 401b'!L:L,MATCH('Retirement Calculator'!A247,'Lorri 401b'!N:N,0),0)</f>
        <v>3420547.0839931667</v>
      </c>
      <c r="S247" s="25">
        <f t="shared" ca="1" si="7"/>
        <v>4681209.2327454174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1257484.2961850243</v>
      </c>
      <c r="R248" s="25">
        <f t="array" aca="1" ref="R248" ca="1">INDEX('Lorri 401b'!L:L,MATCH('Retirement Calculator'!A248,'Lorri 401b'!N:N,0),0)</f>
        <v>3413053.8295639153</v>
      </c>
      <c r="S248" s="25">
        <f t="shared" ca="1" si="7"/>
        <v>4670538.1257489398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1254293.2025654342</v>
      </c>
      <c r="R249" s="25">
        <f t="array" aca="1" ref="R249" ca="1">INDEX('Lorri 401b'!L:L,MATCH('Retirement Calculator'!A249,'Lorri 401b'!N:N,0),0)</f>
        <v>3405529.3532412085</v>
      </c>
      <c r="S249" s="25">
        <f t="shared" ca="1" si="7"/>
        <v>4659822.5558066424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1251088.8127224289</v>
      </c>
      <c r="R250" s="25">
        <f t="array" aca="1" ref="R250" ca="1">INDEX('Lorri 401b'!L:L,MATCH('Retirement Calculator'!A250,'Lorri 401b'!N:N,0),0)</f>
        <v>3397973.5249338239</v>
      </c>
      <c r="S250" s="25">
        <f t="shared" ca="1" si="7"/>
        <v>4649062.337656253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1247871.0712550778</v>
      </c>
      <c r="R251" s="25">
        <f t="array" aca="1" ref="R251" ca="1">INDEX('Lorri 401b'!L:L,MATCH('Retirement Calculator'!A251,'Lorri 401b'!N:N,0),0)</f>
        <v>3390386.214008492</v>
      </c>
      <c r="S251" s="25">
        <f t="shared" ca="1" si="7"/>
        <v>4638257.28526357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1244639.9225316129</v>
      </c>
      <c r="R252" s="25">
        <f t="array" aca="1" ref="R252" ca="1">INDEX('Lorri 401b'!L:L,MATCH('Retirement Calculator'!A252,'Lorri 401b'!N:N,0),0)</f>
        <v>3382767.2892876379</v>
      </c>
      <c r="S252" s="25">
        <f t="shared" ca="1" si="7"/>
        <v>4627407.2118192511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1241395.3106884668</v>
      </c>
      <c r="R253" s="25">
        <f t="array" aca="1" ref="R253" ca="1">INDEX('Lorri 401b'!L:L,MATCH('Retirement Calculator'!A253,'Lorri 401b'!N:N,0),0)</f>
        <v>3375116.6190471137</v>
      </c>
      <c r="S253" s="25">
        <f t="shared" ca="1" si="7"/>
        <v>4616511.9297355805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1238137.1796293077</v>
      </c>
      <c r="R254" s="25">
        <f t="array" aca="1" ref="R254" ca="1">INDEX('Lorri 401b'!L:L,MATCH('Retirement Calculator'!A254,'Lorri 401b'!N:N,0),0)</f>
        <v>3367434.0710139205</v>
      </c>
      <c r="S254" s="25">
        <f t="shared" ca="1" si="7"/>
        <v>4605571.2506432282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1234865.4730240686</v>
      </c>
      <c r="R255" s="25">
        <f t="array" aca="1" ref="R255" ca="1">INDEX('Lorri 401b'!L:L,MATCH('Retirement Calculator'!A255,'Lorri 401b'!N:N,0),0)</f>
        <v>3359719.5123639223</v>
      </c>
      <c r="S255" s="25">
        <f t="shared" ca="1" si="7"/>
        <v>4594584.9853879912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1231580.1343079745</v>
      </c>
      <c r="R256" s="25">
        <f t="array" aca="1" ref="R256" ca="1">INDEX('Lorri 401b'!L:L,MATCH('Retirement Calculator'!A256,'Lorri 401b'!N:N,0),0)</f>
        <v>3351972.809719549</v>
      </c>
      <c r="S256" s="25">
        <f t="shared" ca="1" si="7"/>
        <v>4583552.9440275235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1228281.1066805632</v>
      </c>
      <c r="R257" s="25">
        <f t="array" aca="1" ref="R257" ca="1">INDEX('Lorri 401b'!L:L,MATCH('Retirement Calculator'!A257,'Lorri 401b'!N:N,0),0)</f>
        <v>3344193.8291474907</v>
      </c>
      <c r="S257" s="25">
        <f t="shared" ca="1" si="7"/>
        <v>4572474.9358280543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1224968.3331047045</v>
      </c>
      <c r="R258" s="25">
        <f t="array" aca="1" ref="R258" ca="1">INDEX('Lorri 401b'!L:L,MATCH('Retirement Calculator'!A258,'Lorri 401b'!N:N,0),0)</f>
        <v>3336382.4361563823</v>
      </c>
      <c r="S258" s="25">
        <f t="shared" ca="1" si="7"/>
        <v>4561350.7692610864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1221641.7563056131</v>
      </c>
      <c r="R259" s="25">
        <f t="array" aca="1" ref="R259" ca="1">INDEX('Lorri 401b'!L:L,MATCH('Retirement Calculator'!A259,'Lorri 401b'!N:N,0),0)</f>
        <v>3328538.4956944776</v>
      </c>
      <c r="S259" s="25">
        <f t="shared" ca="1" si="7"/>
        <v>4550180.2520000907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1218301.3187698587</v>
      </c>
      <c r="R260" s="25">
        <f t="array" aca="1" ref="R260" ca="1">INDEX('Lorri 401b'!L:L,MATCH('Retirement Calculator'!A260,'Lorri 401b'!N:N,0),0)</f>
        <v>3320661.8721473152</v>
      </c>
      <c r="S260" s="25">
        <f t="shared" ca="1" si="7"/>
        <v>4538963.1909171734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1214946.962744372</v>
      </c>
      <c r="R261" s="25">
        <f t="array" aca="1" ref="R261" ca="1">INDEX('Lorri 401b'!L:L,MATCH('Retirement Calculator'!A261,'Lorri 401b'!N:N,0),0)</f>
        <v>3312752.4293353725</v>
      </c>
      <c r="S261" s="25">
        <f t="shared" ca="1" si="7"/>
        <v>4527699.3920797445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1211578.6302354457</v>
      </c>
      <c r="R262" s="25">
        <f t="array" aca="1" ref="R262" ca="1">INDEX('Lorri 401b'!L:L,MATCH('Retirement Calculator'!A262,'Lorri 401b'!N:N,0),0)</f>
        <v>3304810.0305117136</v>
      </c>
      <c r="S262" s="25">
        <f t="shared" ca="1" si="7"/>
        <v>4516388.6607471593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1208196.2630077323</v>
      </c>
      <c r="R263" s="25">
        <f t="array" aca="1" ref="R263" ca="1">INDEX('Lorri 401b'!L:L,MATCH('Retirement Calculator'!A263,'Lorri 401b'!N:N,0),0)</f>
        <v>3296834.5383596229</v>
      </c>
      <c r="S263" s="25">
        <f t="shared" ca="1" si="7"/>
        <v>4505030.8013673555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1204799.8025832367</v>
      </c>
      <c r="R264" s="25">
        <f t="array" aca="1" ref="R264" ca="1">INDEX('Lorri 401b'!L:L,MATCH('Retirement Calculator'!A264,'Lorri 401b'!N:N,0),0)</f>
        <v>3288825.8149902318</v>
      </c>
      <c r="S264" s="25">
        <f t="shared" ca="1" si="7"/>
        <v>4493625.617573468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1201389.1902403058</v>
      </c>
      <c r="R265" s="25">
        <f t="array" aca="1" ref="R265" ca="1">INDEX('Lorri 401b'!L:L,MATCH('Retirement Calculator'!A265,'Lorri 401b'!N:N,0),0)</f>
        <v>3280783.7219401347</v>
      </c>
      <c r="S265" s="25">
        <f t="shared" ca="1" si="7"/>
        <v>4482172.9121804405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1197964.3670126128</v>
      </c>
      <c r="R266" s="25">
        <f t="array" aca="1" ref="R266" ca="1">INDEX('Lorri 401b'!L:L,MATCH('Retirement Calculator'!A266,'Lorri 401b'!N:N,0),0)</f>
        <v>3272708.1201689956</v>
      </c>
      <c r="S266" s="25">
        <f t="shared" ref="S266:S520" ca="1" si="267">SUM(Q266:R266)</f>
        <v>4470672.4871816086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1194525.2736881375</v>
      </c>
      <c r="R267" s="25">
        <f t="array" aca="1" ref="R267" ca="1">INDEX('Lorri 401b'!L:L,MATCH('Retirement Calculator'!A267,'Lorri 401b'!N:N,0),0)</f>
        <v>3264598.8700571433</v>
      </c>
      <c r="S267" s="25">
        <f t="shared" ca="1" si="267"/>
        <v>4459124.1437452808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1191071.8508081436</v>
      </c>
      <c r="R268" s="25">
        <f t="array" aca="1" ref="R268" ca="1">INDEX('Lorri 401b'!L:L,MATCH('Retirement Calculator'!A268,'Lorri 401b'!N:N,0),0)</f>
        <v>3256455.8314031586</v>
      </c>
      <c r="S268" s="25">
        <f t="shared" ca="1" si="267"/>
        <v>4447527.6822113022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1187604.0386661498</v>
      </c>
      <c r="R269" s="25">
        <f t="array" aca="1" ref="R269" ca="1">INDEX('Lorri 401b'!L:L,MATCH('Retirement Calculator'!A269,'Lorri 401b'!N:N,0),0)</f>
        <v>3248278.863421449</v>
      </c>
      <c r="S269" s="25">
        <f t="shared" ca="1" si="267"/>
        <v>4435882.902087599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1184121.7773068978</v>
      </c>
      <c r="R270" s="25">
        <f t="array" aca="1" ref="R270" ca="1">INDEX('Lorri 401b'!L:L,MATCH('Retirement Calculator'!A270,'Lorri 401b'!N:N,0),0)</f>
        <v>3240067.8247398152</v>
      </c>
      <c r="S270" s="25">
        <f t="shared" ca="1" si="267"/>
        <v>4424189.6020467132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1180625.0065253153</v>
      </c>
      <c r="R271" s="25">
        <f t="array" aca="1" ref="R271" ca="1">INDEX('Lorri 401b'!L:L,MATCH('Retirement Calculator'!A271,'Lorri 401b'!N:N,0),0)</f>
        <v>3231822.5733970082</v>
      </c>
      <c r="S271" s="25">
        <f t="shared" ca="1" si="267"/>
        <v>4412447.579922324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1177113.6658654765</v>
      </c>
      <c r="R272" s="25">
        <f t="array" aca="1" ref="R272" ca="1">INDEX('Lorri 401b'!L:L,MATCH('Retirement Calculator'!A272,'Lorri 401b'!N:N,0),0)</f>
        <v>3223542.9668402728</v>
      </c>
      <c r="S272" s="25">
        <f t="shared" ca="1" si="267"/>
        <v>4400656.632705749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1173587.6946195548</v>
      </c>
      <c r="R273" s="25">
        <f t="array" aca="1" ref="R273" ca="1">INDEX('Lorri 401b'!L:L,MATCH('Retirement Calculator'!A273,'Lorri 401b'!N:N,0),0)</f>
        <v>3215228.8619228844</v>
      </c>
      <c r="S273" s="25">
        <f t="shared" ca="1" si="267"/>
        <v>4388816.5565424394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1170047.0318267751</v>
      </c>
      <c r="R274" s="25">
        <f t="array" aca="1" ref="R274" ca="1">INDEX('Lorri 401b'!L:L,MATCH('Retirement Calculator'!A274,'Lorri 401b'!N:N,0),0)</f>
        <v>3206880.1149016735</v>
      </c>
      <c r="S274" s="25">
        <f t="shared" ca="1" si="267"/>
        <v>4376927.1467284486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1166491.6162723589</v>
      </c>
      <c r="R275" s="25">
        <f t="array" aca="1" ref="R275" ca="1">INDEX('Lorri 401b'!L:L,MATCH('Retirement Calculator'!A275,'Lorri 401b'!N:N,0),0)</f>
        <v>3198496.5814345409</v>
      </c>
      <c r="S275" s="25">
        <f t="shared" ca="1" si="267"/>
        <v>4364988.1977068996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1162921.386486466</v>
      </c>
      <c r="R276" s="25">
        <f t="array" aca="1" ref="R276" ca="1">INDEX('Lorri 401b'!L:L,MATCH('Retirement Calculator'!A276,'Lorri 401b'!N:N,0),0)</f>
        <v>3190078.1165779619</v>
      </c>
      <c r="S276" s="25">
        <f t="shared" ca="1" si="267"/>
        <v>4352999.5030644275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1159336.2807431319</v>
      </c>
      <c r="R277" s="25">
        <f t="array" aca="1" ref="R277" ca="1">INDEX('Lorri 401b'!L:L,MATCH('Retirement Calculator'!A277,'Lorri 401b'!N:N,0),0)</f>
        <v>3181624.5747844805</v>
      </c>
      <c r="S277" s="25">
        <f t="shared" ca="1" si="267"/>
        <v>4340960.8555276124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1155736.2370592004</v>
      </c>
      <c r="R278" s="25">
        <f t="array" aca="1" ref="R278" ca="1">INDEX('Lorri 401b'!L:L,MATCH('Retirement Calculator'!A278,'Lorri 401b'!N:N,0),0)</f>
        <v>3173135.809900193</v>
      </c>
      <c r="S278" s="25">
        <f t="shared" ca="1" si="267"/>
        <v>4328872.0469593937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1152121.1931932527</v>
      </c>
      <c r="R279" s="25">
        <f t="array" aca="1" ref="R279" ca="1">INDEX('Lorri 401b'!L:L,MATCH('Retirement Calculator'!A279,'Lorri 401b'!N:N,0),0)</f>
        <v>3164611.6751622208</v>
      </c>
      <c r="S279" s="25">
        <f t="shared" ca="1" si="267"/>
        <v>4316732.8683554735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1148491.0866445301</v>
      </c>
      <c r="R280" s="25">
        <f t="array" aca="1" ref="R280" ca="1">INDEX('Lorri 401b'!L:L,MATCH('Retirement Calculator'!A280,'Lorri 401b'!N:N,0),0)</f>
        <v>3156052.0231961738</v>
      </c>
      <c r="S280" s="25">
        <f t="shared" ca="1" si="267"/>
        <v>4304543.1098407041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1144845.8546518546</v>
      </c>
      <c r="R281" s="25">
        <f t="array" aca="1" ref="R281" ca="1">INDEX('Lorri 401b'!L:L,MATCH('Retirement Calculator'!A281,'Lorri 401b'!N:N,0),0)</f>
        <v>3147456.7060136017</v>
      </c>
      <c r="S281" s="25">
        <f t="shared" ca="1" si="267"/>
        <v>4292302.5606654566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1141185.4341925429</v>
      </c>
      <c r="R282" s="25">
        <f t="array" aca="1" ref="R282" ca="1">INDEX('Lorri 401b'!L:L,MATCH('Retirement Calculator'!A282,'Lorri 401b'!N:N,0),0)</f>
        <v>3138825.5750094354</v>
      </c>
      <c r="S282" s="25">
        <f t="shared" ca="1" si="267"/>
        <v>4280011.0092019783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1137509.7619813173</v>
      </c>
      <c r="R283" s="25">
        <f t="array" aca="1" ref="R283" ca="1">INDEX('Lorri 401b'!L:L,MATCH('Retirement Calculator'!A283,'Lorri 401b'!N:N,0),0)</f>
        <v>3130158.4809594187</v>
      </c>
      <c r="S283" s="25">
        <f t="shared" ca="1" si="267"/>
        <v>4267668.242940736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1133818.7744692117</v>
      </c>
      <c r="R284" s="25">
        <f t="array" aca="1" ref="R284" ca="1">INDEX('Lorri 401b'!L:L,MATCH('Retirement Calculator'!A284,'Lorri 401b'!N:N,0),0)</f>
        <v>3121455.2740175268</v>
      </c>
      <c r="S284" s="25">
        <f t="shared" ca="1" si="267"/>
        <v>4255274.0484867385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1130112.4078424724</v>
      </c>
      <c r="R285" s="25">
        <f t="array" aca="1" ref="R285" ca="1">INDEX('Lorri 401b'!L:L,MATCH('Retirement Calculator'!A285,'Lorri 401b'!N:N,0),0)</f>
        <v>3112715.8037133771</v>
      </c>
      <c r="S285" s="25">
        <f t="shared" ca="1" si="267"/>
        <v>4242828.2115558498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1126390.5980214549</v>
      </c>
      <c r="R286" s="25">
        <f t="array" aca="1" ref="R286" ca="1">INDEX('Lorri 401b'!L:L,MATCH('Retirement Calculator'!A286,'Lorri 401b'!N:N,0),0)</f>
        <v>3103939.9189496264</v>
      </c>
      <c r="S286" s="25">
        <f t="shared" ca="1" si="267"/>
        <v>4230330.5169710815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1122653.2806595166</v>
      </c>
      <c r="R287" s="25">
        <f t="array" aca="1" ref="R287" ca="1">INDEX('Lorri 401b'!L:L,MATCH('Retirement Calculator'!A287,'Lorri 401b'!N:N,0),0)</f>
        <v>3095127.4679993601</v>
      </c>
      <c r="S287" s="25">
        <f t="shared" ca="1" si="267"/>
        <v>4217780.7486588769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1118900.3911419034</v>
      </c>
      <c r="R288" s="25">
        <f t="array" aca="1" ref="R288" ca="1">INDEX('Lorri 401b'!L:L,MATCH('Retirement Calculator'!A288,'Lorri 401b'!N:N,0),0)</f>
        <v>3086278.2985034678</v>
      </c>
      <c r="S288" s="25">
        <f t="shared" ca="1" si="267"/>
        <v>4205178.6896453714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1115131.8645846336</v>
      </c>
      <c r="R289" s="25">
        <f t="array" aca="1" ref="R289" ca="1">INDEX('Lorri 401b'!L:L,MATCH('Retirement Calculator'!A289,'Lorri 401b'!N:N,0),0)</f>
        <v>3077392.2574680094</v>
      </c>
      <c r="S289" s="25">
        <f t="shared" ca="1" si="267"/>
        <v>4192524.122052643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1111347.6358333752</v>
      </c>
      <c r="R290" s="25">
        <f t="array" aca="1" ref="R290" ca="1">INDEX('Lorri 401b'!L:L,MATCH('Retirement Calculator'!A290,'Lorri 401b'!N:N,0),0)</f>
        <v>3068469.19126157</v>
      </c>
      <c r="S290" s="25">
        <f t="shared" ca="1" si="267"/>
        <v>4179816.8270949451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1107547.6394623199</v>
      </c>
      <c r="R291" s="25">
        <f t="array" aca="1" ref="R291" ca="1">INDEX('Lorri 401b'!L:L,MATCH('Retirement Calculator'!A291,'Lorri 401b'!N:N,0),0)</f>
        <v>3059508.9456126038</v>
      </c>
      <c r="S291" s="25">
        <f t="shared" ca="1" si="267"/>
        <v>4167056.5850749239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1103731.8097730519</v>
      </c>
      <c r="R292" s="25">
        <f t="array" aca="1" ref="R292" ca="1">INDEX('Lorri 401b'!L:L,MATCH('Retirement Calculator'!A292,'Lorri 401b'!N:N,0),0)</f>
        <v>3050511.3656067667</v>
      </c>
      <c r="S292" s="25">
        <f t="shared" ca="1" si="267"/>
        <v>4154243.1753798183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1099900.0807934119</v>
      </c>
      <c r="R293" s="25">
        <f t="array" aca="1" ref="R293" ca="1">INDEX('Lorri 401b'!L:L,MATCH('Retirement Calculator'!A293,'Lorri 401b'!N:N,0),0)</f>
        <v>3041476.2956842384</v>
      </c>
      <c r="S293" s="25">
        <f t="shared" ca="1" si="267"/>
        <v>4141376.3764776504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1096052.3862763566</v>
      </c>
      <c r="R294" s="25">
        <f t="array" aca="1" ref="R294" ca="1">INDEX('Lorri 401b'!L:L,MATCH('Retirement Calculator'!A294,'Lorri 401b'!N:N,0),0)</f>
        <v>3032403.5796370329</v>
      </c>
      <c r="S294" s="25">
        <f t="shared" ca="1" si="267"/>
        <v>4128455.9659133898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1092188.6596988137</v>
      </c>
      <c r="R295" s="25">
        <f t="array" aca="1" ref="R295" ca="1">INDEX('Lorri 401b'!L:L,MATCH('Retirement Calculator'!A295,'Lorri 401b'!N:N,0),0)</f>
        <v>3023293.0606062976</v>
      </c>
      <c r="S295" s="25">
        <f t="shared" ca="1" si="267"/>
        <v>4115481.7203051113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1088308.834260531</v>
      </c>
      <c r="R296" s="25">
        <f t="array" aca="1" ref="R296" ca="1">INDEX('Lorri 401b'!L:L,MATCH('Retirement Calculator'!A296,'Lorri 401b'!N:N,0),0)</f>
        <v>3014144.5810796008</v>
      </c>
      <c r="S296" s="25">
        <f t="shared" ca="1" si="267"/>
        <v>4102453.4153401321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1084412.8428829222</v>
      </c>
      <c r="R297" s="25">
        <f t="array" aca="1" ref="R297" ca="1">INDEX('Lorri 401b'!L:L,MATCH('Retirement Calculator'!A297,'Lorri 401b'!N:N,0),0)</f>
        <v>3004957.9828882096</v>
      </c>
      <c r="S297" s="25">
        <f t="shared" ca="1" si="267"/>
        <v>4089370.8257711316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1080500.6182079066</v>
      </c>
      <c r="R298" s="25">
        <f t="array" aca="1" ref="R298" ca="1">INDEX('Lorri 401b'!L:L,MATCH('Retirement Calculator'!A298,'Lorri 401b'!N:N,0),0)</f>
        <v>2995733.1072043544</v>
      </c>
      <c r="S298" s="25">
        <f t="shared" ca="1" si="267"/>
        <v>4076233.7254122607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1076572.0925967451</v>
      </c>
      <c r="R299" s="25">
        <f t="array" aca="1" ref="R299" ca="1">INDEX('Lorri 401b'!L:L,MATCH('Retirement Calculator'!A299,'Lorri 401b'!N:N,0),0)</f>
        <v>2986469.794538483</v>
      </c>
      <c r="S299" s="25">
        <f t="shared" ca="1" si="267"/>
        <v>4063041.8871352281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1072627.1981288705</v>
      </c>
      <c r="R300" s="25">
        <f t="array" aca="1" ref="R300" ca="1">INDEX('Lorri 401b'!L:L,MATCH('Retirement Calculator'!A300,'Lorri 401b'!N:N,0),0)</f>
        <v>2977167.8847365039</v>
      </c>
      <c r="S300" s="25">
        <f t="shared" ca="1" si="267"/>
        <v>4049795.0828653742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1068665.866600713</v>
      </c>
      <c r="R301" s="25">
        <f t="array" aca="1" ref="R301" ca="1">INDEX('Lorri 401b'!L:L,MATCH('Retirement Calculator'!A301,'Lorri 401b'!N:N,0),0)</f>
        <v>2967827.2169770165</v>
      </c>
      <c r="S301" s="25">
        <f t="shared" ca="1" si="267"/>
        <v>4036493.0835777298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1064688.0295245214</v>
      </c>
      <c r="R302" s="25">
        <f t="array" aca="1" ref="R302" ca="1">INDEX('Lorri 401b'!L:L,MATCH('Retirement Calculator'!A302,'Lorri 401b'!N:N,0),0)</f>
        <v>2958447.6297685313</v>
      </c>
      <c r="S302" s="25">
        <f t="shared" ca="1" si="267"/>
        <v>4023135.6592930527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1060693.6181271791</v>
      </c>
      <c r="R303" s="25">
        <f t="array" aca="1" ref="R303" ca="1">INDEX('Lorri 401b'!L:L,MATCH('Retirement Calculator'!A303,'Lorri 401b'!N:N,0),0)</f>
        <v>2949028.9609466773</v>
      </c>
      <c r="S303" s="25">
        <f t="shared" ca="1" si="267"/>
        <v>4009722.5790738566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1056682.5633490146</v>
      </c>
      <c r="R304" s="25">
        <f t="array" aca="1" ref="R304" ca="1">INDEX('Lorri 401b'!L:L,MATCH('Retirement Calculator'!A304,'Lorri 401b'!N:N,0),0)</f>
        <v>2939571.0476713986</v>
      </c>
      <c r="S304" s="25">
        <f t="shared" ca="1" si="267"/>
        <v>3996253.6110204132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1052654.7958426077</v>
      </c>
      <c r="R305" s="25">
        <f t="array" aca="1" ref="R305" ca="1">INDEX('Lorri 401b'!L:L,MATCH('Retirement Calculator'!A305,'Lorri 401b'!N:N,0),0)</f>
        <v>2930073.7264241399</v>
      </c>
      <c r="S305" s="25">
        <f t="shared" ca="1" si="267"/>
        <v>3982728.5222667474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1048610.2459715907</v>
      </c>
      <c r="R306" s="25">
        <f t="array" aca="1" ref="R306" ca="1">INDEX('Lorri 401b'!L:L,MATCH('Retirement Calculator'!A306,'Lorri 401b'!N:N,0),0)</f>
        <v>2920536.8330050176</v>
      </c>
      <c r="S306" s="25">
        <f t="shared" ca="1" si="267"/>
        <v>3969147.0789766083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1044548.8438094446</v>
      </c>
      <c r="R307" s="25">
        <f t="array" aca="1" ref="R307" ca="1">INDEX('Lorri 401b'!L:L,MATCH('Retirement Calculator'!A307,'Lorri 401b'!N:N,0),0)</f>
        <v>2910960.2025299822</v>
      </c>
      <c r="S307" s="25">
        <f t="shared" ca="1" si="267"/>
        <v>3955509.0463394267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1040470.5191382895</v>
      </c>
      <c r="R308" s="25">
        <f t="array" aca="1" ref="R308" ca="1">INDEX('Lorri 401b'!L:L,MATCH('Retirement Calculator'!A308,'Lorri 401b'!N:N,0),0)</f>
        <v>2901343.6694279676</v>
      </c>
      <c r="S308" s="25">
        <f t="shared" ca="1" si="267"/>
        <v>3941814.1885662572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1036375.2014476713</v>
      </c>
      <c r="R309" s="25">
        <f t="array" aca="1" ref="R309" ca="1">INDEX('Lorri 401b'!L:L,MATCH('Retirement Calculator'!A309,'Lorri 401b'!N:N,0),0)</f>
        <v>2891687.0674380278</v>
      </c>
      <c r="S309" s="25">
        <f t="shared" ca="1" si="267"/>
        <v>3928062.2688856991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1032262.8199333422</v>
      </c>
      <c r="R310" s="25">
        <f t="array" aca="1" ref="R310" ca="1">INDEX('Lorri 401b'!L:L,MATCH('Retirement Calculator'!A310,'Lorri 401b'!N:N,0),0)</f>
        <v>2881990.2296064636</v>
      </c>
      <c r="S310" s="25">
        <f t="shared" ca="1" si="267"/>
        <v>3914253.0495398059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1028133.3034960367</v>
      </c>
      <c r="R311" s="25">
        <f t="array" aca="1" ref="R311" ca="1">INDEX('Lorri 401b'!L:L,MATCH('Retirement Calculator'!A311,'Lorri 401b'!N:N,0),0)</f>
        <v>2872252.9882839341</v>
      </c>
      <c r="S311" s="25">
        <f t="shared" ca="1" si="267"/>
        <v>3900386.2917799708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1023986.5807402424</v>
      </c>
      <c r="R312" s="25">
        <f t="array" aca="1" ref="R312" ca="1">INDEX('Lorri 401b'!L:L,MATCH('Retirement Calculator'!A312,'Lorri 401b'!N:N,0),0)</f>
        <v>2862475.1751225609</v>
      </c>
      <c r="S312" s="25">
        <f t="shared" ca="1" si="267"/>
        <v>3886461.7558628032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1019822.5799729656</v>
      </c>
      <c r="R313" s="25">
        <f t="array" aca="1" ref="R313" ca="1">INDEX('Lorri 401b'!L:L,MATCH('Retirement Calculator'!A313,'Lorri 401b'!N:N,0),0)</f>
        <v>2852656.6210730155</v>
      </c>
      <c r="S313" s="25">
        <f t="shared" ca="1" si="267"/>
        <v>3872479.2010459811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1015641.2292024919</v>
      </c>
      <c r="R314" s="25">
        <f t="array" aca="1" ref="R314" ca="1">INDEX('Lorri 401b'!L:L,MATCH('Retirement Calculator'!A314,'Lorri 401b'!N:N,0),0)</f>
        <v>2842797.1563815968</v>
      </c>
      <c r="S314" s="25">
        <f t="shared" ca="1" si="267"/>
        <v>3858438.385584089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1011442.4561371412</v>
      </c>
      <c r="R315" s="25">
        <f t="array" aca="1" ref="R315" ca="1">INDEX('Lorri 401b'!L:L,MATCH('Retirement Calculator'!A315,'Lorri 401b'!N:N,0),0)</f>
        <v>2832896.610587297</v>
      </c>
      <c r="S315" s="25">
        <f t="shared" ca="1" si="267"/>
        <v>3844339.0667244382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1007226.1881840182</v>
      </c>
      <c r="R316" s="25">
        <f t="array" aca="1" ref="R316" ca="1">INDEX('Lorri 401b'!L:L,MATCH('Retirement Calculator'!A316,'Lorri 401b'!N:N,0),0)</f>
        <v>2822954.8125188546</v>
      </c>
      <c r="S316" s="25">
        <f t="shared" ca="1" si="267"/>
        <v>3830181.0007028729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1002992.3524477573</v>
      </c>
      <c r="R317" s="25">
        <f t="array" aca="1" ref="R317" ca="1">INDEX('Lorri 401b'!L:L,MATCH('Retirement Calculator'!A317,'Lorri 401b'!N:N,0),0)</f>
        <v>2812971.5902917935</v>
      </c>
      <c r="S317" s="25">
        <f t="shared" ca="1" si="267"/>
        <v>3815963.942739551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998740.87572926178</v>
      </c>
      <c r="R318" s="25">
        <f t="array" aca="1" ref="R318" ca="1">INDEX('Lorri 401b'!L:L,MATCH('Retirement Calculator'!A318,'Lorri 401b'!N:N,0),0)</f>
        <v>2802946.771305453</v>
      </c>
      <c r="S318" s="25">
        <f t="shared" ca="1" si="267"/>
        <v>3801687.6470347149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994471.68452443928</v>
      </c>
      <c r="R319" s="25">
        <f t="array" aca="1" ref="R319" ca="1">INDEX('Lorri 401b'!L:L,MATCH('Retirement Calculator'!A319,'Lorri 401b'!N:N,0),0)</f>
        <v>2792880.1822400028</v>
      </c>
      <c r="S319" s="25">
        <f t="shared" ca="1" si="267"/>
        <v>3787351.8667644421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990184.70502293005</v>
      </c>
      <c r="R320" s="25">
        <f t="array" aca="1" ref="R320" ca="1">INDEX('Lorri 401b'!L:L,MATCH('Retirement Calculator'!A320,'Lorri 401b'!N:N,0),0)</f>
        <v>2782771.6490534465</v>
      </c>
      <c r="S320" s="25">
        <f t="shared" ca="1" si="267"/>
        <v>3772956.3540763767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985879.86310683121</v>
      </c>
      <c r="R321" s="25">
        <f t="array" aca="1" ref="R321" ca="1">INDEX('Lorri 401b'!L:L,MATCH('Retirement Calculator'!A321,'Lorri 401b'!N:N,0),0)</f>
        <v>2772620.9969786131</v>
      </c>
      <c r="S321" s="25">
        <f t="shared" ca="1" si="267"/>
        <v>3758500.8600854445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981557.08434941527</v>
      </c>
      <c r="R322" s="25">
        <f t="array" aca="1" ref="R322" ca="1">INDEX('Lorri 401b'!L:L,MATCH('Retirement Calculator'!A322,'Lorri 401b'!N:N,0),0)</f>
        <v>2762428.0505201342</v>
      </c>
      <c r="S322" s="25">
        <f t="shared" ca="1" si="267"/>
        <v>3743985.1348695494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977216.29401384341</v>
      </c>
      <c r="R323" s="25">
        <f t="array" aca="1" ref="R323" ca="1">INDEX('Lorri 401b'!L:L,MATCH('Retirement Calculator'!A323,'Lorri 401b'!N:N,0),0)</f>
        <v>2752192.633451412</v>
      </c>
      <c r="S323" s="25">
        <f t="shared" ca="1" si="267"/>
        <v>3729408.9274652554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972857.41705187329</v>
      </c>
      <c r="R324" s="25">
        <f t="array" aca="1" ref="R324" ca="1">INDEX('Lorri 401b'!L:L,MATCH('Retirement Calculator'!A324,'Lorri 401b'!N:N,0),0)</f>
        <v>2741914.5688115698</v>
      </c>
      <c r="S324" s="25">
        <f t="shared" ca="1" si="267"/>
        <v>3714771.985863443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968480.37810256169</v>
      </c>
      <c r="R325" s="25">
        <f t="array" aca="1" ref="R325" ca="1">INDEX('Lorri 401b'!L:L,MATCH('Retirement Calculator'!A325,'Lorri 401b'!N:N,0),0)</f>
        <v>2731593.6789023951</v>
      </c>
      <c r="S325" s="25">
        <f t="shared" ca="1" si="267"/>
        <v>3700074.0570049565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964085.10149096127</v>
      </c>
      <c r="R326" s="25">
        <f t="array" aca="1" ref="R326" ca="1">INDEX('Lorri 401b'!L:L,MATCH('Retirement Calculator'!A326,'Lorri 401b'!N:N,0),0)</f>
        <v>2721229.7852852657</v>
      </c>
      <c r="S326" s="25">
        <f t="shared" ca="1" si="267"/>
        <v>3685314.886776227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959671.51122681249</v>
      </c>
      <c r="R327" s="25">
        <f t="array" aca="1" ref="R327" ca="1">INDEX('Lorri 401b'!L:L,MATCH('Retirement Calculator'!A327,'Lorri 401b'!N:N,0),0)</f>
        <v>2710822.7087780647</v>
      </c>
      <c r="S327" s="25">
        <f t="shared" ca="1" si="267"/>
        <v>3670494.2200048771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955239.53100322979</v>
      </c>
      <c r="R328" s="25">
        <f t="array" aca="1" ref="R328" ca="1">INDEX('Lorri 401b'!L:L,MATCH('Retirement Calculator'!A328,'Lorri 401b'!N:N,0),0)</f>
        <v>2700372.2694520839</v>
      </c>
      <c r="S328" s="25">
        <f t="shared" ca="1" si="267"/>
        <v>3655611.8004553136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950789.08419538219</v>
      </c>
      <c r="R329" s="25">
        <f t="array" aca="1" ref="R329" ca="1">INDEX('Lorri 401b'!L:L,MATCH('Retirement Calculator'!A329,'Lorri 401b'!N:N,0),0)</f>
        <v>2689878.2866289113</v>
      </c>
      <c r="S329" s="25">
        <f t="shared" ca="1" si="267"/>
        <v>3640667.3708242932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946320.09385916847</v>
      </c>
      <c r="R330" s="25">
        <f t="array" aca="1" ref="R330" ca="1">INDEX('Lorri 401b'!L:L,MATCH('Retirement Calculator'!A330,'Lorri 401b'!N:N,0),0)</f>
        <v>2679340.5788773089</v>
      </c>
      <c r="S330" s="25">
        <f t="shared" ca="1" si="267"/>
        <v>3625660.6727364771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941832.48272988724</v>
      </c>
      <c r="R331" s="25">
        <f t="array" aca="1" ref="R331" ca="1">INDEX('Lorri 401b'!L:L,MATCH('Retirement Calculator'!A331,'Lorri 401b'!N:N,0),0)</f>
        <v>2668758.9640100747</v>
      </c>
      <c r="S331" s="25">
        <f t="shared" ca="1" si="267"/>
        <v>3610591.4467399619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937326.1732209007</v>
      </c>
      <c r="R332" s="25">
        <f t="array" aca="1" ref="R332" ca="1">INDEX('Lorri 401b'!L:L,MATCH('Retirement Calculator'!A332,'Lorri 401b'!N:N,0),0)</f>
        <v>2658133.2590808938</v>
      </c>
      <c r="S332" s="25">
        <f t="shared" ca="1" si="267"/>
        <v>3595459.4323017946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932801.08742229338</v>
      </c>
      <c r="R333" s="25">
        <f t="array" aca="1" ref="R333" ca="1">INDEX('Lorri 401b'!L:L,MATCH('Retirement Calculator'!A333,'Lorri 401b'!N:N,0),0)</f>
        <v>2647463.2803811748</v>
      </c>
      <c r="S333" s="25">
        <f t="shared" ca="1" si="267"/>
        <v>3580264.3678034684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928257.1470995252</v>
      </c>
      <c r="R334" s="25">
        <f t="array" aca="1" ref="R334" ca="1">INDEX('Lorri 401b'!L:L,MATCH('Retirement Calculator'!A334,'Lorri 401b'!N:N,0),0)</f>
        <v>2636748.8434368735</v>
      </c>
      <c r="S334" s="25">
        <f t="shared" ca="1" si="267"/>
        <v>3565005.9905363987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923694.27369207877</v>
      </c>
      <c r="R335" s="25">
        <f t="array" aca="1" ref="R335" ca="1">INDEX('Lorri 401b'!L:L,MATCH('Retirement Calculator'!A335,'Lorri 401b'!N:N,0),0)</f>
        <v>2625989.7630053042</v>
      </c>
      <c r="S335" s="25">
        <f t="shared" ca="1" si="267"/>
        <v>3549684.036697383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919112.38831210136</v>
      </c>
      <c r="R336" s="25">
        <f t="array" aca="1" ref="R336" ca="1">INDEX('Lorri 401b'!L:L,MATCH('Retirement Calculator'!A336,'Lorri 401b'!N:N,0),0)</f>
        <v>2615185.8530719369</v>
      </c>
      <c r="S336" s="25">
        <f t="shared" ca="1" si="267"/>
        <v>3534298.2413840382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914511.41174304066</v>
      </c>
      <c r="R337" s="25">
        <f t="array" aca="1" ref="R337" ca="1">INDEX('Lorri 401b'!L:L,MATCH('Retirement Calculator'!A337,'Lorri 401b'!N:N,0),0)</f>
        <v>2604336.9268471804</v>
      </c>
      <c r="S337" s="25">
        <f t="shared" ca="1" si="267"/>
        <v>3518848.338590221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909891.2644382756</v>
      </c>
      <c r="R338" s="25">
        <f t="array" aca="1" ref="R338" ca="1">INDEX('Lorri 401b'!L:L,MATCH('Retirement Calculator'!A338,'Lorri 401b'!N:N,0),0)</f>
        <v>2593442.7967631542</v>
      </c>
      <c r="S338" s="25">
        <f t="shared" ca="1" si="267"/>
        <v>3503334.0612014299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905251.86651974067</v>
      </c>
      <c r="R339" s="25">
        <f t="array" aca="1" ref="R339" ca="1">INDEX('Lorri 401b'!L:L,MATCH('Retirement Calculator'!A339,'Lorri 401b'!N:N,0),0)</f>
        <v>2582503.2744704443</v>
      </c>
      <c r="S339" s="25">
        <f t="shared" ca="1" si="267"/>
        <v>3487755.1409901851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900593.13777654513</v>
      </c>
      <c r="R340" s="25">
        <f t="array" aca="1" ref="R340" ca="1">INDEX('Lorri 401b'!L:L,MATCH('Retirement Calculator'!A340,'Lorri 401b'!N:N,0),0)</f>
        <v>2571518.1708348482</v>
      </c>
      <c r="S340" s="25">
        <f t="shared" ca="1" si="267"/>
        <v>3472111.3086113934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895914.99766358628</v>
      </c>
      <c r="R341" s="25">
        <f t="array" aca="1" ref="R341" ca="1">INDEX('Lorri 401b'!L:L,MATCH('Retirement Calculator'!A341,'Lorri 401b'!N:N,0),0)</f>
        <v>2560487.2959341039</v>
      </c>
      <c r="S341" s="25">
        <f t="shared" ca="1" si="267"/>
        <v>3456402.2935976903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891217.36530015676</v>
      </c>
      <c r="R342" s="25">
        <f t="array" aca="1" ref="R342" ca="1">INDEX('Lorri 401b'!L:L,MATCH('Retirement Calculator'!A342,'Lorri 401b'!N:N,0),0)</f>
        <v>2549410.4590546065</v>
      </c>
      <c r="S342" s="25">
        <f t="shared" ca="1" si="267"/>
        <v>3440627.8243547631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886500.15946854628</v>
      </c>
      <c r="R343" s="25">
        <f t="array" aca="1" ref="R343" ca="1">INDEX('Lorri 401b'!L:L,MATCH('Retirement Calculator'!A343,'Lorri 401b'!N:N,0),0)</f>
        <v>2538287.4686881113</v>
      </c>
      <c r="S343" s="25">
        <f t="shared" ca="1" si="267"/>
        <v>3424787.6281566573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881763.29861263745</v>
      </c>
      <c r="R344" s="25">
        <f t="array" aca="1" ref="R344" ca="1">INDEX('Lorri 401b'!L:L,MATCH('Retirement Calculator'!A344,'Lorri 401b'!N:N,0),0)</f>
        <v>2527118.1325284219</v>
      </c>
      <c r="S344" s="25">
        <f t="shared" ca="1" si="267"/>
        <v>3408881.4311410594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877006.70083649561</v>
      </c>
      <c r="R345" s="25">
        <f t="array" aca="1" ref="R345" ca="1">INDEX('Lorri 401b'!L:L,MATCH('Retirement Calculator'!A345,'Lorri 401b'!N:N,0),0)</f>
        <v>2515902.2574680676</v>
      </c>
      <c r="S345" s="25">
        <f t="shared" ca="1" si="267"/>
        <v>3392908.9583045631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872230.28390295326</v>
      </c>
      <c r="R346" s="25">
        <f t="array" aca="1" ref="R346" ca="1">INDEX('Lorri 401b'!L:L,MATCH('Retirement Calculator'!A346,'Lorri 401b'!N:N,0),0)</f>
        <v>2504639.6495949617</v>
      </c>
      <c r="S346" s="25">
        <f t="shared" ca="1" si="267"/>
        <v>3376869.933497915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867433.96523218777</v>
      </c>
      <c r="R347" s="25">
        <f t="array" aca="1" ref="R347" ca="1">INDEX('Lorri 401b'!L:L,MATCH('Retirement Calculator'!A347,'Lorri 401b'!N:N,0),0)</f>
        <v>2493330.1141890511</v>
      </c>
      <c r="S347" s="25">
        <f t="shared" ca="1" si="267"/>
        <v>3360764.079421239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862617.66190029413</v>
      </c>
      <c r="R348" s="25">
        <f t="array" aca="1" ref="R348" ca="1">INDEX('Lorri 401b'!L:L,MATCH('Retirement Calculator'!A348,'Lorri 401b'!N:N,0),0)</f>
        <v>2481973.4557189494</v>
      </c>
      <c r="S348" s="25">
        <f t="shared" ca="1" si="267"/>
        <v>3344591.1176192435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857781.29063785088</v>
      </c>
      <c r="R349" s="25">
        <f t="array" aca="1" ref="R349" ca="1">INDEX('Lorri 401b'!L:L,MATCH('Retirement Calculator'!A349,'Lorri 401b'!N:N,0),0)</f>
        <v>2470569.4778385554</v>
      </c>
      <c r="S349" s="25">
        <f t="shared" ca="1" si="267"/>
        <v>3328350.7684764061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852924.76782848081</v>
      </c>
      <c r="R350" s="25">
        <f t="array" aca="1" ref="R350" ca="1">INDEX('Lorri 401b'!L:L,MATCH('Retirement Calculator'!A350,'Lorri 401b'!N:N,0),0)</f>
        <v>2459117.9833836597</v>
      </c>
      <c r="S350" s="25">
        <f t="shared" ca="1" si="267"/>
        <v>3312042.7512121405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848048.00950740499</v>
      </c>
      <c r="R351" s="25">
        <f t="array" aca="1" ref="R351" ca="1">INDEX('Lorri 401b'!L:L,MATCH('Retirement Calculator'!A351,'Lorri 401b'!N:N,0),0)</f>
        <v>2447618.7743685353</v>
      </c>
      <c r="S351" s="25">
        <f t="shared" ca="1" si="267"/>
        <v>3295666.7838759404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843150.93135999143</v>
      </c>
      <c r="R352" s="25">
        <f t="array" aca="1" ref="R352" ca="1">INDEX('Lorri 401b'!L:L,MATCH('Retirement Calculator'!A352,'Lorri 401b'!N:N,0),0)</f>
        <v>2436071.6519825147</v>
      </c>
      <c r="S352" s="25">
        <f t="shared" ca="1" si="267"/>
        <v>3279222.5833425061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838233.44872029696</v>
      </c>
      <c r="R353" s="25">
        <f t="array" aca="1" ref="R353" ca="1">INDEX('Lorri 401b'!L:L,MATCH('Retirement Calculator'!A353,'Lorri 401b'!N:N,0),0)</f>
        <v>2424476.4165865523</v>
      </c>
      <c r="S353" s="25">
        <f t="shared" ca="1" si="267"/>
        <v>3262709.8653068491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833295.47656960378</v>
      </c>
      <c r="R354" s="25">
        <f t="array" aca="1" ref="R354" ca="1">INDEX('Lorri 401b'!L:L,MATCH('Retirement Calculator'!A354,'Lorri 401b'!N:N,0),0)</f>
        <v>2412832.8677097731</v>
      </c>
      <c r="S354" s="25">
        <f t="shared" ca="1" si="267"/>
        <v>3246128.3442793768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828336.92953494936</v>
      </c>
      <c r="R355" s="25">
        <f t="array" aca="1" ref="R355" ca="1">INDEX('Lorri 401b'!L:L,MATCH('Retirement Calculator'!A355,'Lorri 401b'!N:N,0),0)</f>
        <v>2401140.8040460078</v>
      </c>
      <c r="S355" s="25">
        <f t="shared" ca="1" si="267"/>
        <v>3229477.7335809572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823357.72188765055</v>
      </c>
      <c r="R356" s="25">
        <f t="array" aca="1" ref="R356" ca="1">INDEX('Lorri 401b'!L:L,MATCH('Retirement Calculator'!A356,'Lorri 401b'!N:N,0),0)</f>
        <v>2389400.0234503099</v>
      </c>
      <c r="S356" s="25">
        <f t="shared" ca="1" si="267"/>
        <v>3212757.7453379603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818357.76754182135</v>
      </c>
      <c r="R357" s="25">
        <f t="array" aca="1" ref="R357" ca="1">INDEX('Lorri 401b'!L:L,MATCH('Retirement Calculator'!A357,'Lorri 401b'!N:N,0),0)</f>
        <v>2377610.3229354634</v>
      </c>
      <c r="S357" s="25">
        <f t="shared" ca="1" si="267"/>
        <v>3195968.090477285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813336.98005288455</v>
      </c>
      <c r="R358" s="25">
        <f t="array" aca="1" ref="R358" ca="1">INDEX('Lorri 401b'!L:L,MATCH('Retirement Calculator'!A358,'Lorri 401b'!N:N,0),0)</f>
        <v>2365771.4986684714</v>
      </c>
      <c r="S358" s="25">
        <f t="shared" ca="1" si="267"/>
        <v>3179108.478721356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808295.2726160771</v>
      </c>
      <c r="R359" s="25">
        <f t="array" aca="1" ref="R359" ca="1">INDEX('Lorri 401b'!L:L,MATCH('Retirement Calculator'!A359,'Lorri 401b'!N:N,0),0)</f>
        <v>2353883.3459670339</v>
      </c>
      <c r="S359" s="25">
        <f t="shared" ca="1" si="267"/>
        <v>3162178.6185831111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803232.5580649497</v>
      </c>
      <c r="R360" s="25">
        <f t="array" aca="1" ref="R360" ca="1">INDEX('Lorri 401b'!L:L,MATCH('Retirement Calculator'!A360,'Lorri 401b'!N:N,0),0)</f>
        <v>2341945.6592960069</v>
      </c>
      <c r="S360" s="25">
        <f t="shared" ca="1" si="267"/>
        <v>3145178.2173609566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798148.74886985926</v>
      </c>
      <c r="R361" s="25">
        <f t="array" aca="1" ref="R361" ca="1">INDEX('Lorri 401b'!L:L,MATCH('Retirement Calculator'!A361,'Lorri 401b'!N:N,0),0)</f>
        <v>2329958.2322638505</v>
      </c>
      <c r="S361" s="25">
        <f t="shared" ca="1" si="267"/>
        <v>3128106.9811337097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793043.75713645585</v>
      </c>
      <c r="R362" s="25">
        <f t="array" aca="1" ref="R362" ca="1">INDEX('Lorri 401b'!L:L,MATCH('Retirement Calculator'!A362,'Lorri 401b'!N:N,0),0)</f>
        <v>2317920.8576190602</v>
      </c>
      <c r="S362" s="25">
        <f t="shared" ca="1" si="267"/>
        <v>3110964.6147555159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787917.49460416334</v>
      </c>
      <c r="R363" s="25">
        <f t="array" aca="1" ref="R363" ca="1">INDEX('Lorri 401b'!L:L,MATCH('Retirement Calculator'!A363,'Lorri 401b'!N:N,0),0)</f>
        <v>2305833.3272465835</v>
      </c>
      <c r="S363" s="25">
        <f t="shared" ca="1" si="267"/>
        <v>3093750.8218507469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782769.87264465296</v>
      </c>
      <c r="R364" s="25">
        <f t="array" aca="1" ref="R364" ca="1">INDEX('Lorri 401b'!L:L,MATCH('Retirement Calculator'!A364,'Lorri 401b'!N:N,0),0)</f>
        <v>2293695.4321642215</v>
      </c>
      <c r="S364" s="25">
        <f t="shared" ca="1" si="267"/>
        <v>3076465.3048088746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777600.8022603112</v>
      </c>
      <c r="R365" s="25">
        <f t="array" aca="1" ref="R365" ca="1">INDEX('Lorri 401b'!L:L,MATCH('Retirement Calculator'!A365,'Lorri 401b'!N:N,0),0)</f>
        <v>2281506.9625190161</v>
      </c>
      <c r="S365" s="25">
        <f t="shared" ca="1" si="267"/>
        <v>3059107.7647793274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772410.19408270135</v>
      </c>
      <c r="R366" s="25">
        <f t="array" aca="1" ref="R366" ca="1">INDEX('Lorri 401b'!L:L,MATCH('Retirement Calculator'!A366,'Lorri 401b'!N:N,0),0)</f>
        <v>2269267.7075836225</v>
      </c>
      <c r="S366" s="25">
        <f t="shared" ca="1" si="267"/>
        <v>3041677.9016663237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767197.95837101818</v>
      </c>
      <c r="R367" s="25">
        <f t="array" aca="1" ref="R367" ca="1">INDEX('Lorri 401b'!L:L,MATCH('Retirement Calculator'!A367,'Lorri 401b'!N:N,0),0)</f>
        <v>2256977.4557526647</v>
      </c>
      <c r="S367" s="25">
        <f t="shared" ca="1" si="267"/>
        <v>3024175.4141236828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761964.00501053629</v>
      </c>
      <c r="R368" s="25">
        <f t="array" aca="1" ref="R368" ca="1">INDEX('Lorri 401b'!L:L,MATCH('Retirement Calculator'!A368,'Lorri 401b'!N:N,0),0)</f>
        <v>2244635.9945390779</v>
      </c>
      <c r="S368" s="25">
        <f t="shared" ca="1" si="267"/>
        <v>3006599.9995496143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756708.24351105245</v>
      </c>
      <c r="R369" s="25">
        <f t="array" aca="1" ref="R369" ca="1">INDEX('Lorri 401b'!L:L,MATCH('Retirement Calculator'!A369,'Lorri 401b'!N:N,0),0)</f>
        <v>2232243.1105704345</v>
      </c>
      <c r="S369" s="25">
        <f t="shared" ca="1" si="267"/>
        <v>2988951.3540814868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751430.58300532075</v>
      </c>
      <c r="R370" s="25">
        <f t="array" aca="1" ref="R370" ca="1">INDEX('Lorri 401b'!L:L,MATCH('Retirement Calculator'!A370,'Lorri 401b'!N:N,0),0)</f>
        <v>2219798.5895852549</v>
      </c>
      <c r="S370" s="25">
        <f t="shared" ca="1" si="267"/>
        <v>2971229.1725905756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746130.93224748177</v>
      </c>
      <c r="R371" s="25">
        <f t="array" aca="1" ref="R371" ca="1">INDEX('Lorri 401b'!L:L,MATCH('Retirement Calculator'!A371,'Lorri 401b'!N:N,0),0)</f>
        <v>2207302.2164293039</v>
      </c>
      <c r="S371" s="25">
        <f t="shared" ca="1" si="267"/>
        <v>2953433.1486767856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740809.19961148524</v>
      </c>
      <c r="R372" s="25">
        <f t="array" aca="1" ref="R372" ca="1">INDEX('Lorri 401b'!L:L,MATCH('Retirement Calculator'!A372,'Lorri 401b'!N:N,0),0)</f>
        <v>2194753.7750518699</v>
      </c>
      <c r="S372" s="25">
        <f t="shared" ca="1" si="267"/>
        <v>2935562.9746633554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735465.29308950529</v>
      </c>
      <c r="R373" s="25">
        <f t="array" aca="1" ref="R373" ca="1">INDEX('Lorri 401b'!L:L,MATCH('Retirement Calculator'!A373,'Lorri 401b'!N:N,0),0)</f>
        <v>2182153.0485020299</v>
      </c>
      <c r="S373" s="25">
        <f t="shared" ca="1" si="267"/>
        <v>2917618.3415915351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730099.1202903504</v>
      </c>
      <c r="R374" s="25">
        <f t="array" aca="1" ref="R374" ca="1">INDEX('Lorri 401b'!L:L,MATCH('Retirement Calculator'!A374,'Lorri 401b'!N:N,0),0)</f>
        <v>2169499.8189248987</v>
      </c>
      <c r="S374" s="25">
        <f t="shared" ca="1" si="267"/>
        <v>2899598.9392152494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724710.58843786572</v>
      </c>
      <c r="R375" s="25">
        <f t="array" aca="1" ref="R375" ca="1">INDEX('Lorri 401b'!L:L,MATCH('Retirement Calculator'!A375,'Lorri 401b'!N:N,0),0)</f>
        <v>2156793.8675578628</v>
      </c>
      <c r="S375" s="25">
        <f t="shared" ca="1" si="267"/>
        <v>2881504.4559957283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719299.60436932906</v>
      </c>
      <c r="R376" s="25">
        <f t="array" aca="1" ref="R376" ca="1">INDEX('Lorri 401b'!L:L,MATCH('Retirement Calculator'!A376,'Lorri 401b'!N:N,0),0)</f>
        <v>2144034.9747267975</v>
      </c>
      <c r="S376" s="25">
        <f t="shared" ca="1" si="267"/>
        <v>2863334.5790961264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713866.07453384018</v>
      </c>
      <c r="R377" s="25">
        <f t="array" aca="1" ref="R377" ca="1">INDEX('Lorri 401b'!L:L,MATCH('Retirement Calculator'!A377,'Lorri 401b'!N:N,0),0)</f>
        <v>2131222.9198422697</v>
      </c>
      <c r="S377" s="25">
        <f t="shared" ca="1" si="267"/>
        <v>2845088.9943761099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708409.90499070345</v>
      </c>
      <c r="R378" s="25">
        <f t="array" aca="1" ref="R378" ca="1">INDEX('Lorri 401b'!L:L,MATCH('Retirement Calculator'!A378,'Lorri 401b'!N:N,0),0)</f>
        <v>2118357.4813957228</v>
      </c>
      <c r="S378" s="25">
        <f t="shared" ca="1" si="267"/>
        <v>2826767.3863864262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702931.00140780362</v>
      </c>
      <c r="R379" s="25">
        <f t="array" aca="1" ref="R379" ca="1">INDEX('Lorri 401b'!L:L,MATCH('Retirement Calculator'!A379,'Lorri 401b'!N:N,0),0)</f>
        <v>2105438.4369556489</v>
      </c>
      <c r="S379" s="25">
        <f t="shared" ca="1" si="267"/>
        <v>2808369.4383634524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697429.26905997505</v>
      </c>
      <c r="R380" s="25">
        <f t="array" aca="1" ref="R380" ca="1">INDEX('Lorri 401b'!L:L,MATCH('Retirement Calculator'!A380,'Lorri 401b'!N:N,0),0)</f>
        <v>2092465.5631637413</v>
      </c>
      <c r="S380" s="25">
        <f t="shared" ca="1" si="267"/>
        <v>2789894.8322237162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691904.61282736389</v>
      </c>
      <c r="R381" s="25">
        <f t="array" aca="1" ref="R381" ca="1">INDEX('Lorri 401b'!L:L,MATCH('Retirement Calculator'!A381,'Lorri 401b'!N:N,0),0)</f>
        <v>2079438.635731034</v>
      </c>
      <c r="S381" s="25">
        <f t="shared" ca="1" si="267"/>
        <v>2771343.2485583979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686356.93719378347</v>
      </c>
      <c r="R382" s="25">
        <f t="array" aca="1" ref="R382" ca="1">INDEX('Lorri 401b'!L:L,MATCH('Retirement Calculator'!A382,'Lorri 401b'!N:N,0),0)</f>
        <v>2066357.4294340238</v>
      </c>
      <c r="S382" s="25">
        <f t="shared" ca="1" si="267"/>
        <v>2752714.3666278073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680786.14624506317</v>
      </c>
      <c r="R383" s="25">
        <f t="array" aca="1" ref="R383" ca="1">INDEX('Lorri 401b'!L:L,MATCH('Retirement Calculator'!A383,'Lorri 401b'!N:N,0),0)</f>
        <v>2053221.718110776</v>
      </c>
      <c r="S383" s="25">
        <f t="shared" ca="1" si="267"/>
        <v>2734007.8643558393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675192.14366738987</v>
      </c>
      <c r="R384" s="25">
        <f t="array" aca="1" ref="R384" ca="1">INDEX('Lorri 401b'!L:L,MATCH('Retirement Calculator'!A384,'Lorri 401b'!N:N,0),0)</f>
        <v>2040031.2746570148</v>
      </c>
      <c r="S384" s="25">
        <f t="shared" ca="1" si="267"/>
        <v>2715223.4183244044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669574.83274564287</v>
      </c>
      <c r="R385" s="25">
        <f t="array" aca="1" ref="R385" ca="1">INDEX('Lorri 401b'!L:L,MATCH('Retirement Calculator'!A385,'Lorri 401b'!N:N,0),0)</f>
        <v>2026785.871022196</v>
      </c>
      <c r="S385" s="25">
        <f t="shared" ca="1" si="267"/>
        <v>2696360.7037678389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663934.116361722</v>
      </c>
      <c r="R386" s="25">
        <f t="array" aca="1" ref="R386" ca="1">INDEX('Lorri 401b'!L:L,MATCH('Retirement Calculator'!A386,'Lorri 401b'!N:N,0),0)</f>
        <v>2013485.2782055656</v>
      </c>
      <c r="S386" s="25">
        <f t="shared" ca="1" si="267"/>
        <v>2677419.3945672875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658269.89699286805</v>
      </c>
      <c r="R387" s="25">
        <f t="array" aca="1" ref="R387" ca="1">INDEX('Lorri 401b'!L:L,MATCH('Retirement Calculator'!A387,'Lorri 401b'!N:N,0),0)</f>
        <v>2000129.2662521992</v>
      </c>
      <c r="S387" s="25">
        <f t="shared" ca="1" si="267"/>
        <v>2658399.163245067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652582.07670997723</v>
      </c>
      <c r="R388" s="25">
        <f t="array" aca="1" ref="R388" ca="1">INDEX('Lorri 401b'!L:L,MATCH('Retirement Calculator'!A388,'Lorri 401b'!N:N,0),0)</f>
        <v>1986717.6042490271</v>
      </c>
      <c r="S388" s="25">
        <f t="shared" ca="1" si="267"/>
        <v>2639299.6809590044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646870.55717590766</v>
      </c>
      <c r="R389" s="25">
        <f t="array" aca="1" ref="R389" ca="1">INDEX('Lorri 401b'!L:L,MATCH('Retirement Calculator'!A389,'Lorri 401b'!N:N,0),0)</f>
        <v>1973250.0603208418</v>
      </c>
      <c r="S389" s="25">
        <f t="shared" ca="1" si="267"/>
        <v>2620120.6174967494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641135.23964377947</v>
      </c>
      <c r="R390" s="25">
        <f t="array" aca="1" ref="R390" ca="1">INDEX('Lorri 401b'!L:L,MATCH('Retirement Calculator'!A390,'Lorri 401b'!N:N,0),0)</f>
        <v>1959726.4016262891</v>
      </c>
      <c r="S390" s="25">
        <f t="shared" ca="1" si="267"/>
        <v>2600861.6412700685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635376.02495526744</v>
      </c>
      <c r="R391" s="25">
        <f t="array" aca="1" ref="R391" ca="1">INDEX('Lorri 401b'!L:L,MATCH('Retirement Calculator'!A391,'Lorri 401b'!N:N,0),0)</f>
        <v>1946146.3943538424</v>
      </c>
      <c r="S391" s="25">
        <f t="shared" ca="1" si="267"/>
        <v>2581522.4193091099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629592.81353888661</v>
      </c>
      <c r="R392" s="25">
        <f t="array" aca="1" ref="R392" ca="1">INDEX('Lorri 401b'!L:L,MATCH('Retirement Calculator'!A392,'Lorri 401b'!N:N,0),0)</f>
        <v>1932509.8037177604</v>
      </c>
      <c r="S392" s="25">
        <f t="shared" ca="1" si="267"/>
        <v>2562102.617256647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623785.50540827087</v>
      </c>
      <c r="R393" s="25">
        <f t="array" aca="1" ref="R393" ca="1">INDEX('Lorri 401b'!L:L,MATCH('Retirement Calculator'!A393,'Lorri 401b'!N:N,0),0)</f>
        <v>1918816.3939540281</v>
      </c>
      <c r="S393" s="25">
        <f t="shared" ca="1" si="267"/>
        <v>2542601.8993622991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617954.00016044418</v>
      </c>
      <c r="R394" s="25">
        <f t="array" aca="1" ref="R394" ca="1">INDEX('Lorri 401b'!L:L,MATCH('Retirement Calculator'!A394,'Lorri 401b'!N:N,0),0)</f>
        <v>1905065.9283162802</v>
      </c>
      <c r="S394" s="25">
        <f t="shared" ca="1" si="267"/>
        <v>2523019.9284767243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612098.19697408495</v>
      </c>
      <c r="R395" s="25">
        <f t="array" aca="1" ref="R395" ca="1">INDEX('Lorri 401b'!L:L,MATCH('Retirement Calculator'!A395,'Lorri 401b'!N:N,0),0)</f>
        <v>1891258.1690717086</v>
      </c>
      <c r="S395" s="25">
        <f t="shared" ca="1" si="267"/>
        <v>2503356.3660457935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606217.99460778257</v>
      </c>
      <c r="R396" s="25">
        <f t="array" aca="1" ref="R396" ca="1">INDEX('Lorri 401b'!L:L,MATCH('Retirement Calculator'!A396,'Lorri 401b'!N:N,0),0)</f>
        <v>1877392.877496951</v>
      </c>
      <c r="S396" s="25">
        <f t="shared" ca="1" si="267"/>
        <v>2483610.8721047337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600313.29139828729</v>
      </c>
      <c r="R397" s="25">
        <f t="array" aca="1" ref="R397" ca="1">INDEX('Lorri 401b'!L:L,MATCH('Retirement Calculator'!A397,'Lorri 401b'!N:N,0),0)</f>
        <v>1863469.8138739653</v>
      </c>
      <c r="S397" s="25">
        <f t="shared" ca="1" si="267"/>
        <v>2463783.1052722526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594383.98525875236</v>
      </c>
      <c r="R398" s="25">
        <f t="array" aca="1" ref="R398" ca="1">INDEX('Lorri 401b'!L:L,MATCH('Retirement Calculator'!A398,'Lorri 401b'!N:N,0),0)</f>
        <v>1849488.737485884</v>
      </c>
      <c r="S398" s="25">
        <f t="shared" ca="1" si="267"/>
        <v>2443872.7227446362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588429.97367696941</v>
      </c>
      <c r="R399" s="25">
        <f t="array" aca="1" ref="R399" ca="1">INDEX('Lorri 401b'!L:L,MATCH('Retirement Calculator'!A399,'Lorri 401b'!N:N,0),0)</f>
        <v>1835449.4066128524</v>
      </c>
      <c r="S399" s="25">
        <f t="shared" ca="1" si="267"/>
        <v>2423879.3802898219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582451.1537135957</v>
      </c>
      <c r="R400" s="25">
        <f t="array" aca="1" ref="R400" ca="1">INDEX('Lorri 401b'!L:L,MATCH('Retirement Calculator'!A400,'Lorri 401b'!N:N,0),0)</f>
        <v>1821351.5785278496</v>
      </c>
      <c r="S400" s="25">
        <f t="shared" ca="1" si="267"/>
        <v>2403802.7322414452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576447.42200037453</v>
      </c>
      <c r="R401" s="25">
        <f t="array" aca="1" ref="R401" ca="1">INDEX('Lorri 401b'!L:L,MATCH('Retirement Calculator'!A401,'Lorri 401b'!N:N,0),0)</f>
        <v>1807195.0094924928</v>
      </c>
      <c r="S401" s="25">
        <f t="shared" ca="1" si="267"/>
        <v>2383642.4314928674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570418.67473834835</v>
      </c>
      <c r="R402" s="25">
        <f t="array" aca="1" ref="R402" ca="1">INDEX('Lorri 401b'!L:L,MATCH('Retirement Calculator'!A402,'Lorri 401b'!N:N,0),0)</f>
        <v>1792979.4547528219</v>
      </c>
      <c r="S402" s="25">
        <f t="shared" ca="1" si="267"/>
        <v>2363398.1294911704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564364.80769606365</v>
      </c>
      <c r="R403" s="25">
        <f t="array" aca="1" ref="R403" ca="1">INDEX('Lorri 401b'!L:L,MATCH('Retirement Calculator'!A403,'Lorri 401b'!N:N,0),0)</f>
        <v>1778704.6685350691</v>
      </c>
      <c r="S403" s="25">
        <f t="shared" ca="1" si="267"/>
        <v>2343069.4762311326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558285.71620776947</v>
      </c>
      <c r="R404" s="25">
        <f t="array" aca="1" ref="R404" ca="1">INDEX('Lorri 401b'!L:L,MATCH('Retirement Calculator'!A404,'Lorri 401b'!N:N,0),0)</f>
        <v>1764370.404041409</v>
      </c>
      <c r="S404" s="25">
        <f t="shared" ca="1" si="267"/>
        <v>2322656.1202491783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552181.2951716074</v>
      </c>
      <c r="R405" s="25">
        <f t="array" aca="1" ref="R405" ca="1">INDEX('Lorri 401b'!L:L,MATCH('Retirement Calculator'!A405,'Lorri 401b'!N:N,0),0)</f>
        <v>1749976.413445692</v>
      </c>
      <c r="S405" s="25">
        <f t="shared" ca="1" si="267"/>
        <v>2302157.7086172993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546051.43904779467</v>
      </c>
      <c r="R406" s="25">
        <f t="array" aca="1" ref="R406" ca="1">INDEX('Lorri 401b'!L:L,MATCH('Retirement Calculator'!A406,'Lorri 401b'!N:N,0),0)</f>
        <v>1735522.4478891594</v>
      </c>
      <c r="S406" s="25">
        <f t="shared" ca="1" si="267"/>
        <v>2281573.8869369542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539896.04185679939</v>
      </c>
      <c r="R407" s="25">
        <f t="array" aca="1" ref="R407" ca="1">INDEX('Lorri 401b'!L:L,MATCH('Retirement Calculator'!A407,'Lorri 401b'!N:N,0),0)</f>
        <v>1721008.2574761414</v>
      </c>
      <c r="S407" s="25">
        <f t="shared" ca="1" si="267"/>
        <v>2260904.299332941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533714.99717750831</v>
      </c>
      <c r="R408" s="25">
        <f t="array" aca="1" ref="R408" ca="1">INDEX('Lorri 401b'!L:L,MATCH('Retirement Calculator'!A408,'Lorri 401b'!N:N,0),0)</f>
        <v>1706433.5912697357</v>
      </c>
      <c r="S408" s="25">
        <f t="shared" ca="1" si="267"/>
        <v>2240148.5884472439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527508.19814538688</v>
      </c>
      <c r="R409" s="25">
        <f t="array" aca="1" ref="R409" ca="1">INDEX('Lorri 401b'!L:L,MATCH('Retirement Calculator'!A409,'Lorri 401b'!N:N,0),0)</f>
        <v>1691798.1972874701</v>
      </c>
      <c r="S409" s="25">
        <f t="shared" ca="1" si="267"/>
        <v>2219306.3954328569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521275.53745063156</v>
      </c>
      <c r="R410" s="25">
        <f t="array" aca="1" ref="R410" ca="1">INDEX('Lorri 401b'!L:L,MATCH('Retirement Calculator'!A410,'Lorri 401b'!N:N,0),0)</f>
        <v>1677101.822496945</v>
      </c>
      <c r="S410" s="25">
        <f t="shared" ca="1" si="267"/>
        <v>2198377.3599475767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515016.90733631473</v>
      </c>
      <c r="R411" s="25">
        <f t="array" aca="1" ref="R411" ca="1">INDEX('Lorri 401b'!L:L,MATCH('Retirement Calculator'!A411,'Lorri 401b'!N:N,0),0)</f>
        <v>1662344.2128114593</v>
      </c>
      <c r="S411" s="25">
        <f t="shared" ca="1" si="267"/>
        <v>2177361.120147774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508732.19959652162</v>
      </c>
      <c r="R412" s="25">
        <f t="array" aca="1" ref="R412" ca="1">INDEX('Lorri 401b'!L:L,MATCH('Retirement Calculator'!A412,'Lorri 401b'!N:N,0),0)</f>
        <v>1647525.1130856175</v>
      </c>
      <c r="S412" s="25">
        <f t="shared" ca="1" si="267"/>
        <v>2156257.3126821392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502421.30557447934</v>
      </c>
      <c r="R413" s="25">
        <f t="array" aca="1" ref="R413" ca="1">INDEX('Lorri 401b'!L:L,MATCH('Retirement Calculator'!A413,'Lorri 401b'!N:N,0),0)</f>
        <v>1632644.267110918</v>
      </c>
      <c r="S413" s="25">
        <f t="shared" ca="1" si="267"/>
        <v>2135065.5726853972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496084.11616067856</v>
      </c>
      <c r="R414" s="25">
        <f t="array" aca="1" ref="R414" ca="1">INDEX('Lorri 401b'!L:L,MATCH('Retirement Calculator'!A414,'Lorri 401b'!N:N,0),0)</f>
        <v>1617701.4176113238</v>
      </c>
      <c r="S414" s="25">
        <f t="shared" ca="1" si="267"/>
        <v>2113785.5337720024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489720.52179098694</v>
      </c>
      <c r="R415" s="25">
        <f t="array" aca="1" ref="R415" ca="1">INDEX('Lorri 401b'!L:L,MATCH('Retirement Calculator'!A415,'Lorri 401b'!N:N,0),0)</f>
        <v>1602696.3062388147</v>
      </c>
      <c r="S415" s="25">
        <f t="shared" ca="1" si="267"/>
        <v>2092416.8280298016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483330.41244475497</v>
      </c>
      <c r="R416" s="25">
        <f t="array" aca="1" ref="R416" ca="1">INDEX('Lorri 401b'!L:L,MATCH('Retirement Calculator'!A416,'Lorri 401b'!N:N,0),0)</f>
        <v>1587628.6735689202</v>
      </c>
      <c r="S416" s="25">
        <f t="shared" ca="1" si="267"/>
        <v>2070959.0860136752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476913.67764291371</v>
      </c>
      <c r="R417" s="25">
        <f t="array" aca="1" ref="R417" ca="1">INDEX('Lorri 401b'!L:L,MATCH('Retirement Calculator'!A417,'Lorri 401b'!N:N,0),0)</f>
        <v>1572498.2590962346</v>
      </c>
      <c r="S417" s="25">
        <f t="shared" ca="1" si="267"/>
        <v>2049411.9367391483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470470.20644606475</v>
      </c>
      <c r="R418" s="25">
        <f t="array" aca="1" ref="R418" ca="1">INDEX('Lorri 401b'!L:L,MATCH('Retirement Calculator'!A418,'Lorri 401b'!N:N,0),0)</f>
        <v>1557304.8012299126</v>
      </c>
      <c r="S418" s="25">
        <f t="shared" ca="1" si="267"/>
        <v>2027775.0076759774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463999.88745256228</v>
      </c>
      <c r="R419" s="25">
        <f t="array" aca="1" ref="R419" ca="1">INDEX('Lorri 401b'!L:L,MATCH('Retirement Calculator'!A419,'Lorri 401b'!N:N,0),0)</f>
        <v>1542048.0372891475</v>
      </c>
      <c r="S419" s="25">
        <f t="shared" ca="1" si="267"/>
        <v>2006047.9247417098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457502.60879658686</v>
      </c>
      <c r="R420" s="25">
        <f t="array" aca="1" ref="R420" ca="1">INDEX('Lorri 401b'!L:L,MATCH('Retirement Calculator'!A420,'Lorri 401b'!N:N,0),0)</f>
        <v>1526727.7034986294</v>
      </c>
      <c r="S420" s="25">
        <f t="shared" ca="1" si="267"/>
        <v>1984230.3122952161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450978.25814621156</v>
      </c>
      <c r="R421" s="25">
        <f t="array" aca="1" ref="R421" ca="1">INDEX('Lorri 401b'!L:L,MATCH('Retirement Calculator'!A421,'Lorri 401b'!N:N,0),0)</f>
        <v>1511343.5349839842</v>
      </c>
      <c r="S421" s="25">
        <f t="shared" ca="1" si="267"/>
        <v>1962321.7931301957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444426.72270145966</v>
      </c>
      <c r="R422" s="25">
        <f t="array" aca="1" ref="R422" ca="1">INDEX('Lorri 401b'!L:L,MATCH('Retirement Calculator'!A422,'Lorri 401b'!N:N,0),0)</f>
        <v>1495895.2657671946</v>
      </c>
      <c r="S422" s="25">
        <f t="shared" ca="1" si="267"/>
        <v>1940321.9884686542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437847.88919235463</v>
      </c>
      <c r="R423" s="25">
        <f t="array" aca="1" ref="R423" ca="1">INDEX('Lorri 401b'!L:L,MATCH('Retirement Calculator'!A423,'Lorri 401b'!N:N,0),0)</f>
        <v>1480382.6287620016</v>
      </c>
      <c r="S423" s="25">
        <f t="shared" ca="1" si="267"/>
        <v>1918230.5179543563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431241.64387696167</v>
      </c>
      <c r="R424" s="25">
        <f t="array" aca="1" ref="R424" ca="1">INDEX('Lorri 401b'!L:L,MATCH('Retirement Calculator'!A424,'Lorri 401b'!N:N,0),0)</f>
        <v>1464805.3557692871</v>
      </c>
      <c r="S424" s="25">
        <f t="shared" ca="1" si="267"/>
        <v>1896046.9996462488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424607.87253942125</v>
      </c>
      <c r="R425" s="25">
        <f t="array" aca="1" ref="R425" ca="1">INDEX('Lorri 401b'!L:L,MATCH('Retirement Calculator'!A425,'Lorri 401b'!N:N,0),0)</f>
        <v>1449163.1774724361</v>
      </c>
      <c r="S425" s="25">
        <f t="shared" ca="1" si="267"/>
        <v>1873771.0500118574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417946.4604879744</v>
      </c>
      <c r="R426" s="25">
        <f t="array" aca="1" ref="R426" ca="1">INDEX('Lorri 401b'!L:L,MATCH('Retirement Calculator'!A426,'Lorri 401b'!N:N,0),0)</f>
        <v>1433455.8234326816</v>
      </c>
      <c r="S426" s="25">
        <f t="shared" ca="1" si="267"/>
        <v>1851402.283920656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411257.29255297984</v>
      </c>
      <c r="R427" s="25">
        <f t="array" aca="1" ref="R427" ca="1">INDEX('Lorri 401b'!L:L,MATCH('Retirement Calculator'!A427,'Lorri 401b'!N:N,0),0)</f>
        <v>1417683.0220844282</v>
      </c>
      <c r="S427" s="25">
        <f t="shared" ca="1" si="267"/>
        <v>1828940.3146374081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404540.25308492279</v>
      </c>
      <c r="R428" s="25">
        <f t="array" aca="1" ref="R428" ca="1">INDEX('Lorri 401b'!L:L,MATCH('Retirement Calculator'!A428,'Lorri 401b'!N:N,0),0)</f>
        <v>1401844.5007305571</v>
      </c>
      <c r="S428" s="25">
        <f t="shared" ca="1" si="267"/>
        <v>1806384.75381548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397795.22595241555</v>
      </c>
      <c r="R429" s="25">
        <f t="array" aca="1" ref="R429" ca="1">INDEX('Lorri 401b'!L:L,MATCH('Retirement Calculator'!A429,'Lorri 401b'!N:N,0),0)</f>
        <v>1385939.9855377115</v>
      </c>
      <c r="S429" s="25">
        <f t="shared" ca="1" si="267"/>
        <v>1783735.211490127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391022.09454018954</v>
      </c>
      <c r="R430" s="25">
        <f t="array" aca="1" ref="R430" ca="1">INDEX('Lorri 401b'!L:L,MATCH('Retirement Calculator'!A430,'Lorri 401b'!N:N,0),0)</f>
        <v>1369969.2015315625</v>
      </c>
      <c r="S430" s="25">
        <f t="shared" ca="1" si="267"/>
        <v>1760991.296071752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384220.74174707924</v>
      </c>
      <c r="R431" s="25">
        <f t="array" aca="1" ref="R431" ca="1">INDEX('Lorri 401b'!L:L,MATCH('Retirement Calculator'!A431,'Lorri 401b'!N:N,0),0)</f>
        <v>1353931.8725920543</v>
      </c>
      <c r="S431" s="25">
        <f t="shared" ca="1" si="267"/>
        <v>1738152.6143391335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377391.04998399765</v>
      </c>
      <c r="R432" s="25">
        <f t="array" aca="1" ref="R432" ca="1">INDEX('Lorri 401b'!L:L,MATCH('Retirement Calculator'!A432,'Lorri 401b'!N:N,0),0)</f>
        <v>1337827.7214486317</v>
      </c>
      <c r="S432" s="25">
        <f t="shared" ca="1" si="267"/>
        <v>1715218.7714326293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370532.90117190318</v>
      </c>
      <c r="R433" s="25">
        <f t="array" aca="1" ref="R433" ca="1">INDEX('Lorri 401b'!L:L,MATCH('Retirement Calculator'!A433,'Lorri 401b'!N:N,0),0)</f>
        <v>1321656.4696754448</v>
      </c>
      <c r="S433" s="25">
        <f t="shared" ca="1" si="267"/>
        <v>1692189.3708473479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363646.17673975835</v>
      </c>
      <c r="R434" s="25">
        <f t="array" aca="1" ref="R434" ca="1">INDEX('Lorri 401b'!L:L,MATCH('Retirement Calculator'!A434,'Lorri 401b'!N:N,0),0)</f>
        <v>1305417.8376865361</v>
      </c>
      <c r="S434" s="25">
        <f t="shared" ca="1" si="267"/>
        <v>1669064.0144262945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356730.75762247958</v>
      </c>
      <c r="R435" s="25">
        <f t="array" aca="1" ref="R435" ca="1">INDEX('Lorri 401b'!L:L,MATCH('Retirement Calculator'!A435,'Lorri 401b'!N:N,0),0)</f>
        <v>1289111.5447310072</v>
      </c>
      <c r="S435" s="25">
        <f t="shared" ca="1" si="267"/>
        <v>1645842.3023534869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349786.52425887878</v>
      </c>
      <c r="R436" s="25">
        <f t="array" aca="1" ref="R436" ca="1">INDEX('Lorri 401b'!L:L,MATCH('Retirement Calculator'!A436,'Lorri 401b'!N:N,0),0)</f>
        <v>1272737.3088881634</v>
      </c>
      <c r="S436" s="25">
        <f t="shared" ca="1" si="267"/>
        <v>1622523.8331470422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342813.35658959637</v>
      </c>
      <c r="R437" s="25">
        <f t="array" aca="1" ref="R437" ca="1">INDEX('Lorri 401b'!L:L,MATCH('Retirement Calculator'!A437,'Lorri 401b'!N:N,0),0)</f>
        <v>1256294.8470626413</v>
      </c>
      <c r="S437" s="25">
        <f t="shared" ca="1" si="267"/>
        <v>1599108.2036522375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335811.13405502524</v>
      </c>
      <c r="R438" s="25">
        <f t="array" aca="1" ref="R438" ca="1">INDEX('Lorri 401b'!L:L,MATCH('Retirement Calculator'!A438,'Lorri 401b'!N:N,0),0)</f>
        <v>1239783.8749795128</v>
      </c>
      <c r="S438" s="25">
        <f t="shared" ca="1" si="267"/>
        <v>1575595.0090345379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328779.73559322674</v>
      </c>
      <c r="R439" s="25">
        <f t="array" aca="1" ref="R439" ca="1">INDEX('Lorri 401b'!L:L,MATCH('Retirement Calculator'!A439,'Lorri 401b'!N:N,0),0)</f>
        <v>1223204.1071793712</v>
      </c>
      <c r="S439" s="25">
        <f t="shared" ca="1" si="267"/>
        <v>1551983.8427725979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321719.03963783744</v>
      </c>
      <c r="R440" s="25">
        <f t="array" aca="1" ref="R440" ca="1">INDEX('Lorri 401b'!L:L,MATCH('Retirement Calculator'!A440,'Lorri 401b'!N:N,0),0)</f>
        <v>1206555.2570133957</v>
      </c>
      <c r="S440" s="25">
        <f t="shared" ca="1" si="267"/>
        <v>1528274.296651233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314628.92411596735</v>
      </c>
      <c r="R441" s="25">
        <f t="array" aca="1" ref="R441" ca="1">INDEX('Lorri 401b'!L:L,MATCH('Retirement Calculator'!A441,'Lorri 401b'!N:N,0),0)</f>
        <v>1189837.0366383952</v>
      </c>
      <c r="S441" s="25">
        <f t="shared" ca="1" si="267"/>
        <v>1504465.9607543624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307509.26644608943</v>
      </c>
      <c r="R442" s="25">
        <f t="array" aca="1" ref="R442" ca="1">INDEX('Lorri 401b'!L:L,MATCH('Retirement Calculator'!A442,'Lorri 401b'!N:N,0),0)</f>
        <v>1173049.1570118321</v>
      </c>
      <c r="S442" s="25">
        <f t="shared" ca="1" si="267"/>
        <v>1480558.4234579215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300359.94353592035</v>
      </c>
      <c r="R443" s="25">
        <f t="array" aca="1" ref="R443" ca="1">INDEX('Lorri 401b'!L:L,MATCH('Retirement Calculator'!A443,'Lorri 401b'!N:N,0),0)</f>
        <v>1156191.3278868252</v>
      </c>
      <c r="S443" s="25">
        <f t="shared" ca="1" si="267"/>
        <v>1456551.2714227457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293180.83178029227</v>
      </c>
      <c r="R444" s="25">
        <f t="array" aca="1" ref="R444" ca="1">INDEX('Lorri 401b'!L:L,MATCH('Retirement Calculator'!A444,'Lorri 401b'!N:N,0),0)</f>
        <v>1139263.2578071307</v>
      </c>
      <c r="S444" s="25">
        <f t="shared" ca="1" si="267"/>
        <v>1432444.089587423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285971.80705901573</v>
      </c>
      <c r="R445" s="25">
        <f t="array" aca="1" ref="R445" ca="1">INDEX('Lorri 401b'!L:L,MATCH('Retirement Calculator'!A445,'Lorri 401b'!N:N,0),0)</f>
        <v>1122264.6541021043</v>
      </c>
      <c r="S445" s="25">
        <f t="shared" ca="1" si="267"/>
        <v>1408236.4611611199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278732.74473473389</v>
      </c>
      <c r="R446" s="25">
        <f t="array" aca="1" ref="R446" ca="1">INDEX('Lorri 401b'!L:L,MATCH('Retirement Calculator'!A446,'Lorri 401b'!N:N,0),0)</f>
        <v>1105195.2228816401</v>
      </c>
      <c r="S446" s="25">
        <f t="shared" ca="1" si="267"/>
        <v>1383927.9676163739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271463.5196507675</v>
      </c>
      <c r="R447" s="25">
        <f t="array" aca="1" ref="R447" ca="1">INDEX('Lorri 401b'!L:L,MATCH('Retirement Calculator'!A447,'Lorri 401b'!N:N,0),0)</f>
        <v>1088054.6690310906</v>
      </c>
      <c r="S447" s="25">
        <f t="shared" ca="1" si="267"/>
        <v>1359518.1886818581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264164.00612895127</v>
      </c>
      <c r="R448" s="25">
        <f t="array" aca="1" ref="R448" ca="1">INDEX('Lorri 401b'!L:L,MATCH('Retirement Calculator'!A448,'Lorri 401b'!N:N,0),0)</f>
        <v>1070842.6962061638</v>
      </c>
      <c r="S448" s="25">
        <f t="shared" ca="1" si="267"/>
        <v>1335006.7023351151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256834.07796746079</v>
      </c>
      <c r="R449" s="25">
        <f t="array" aca="1" ref="R449" ca="1">INDEX('Lorri 401b'!L:L,MATCH('Retirement Calculator'!A449,'Lorri 401b'!N:N,0),0)</f>
        <v>1053559.0068277998</v>
      </c>
      <c r="S449" s="25">
        <f t="shared" ca="1" si="267"/>
        <v>1310393.0847952606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249473.60843863079</v>
      </c>
      <c r="R450" s="25">
        <f t="array" aca="1" ref="R450" ca="1">INDEX('Lorri 401b'!L:L,MATCH('Retirement Calculator'!A450,'Lorri 401b'!N:N,0),0)</f>
        <v>1036203.3020770261</v>
      </c>
      <c r="S450" s="25">
        <f t="shared" ca="1" si="267"/>
        <v>1285676.9105156569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242082.470286764</v>
      </c>
      <c r="R451" s="25">
        <f t="array" aca="1" ref="R451" ca="1">INDEX('Lorri 401b'!L:L,MATCH('Retirement Calculator'!A451,'Lorri 401b'!N:N,0),0)</f>
        <v>1018775.2818897908</v>
      </c>
      <c r="S451" s="25">
        <f t="shared" ca="1" si="267"/>
        <v>1260857.7521765549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234660.53572593108</v>
      </c>
      <c r="R452" s="25">
        <f t="array" aca="1" ref="R452" ca="1">INDEX('Lorri 401b'!L:L,MATCH('Retirement Calculator'!A452,'Lorri 401b'!N:N,0),0)</f>
        <v>1001274.6449517754</v>
      </c>
      <c r="S452" s="25">
        <f t="shared" ca="1" si="267"/>
        <v>1235935.1806777066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227207.67643776137</v>
      </c>
      <c r="R453" s="25">
        <f t="array" aca="1" ref="R453" ca="1">INDEX('Lorri 401b'!L:L,MATCH('Retirement Calculator'!A453,'Lorri 401b'!N:N,0),0)</f>
        <v>983701.08869318489</v>
      </c>
      <c r="S453" s="25">
        <f t="shared" ca="1" si="267"/>
        <v>1210908.7651309462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219723.76356922428</v>
      </c>
      <c r="R454" s="25">
        <f t="array" aca="1" ref="R454" ca="1">INDEX('Lorri 401b'!L:L,MATCH('Retirement Calculator'!A454,'Lorri 401b'!N:N,0),0)</f>
        <v>966054.30928351707</v>
      </c>
      <c r="S454" s="25">
        <f t="shared" ca="1" si="267"/>
        <v>1185778.0728527415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212208.66773040162</v>
      </c>
      <c r="R455" s="25">
        <f t="array" aca="1" ref="R455" ca="1">INDEX('Lorri 401b'!L:L,MATCH('Retirement Calculator'!A455,'Lorri 401b'!N:N,0),0)</f>
        <v>948334.00162630877</v>
      </c>
      <c r="S455" s="25">
        <f t="shared" ca="1" si="267"/>
        <v>1160542.6693567103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204662.25899225051</v>
      </c>
      <c r="R456" s="25">
        <f t="array" aca="1" ref="R456" ca="1">INDEX('Lorri 401b'!L:L,MATCH('Retirement Calculator'!A456,'Lorri 401b'!N:N,0),0)</f>
        <v>930539.85935386212</v>
      </c>
      <c r="S456" s="25">
        <f t="shared" ca="1" si="267"/>
        <v>1135202.1183461125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197084.40688435713</v>
      </c>
      <c r="R457" s="25">
        <f t="array" aca="1" ref="R457" ca="1">INDEX('Lorri 401b'!L:L,MATCH('Retirement Calculator'!A457,'Lorri 401b'!N:N,0),0)</f>
        <v>912671.57482194703</v>
      </c>
      <c r="S457" s="25">
        <f t="shared" ca="1" si="267"/>
        <v>1109755.9817063042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189474.98039268085</v>
      </c>
      <c r="R458" s="25">
        <f t="array" aca="1" ref="R458" ca="1">INDEX('Lorri 401b'!L:L,MATCH('Retirement Calculator'!A458,'Lorri 401b'!N:N,0),0)</f>
        <v>894728.83910448232</v>
      </c>
      <c r="S458" s="25">
        <f t="shared" ca="1" si="267"/>
        <v>1084203.8194971632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181833.84795728925</v>
      </c>
      <c r="R459" s="25">
        <f t="array" aca="1" ref="R459" ca="1">INDEX('Lorri 401b'!L:L,MATCH('Retirement Calculator'!A459,'Lorri 401b'!N:N,0),0)</f>
        <v>876711.34198819485</v>
      </c>
      <c r="S459" s="25">
        <f t="shared" ca="1" si="267"/>
        <v>1058545.189945484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174160.87747008353</v>
      </c>
      <c r="R460" s="25">
        <f t="array" aca="1" ref="R460" ca="1">INDEX('Lorri 401b'!L:L,MATCH('Retirement Calculator'!A460,'Lorri 401b'!N:N,0),0)</f>
        <v>858618.77196725621</v>
      </c>
      <c r="S460" s="25">
        <f t="shared" ca="1" si="267"/>
        <v>1032779.6494373397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166455.93627251446</v>
      </c>
      <c r="R461" s="25">
        <f t="array" aca="1" ref="R461" ca="1">INDEX('Lorri 401b'!L:L,MATCH('Retirement Calculator'!A461,'Lorri 401b'!N:N,0),0)</f>
        <v>840450.8162378968</v>
      </c>
      <c r="S461" s="25">
        <f t="shared" ca="1" si="267"/>
        <v>1006906.7525104112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158718.89115328883</v>
      </c>
      <c r="R462" s="25">
        <f t="array" aca="1" ref="R462" ca="1">INDEX('Lorri 401b'!L:L,MATCH('Retirement Calculator'!A462,'Lorri 401b'!N:N,0),0)</f>
        <v>822207.16069299856</v>
      </c>
      <c r="S462" s="25">
        <f t="shared" ca="1" si="267"/>
        <v>980926.05184628745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150949.60834606644</v>
      </c>
      <c r="R463" s="25">
        <f t="array" aca="1" ref="R463" ca="1">INDEX('Lorri 401b'!L:L,MATCH('Retirement Calculator'!A463,'Lorri 401b'!N:N,0),0)</f>
        <v>803887.48991666327</v>
      </c>
      <c r="S463" s="25">
        <f t="shared" ca="1" si="267"/>
        <v>954837.09826272971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143147.95352714727</v>
      </c>
      <c r="R464" s="25">
        <f t="array" aca="1" ref="R464" ca="1">INDEX('Lorri 401b'!L:L,MATCH('Retirement Calculator'!A464,'Lorri 401b'!N:N,0),0)</f>
        <v>785491.48717875988</v>
      </c>
      <c r="S464" s="25">
        <f t="shared" ca="1" si="267"/>
        <v>928639.44070590718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135313.79181314929</v>
      </c>
      <c r="R465" s="25">
        <f t="array" aca="1" ref="R465" ca="1">INDEX('Lorri 401b'!L:L,MATCH('Retirement Calculator'!A465,'Lorri 401b'!N:N,0),0)</f>
        <v>767018.83442944847</v>
      </c>
      <c r="S465" s="25">
        <f t="shared" ca="1" si="267"/>
        <v>902332.62624259782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127446.98775867632</v>
      </c>
      <c r="R466" s="25">
        <f t="array" aca="1" ref="R466" ca="1">INDEX('Lorri 401b'!L:L,MATCH('Retirement Calculator'!A466,'Lorri 401b'!N:N,0),0)</f>
        <v>748469.21229368157</v>
      </c>
      <c r="S466" s="25">
        <f t="shared" ca="1" si="267"/>
        <v>875916.20005235786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119547.40535397637</v>
      </c>
      <c r="R467" s="25">
        <f t="array" aca="1" ref="R467" ca="1">INDEX('Lorri 401b'!L:L,MATCH('Retirement Calculator'!A467,'Lorri 401b'!N:N,0),0)</f>
        <v>729842.30006568239</v>
      </c>
      <c r="S467" s="25">
        <f t="shared" ca="1" si="267"/>
        <v>849389.7054196588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111614.90802259017</v>
      </c>
      <c r="R468" s="25">
        <f t="array" aca="1" ref="R468" ca="1">INDEX('Lorri 401b'!L:L,MATCH('Retirement Calculator'!A468,'Lorri 401b'!N:N,0),0)</f>
        <v>711137.77570339991</v>
      </c>
      <c r="S468" s="25">
        <f t="shared" ca="1" si="267"/>
        <v>822752.68372599012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103649.35861898986</v>
      </c>
      <c r="R469" s="25">
        <f t="array" aca="1" ref="R469" ca="1">INDEX('Lorri 401b'!L:L,MATCH('Retirement Calculator'!A469,'Lorri 401b'!N:N,0),0)</f>
        <v>692355.31582294113</v>
      </c>
      <c r="S469" s="25">
        <f t="shared" ca="1" si="267"/>
        <v>796004.67444193095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95650.619426207893</v>
      </c>
      <c r="R470" s="25">
        <f t="array" aca="1" ref="R470" ca="1">INDEX('Lorri 401b'!L:L,MATCH('Retirement Calculator'!A470,'Lorri 401b'!N:N,0),0)</f>
        <v>673494.59569298057</v>
      </c>
      <c r="S470" s="25">
        <f t="shared" ca="1" si="267"/>
        <v>769145.21511918842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87618.552153455996</v>
      </c>
      <c r="R471" s="25">
        <f t="array" aca="1" ref="R471" ca="1">INDEX('Lorri 401b'!L:L,MATCH('Retirement Calculator'!A471,'Lorri 401b'!N:N,0),0)</f>
        <v>654555.28922914504</v>
      </c>
      <c r="S471" s="25">
        <f t="shared" ca="1" si="267"/>
        <v>742173.84138260107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79553.0179337343</v>
      </c>
      <c r="R472" s="25">
        <f t="array" aca="1" ref="R472" ca="1">INDEX('Lorri 401b'!L:L,MATCH('Retirement Calculator'!A472,'Lorri 401b'!N:N,0),0)</f>
        <v>635537.06898837688</v>
      </c>
      <c r="S472" s="25">
        <f t="shared" ca="1" si="267"/>
        <v>715090.08692211122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71453.877321430424</v>
      </c>
      <c r="R473" s="25">
        <f t="array" aca="1" ref="R473" ca="1">INDEX('Lorri 401b'!L:L,MATCH('Retirement Calculator'!A473,'Lorri 401b'!N:N,0),0)</f>
        <v>616439.60616327228</v>
      </c>
      <c r="S473" s="25">
        <f t="shared" ca="1" si="267"/>
        <v>687893.48348470265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63320.990289908616</v>
      </c>
      <c r="R474" s="25">
        <f t="array" aca="1" ref="R474" ca="1">INDEX('Lorri 401b'!L:L,MATCH('Retirement Calculator'!A474,'Lorri 401b'!N:N,0),0)</f>
        <v>597262.57057639642</v>
      </c>
      <c r="S474" s="25">
        <f t="shared" ca="1" si="267"/>
        <v>660583.56086630502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55154.216229088801</v>
      </c>
      <c r="R475" s="25">
        <f t="array" aca="1" ref="R475" ca="1">INDEX('Lorri 401b'!L:L,MATCH('Retirement Calculator'!A475,'Lorri 401b'!N:N,0),0)</f>
        <v>578005.63067457522</v>
      </c>
      <c r="S475" s="25">
        <f t="shared" ca="1" si="267"/>
        <v>633159.84690366406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46953.41394301557</v>
      </c>
      <c r="R476" s="25">
        <f t="array" aca="1" ref="R476" ca="1">INDEX('Lorri 401b'!L:L,MATCH('Retirement Calculator'!A476,'Lorri 401b'!N:N,0),0)</f>
        <v>558668.45352316299</v>
      </c>
      <c r="S476" s="25">
        <f t="shared" ca="1" si="267"/>
        <v>605621.86746617861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38718.441647417036</v>
      </c>
      <c r="R477" s="25">
        <f t="array" aca="1" ref="R477" ca="1">INDEX('Lorri 401b'!L:L,MATCH('Retirement Calculator'!A477,'Lorri 401b'!N:N,0),0)</f>
        <v>539250.70480028656</v>
      </c>
      <c r="S477" s="25">
        <f t="shared" ca="1" si="267"/>
        <v>577969.14644770359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30449.156967253508</v>
      </c>
      <c r="R478" s="25">
        <f t="array" aca="1" ref="R478" ca="1">INDEX('Lorri 401b'!L:L,MATCH('Retirement Calculator'!A478,'Lorri 401b'!N:N,0),0)</f>
        <v>519752.04879106488</v>
      </c>
      <c r="S478" s="25">
        <f t="shared" ca="1" si="267"/>
        <v>550201.20575831842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22145.416934255962</v>
      </c>
      <c r="R479" s="25">
        <f t="array" aca="1" ref="R479" ca="1">INDEX('Lorri 401b'!L:L,MATCH('Retirement Calculator'!A479,'Lorri 401b'!N:N,0),0)</f>
        <v>500172.14838180481</v>
      </c>
      <c r="S479" s="25">
        <f t="shared" ca="1" si="267"/>
        <v>522317.56531606079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13807.077984454259</v>
      </c>
      <c r="R480" s="25">
        <f t="array" aca="1" ref="R480" ca="1">INDEX('Lorri 401b'!L:L,MATCH('Retirement Calculator'!A480,'Lorri 401b'!N:N,0),0)</f>
        <v>480510.6650541728</v>
      </c>
      <c r="S480" s="25">
        <f t="shared" ca="1" si="267"/>
        <v>494317.74303862709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5433.9959556950507</v>
      </c>
      <c r="R481" s="25">
        <f t="array" aca="1" ref="R481" ca="1">INDEX('Lorri 401b'!L:L,MATCH('Retirement Calculator'!A481,'Lorri 401b'!N:N,0),0)</f>
        <v>460767.25887934235</v>
      </c>
      <c r="S481" s="25">
        <f t="shared" ca="1" si="267"/>
        <v>466201.2548350374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-2973.9739148506551</v>
      </c>
      <c r="R482" s="25">
        <f t="array" aca="1" ref="R482" ca="1">INDEX('Lorri 401b'!L:L,MATCH('Retirement Calculator'!A482,'Lorri 401b'!N:N,0),0)</f>
        <v>440941.58851211675</v>
      </c>
      <c r="S482" s="25">
        <f t="shared" ca="1" si="267"/>
        <v>437967.61459726607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-11416.976993190301</v>
      </c>
      <c r="R483" s="25">
        <f t="array" aca="1" ref="R483" ca="1">INDEX('Lorri 401b'!L:L,MATCH('Retirement Calculator'!A483,'Lorri 401b'!N:N,0),0)</f>
        <v>421033.31118502771</v>
      </c>
      <c r="S483" s="25">
        <f t="shared" ca="1" si="267"/>
        <v>409616.33419183741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-19895.159251023029</v>
      </c>
      <c r="R484" s="25">
        <f t="array" aca="1" ref="R484" ca="1">INDEX('Lorri 401b'!L:L,MATCH('Retirement Calculator'!A484,'Lorri 401b'!N:N,0),0)</f>
        <v>401042.08270240913</v>
      </c>
      <c r="S484" s="25">
        <f t="shared" ca="1" si="267"/>
        <v>381146.9234513861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-28408.667268263394</v>
      </c>
      <c r="R485" s="25">
        <f t="array" aca="1" ref="R485" ca="1">INDEX('Lorri 401b'!L:L,MATCH('Retirement Calculator'!A485,'Lorri 401b'!N:N,0),0)</f>
        <v>380967.55743444629</v>
      </c>
      <c r="S485" s="25">
        <f t="shared" ca="1" si="267"/>
        <v>352558.89016618289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-36957.648235575594</v>
      </c>
      <c r="R486" s="25">
        <f t="array" aca="1" ref="R486" ca="1">INDEX('Lorri 401b'!L:L,MATCH('Retirement Calculator'!A486,'Lorri 401b'!N:N,0),0)</f>
        <v>360809.38831120031</v>
      </c>
      <c r="S486" s="25">
        <f t="shared" ca="1" si="267"/>
        <v>323851.74007562472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-45542.249956918262</v>
      </c>
      <c r="R487" s="25">
        <f t="array" aca="1" ref="R487" ca="1">INDEX('Lorri 401b'!L:L,MATCH('Retirement Calculator'!A487,'Lorri 401b'!N:N,0),0)</f>
        <v>340567.22681660746</v>
      </c>
      <c r="S487" s="25">
        <f t="shared" ca="1" si="267"/>
        <v>295024.97685968922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-54162.620852099855</v>
      </c>
      <c r="R488" s="25">
        <f t="array" aca="1" ref="R488" ca="1">INDEX('Lorri 401b'!L:L,MATCH('Retirement Calculator'!A488,'Lorri 401b'!N:N,0),0)</f>
        <v>320240.72298245382</v>
      </c>
      <c r="S488" s="25">
        <f t="shared" ca="1" si="267"/>
        <v>266078.10213035397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-62818.909959344703</v>
      </c>
      <c r="R489" s="25">
        <f t="array" aca="1" ref="R489" ca="1">INDEX('Lorri 401b'!L:L,MATCH('Retirement Calculator'!A489,'Lorri 401b'!N:N,0),0)</f>
        <v>299829.52538232453</v>
      </c>
      <c r="S489" s="25">
        <f t="shared" ca="1" si="267"/>
        <v>237010.61542297981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-71511.266937869732</v>
      </c>
      <c r="R490" s="25">
        <f t="array" aca="1" ref="R490" ca="1">INDEX('Lorri 401b'!L:L,MATCH('Retirement Calculator'!A490,'Lorri 401b'!N:N,0),0)</f>
        <v>279333.28112552804</v>
      </c>
      <c r="S490" s="25">
        <f t="shared" ca="1" si="267"/>
        <v>207822.01418765832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-80239.842070471961</v>
      </c>
      <c r="R491" s="25">
        <f t="array" aca="1" ref="R491" ca="1">INDEX('Lorri 401b'!L:L,MATCH('Retirement Calculator'!A491,'Lorri 401b'!N:N,0),0)</f>
        <v>258751.63585099488</v>
      </c>
      <c r="S491" s="25">
        <f t="shared" ca="1" si="267"/>
        <v>178511.79378052292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-89004.786266126699</v>
      </c>
      <c r="R492" s="25">
        <f t="array" aca="1" ref="R492" ca="1">INDEX('Lorri 401b'!L:L,MATCH('Retirement Calculator'!A492,'Lorri 401b'!N:N,0),0)</f>
        <v>238084.23372115116</v>
      </c>
      <c r="S492" s="25">
        <f t="shared" ca="1" si="267"/>
        <v>149079.44745502446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-97806.251062596653</v>
      </c>
      <c r="R493" s="25">
        <f t="array" aca="1" ref="R493" ca="1">INDEX('Lorri 401b'!L:L,MATCH('Retirement Calculator'!A493,'Lorri 401b'!N:N,0),0)</f>
        <v>217330.71741576641</v>
      </c>
      <c r="S493" s="25">
        <f t="shared" ca="1" si="267"/>
        <v>119524.46635316976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-106644.3886290519</v>
      </c>
      <c r="R494" s="25">
        <f t="array" aca="1" ref="R494" ca="1">INDEX('Lorri 401b'!L:L,MATCH('Retirement Calculator'!A494,'Lorri 401b'!N:N,0),0)</f>
        <v>196490.7281257759</v>
      </c>
      <c r="S494" s="25">
        <f t="shared" ca="1" si="267"/>
        <v>89846.339496724002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-115519.35176870071</v>
      </c>
      <c r="R495" s="25">
        <f t="array" aca="1" ref="R495" ca="1">INDEX('Lorri 401b'!L:L,MATCH('Retirement Calculator'!A495,'Lorri 401b'!N:N,0),0)</f>
        <v>175563.9055470771</v>
      </c>
      <c r="S495" s="25">
        <f t="shared" ca="1" si="267"/>
        <v>60044.553778376387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-124431.2939214314</v>
      </c>
      <c r="R496" s="25">
        <f t="array" aca="1" ref="R496" ca="1">INDEX('Lorri 401b'!L:L,MATCH('Retirement Calculator'!A496,'Lorri 401b'!N:N,0),0)</f>
        <v>154549.88787430039</v>
      </c>
      <c r="S496" s="25">
        <f t="shared" ca="1" si="267"/>
        <v>30118.593952868992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-133380.36916646513</v>
      </c>
      <c r="R497" s="25">
        <f t="array" aca="1" ref="R497" ca="1">INDEX('Lorri 401b'!L:L,MATCH('Retirement Calculator'!A497,'Lorri 401b'!N:N,0),0)</f>
        <v>133448.31179455377</v>
      </c>
      <c r="S497" s="25">
        <f t="shared" ca="1" si="267"/>
        <v>67.942628088640049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-142366.73222501983</v>
      </c>
      <c r="R498" s="25">
        <f t="array" aca="1" ref="R498" ca="1">INDEX('Lorri 401b'!L:L,MATCH('Retirement Calculator'!A498,'Lorri 401b'!N:N,0),0)</f>
        <v>112258.81248114155</v>
      </c>
      <c r="S498" s="25">
        <f t="shared" ca="1" si="267"/>
        <v>-30107.919743878287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-151390.53846298519</v>
      </c>
      <c r="R499" s="25">
        <f t="array" aca="1" ref="R499" ca="1">INDEX('Lorri 401b'!L:L,MATCH('Retirement Calculator'!A499,'Lorri 401b'!N:N,0),0)</f>
        <v>90981.023587256772</v>
      </c>
      <c r="S499" s="25">
        <f t="shared" ca="1" si="267"/>
        <v>-60409.514875728419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-160451.94389360872</v>
      </c>
      <c r="R500" s="25">
        <f t="array" aca="1" ref="R500" ca="1">INDEX('Lorri 401b'!L:L,MATCH('Retirement Calculator'!A500,'Lorri 401b'!N:N,0),0)</f>
        <v>69614.577239647479</v>
      </c>
      <c r="S500" s="25">
        <f t="shared" ca="1" si="267"/>
        <v>-90837.366653961246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-169551.1051801932</v>
      </c>
      <c r="R501" s="25">
        <f t="array" aca="1" ref="R501" ca="1">INDEX('Lorri 401b'!L:L,MATCH('Retirement Calculator'!A501,'Lorri 401b'!N:N,0),0)</f>
        <v>48159.10403225648</v>
      </c>
      <c r="S501" s="25">
        <f t="shared" ca="1" si="267"/>
        <v>-121392.00114793672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-178688.1796388051</v>
      </c>
      <c r="R502" s="25">
        <f t="array" aca="1" ref="R502" ca="1">INDEX('Lorri 401b'!L:L,MATCH('Retirement Calculator'!A502,'Lorri 401b'!N:N,0),0)</f>
        <v>26614.233019834683</v>
      </c>
      <c r="S502" s="25">
        <f t="shared" ca="1" si="267"/>
        <v>-152073.94661897043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-187863.32524099454</v>
      </c>
      <c r="R503" s="25">
        <f t="array" aca="1" ref="R503" ca="1">INDEX('Lorri 401b'!L:L,MATCH('Retirement Calculator'!A503,'Lorri 401b'!N:N,0),0)</f>
        <v>4979.5917115277953</v>
      </c>
      <c r="S503" s="25">
        <f t="shared" ca="1" si="267"/>
        <v>-182883.73352946676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-197076.70061652645</v>
      </c>
      <c r="R504" s="25">
        <f t="array" aca="1" ref="R504" ca="1">INDEX('Lorri 401b'!L:L,MATCH('Retirement Calculator'!A504,'Lorri 401b'!N:N,0),0)</f>
        <v>-16745.193935563704</v>
      </c>
      <c r="S504" s="25">
        <f t="shared" ca="1" si="267"/>
        <v>-213821.89455209015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-206328.46505612307</v>
      </c>
      <c r="R505" s="25">
        <f t="array" aca="1" ref="R505" ca="1">INDEX('Lorri 401b'!L:L,MATCH('Retirement Calculator'!A505,'Lorri 401b'!N:N,0),0)</f>
        <v>-38560.499522851416</v>
      </c>
      <c r="S505" s="25">
        <f t="shared" ca="1" si="267"/>
        <v>-244888.96457897447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-215618.77851421802</v>
      </c>
      <c r="R506" s="25">
        <f t="array" aca="1" ref="R506" ca="1">INDEX('Lorri 401b'!L:L,MATCH('Retirement Calculator'!A506,'Lorri 401b'!N:N,0),0)</f>
        <v>-60466.702216752827</v>
      </c>
      <c r="S506" s="25">
        <f t="shared" ca="1" si="267"/>
        <v>-276085.48073097086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-224947.80161172169</v>
      </c>
      <c r="R507" s="25">
        <f t="array" aca="1" ref="R507" ca="1">INDEX('Lorri 401b'!L:L,MATCH('Retirement Calculator'!A507,'Lorri 401b'!N:N,0),0)</f>
        <v>-82464.180755212175</v>
      </c>
      <c r="S507" s="25">
        <f t="shared" ca="1" si="267"/>
        <v>-307411.98236693384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-234315.69563879829</v>
      </c>
      <c r="R508" s="25">
        <f t="array" aca="1" ref="R508" ca="1">INDEX('Lorri 401b'!L:L,MATCH('Retirement Calculator'!A508,'Lorri 401b'!N:N,0),0)</f>
        <v>-104553.31545424843</v>
      </c>
      <c r="S508" s="25">
        <f t="shared" ca="1" si="267"/>
        <v>-338869.01109304675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-243722.62255765439</v>
      </c>
      <c r="R509" s="25">
        <f t="array" aca="1" ref="R509" ca="1">INDEX('Lorri 401b'!L:L,MATCH('Retirement Calculator'!A509,'Lorri 401b'!N:N,0),0)</f>
        <v>-126734.48821453066</v>
      </c>
      <c r="S509" s="25">
        <f t="shared" ca="1" si="267"/>
        <v>-370457.11077218503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-253168.74500533906</v>
      </c>
      <c r="R510" s="25">
        <f t="array" aca="1" ref="R510" ca="1">INDEX('Lorri 401b'!L:L,MATCH('Retirement Calculator'!A510,'Lorri 401b'!N:N,0),0)</f>
        <v>-149008.08252798073</v>
      </c>
      <c r="S510" s="25">
        <f t="shared" ca="1" si="267"/>
        <v>-402176.82753331983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-262654.22629655572</v>
      </c>
      <c r="R511" s="25">
        <f t="array" aca="1" ref="R511" ca="1">INDEX('Lorri 401b'!L:L,MATCH('Retirement Calculator'!A511,'Lorri 401b'!N:N,0),0)</f>
        <v>-171374.48348440352</v>
      </c>
      <c r="S511" s="25">
        <f t="shared" ca="1" si="267"/>
        <v>-434028.70978095924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-272179.23042648582</v>
      </c>
      <c r="R512" s="25">
        <f t="array" aca="1" ref="R512" ca="1">INDEX('Lorri 401b'!L:L,MATCH('Retirement Calculator'!A512,'Lorri 401b'!N:N,0),0)</f>
        <v>-193834.07777814474</v>
      </c>
      <c r="S512" s="25">
        <f t="shared" ca="1" si="267"/>
        <v>-466013.30820463056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-281743.92207362392</v>
      </c>
      <c r="R513" s="25">
        <f t="array" aca="1" ref="R513" ca="1">INDEX('Lorri 401b'!L:L,MATCH('Retirement Calculator'!A513,'Lorri 401b'!N:N,0),0)</f>
        <v>-216387.25371477654</v>
      </c>
      <c r="S513" s="25">
        <f t="shared" ca="1" si="267"/>
        <v>-498131.17578840046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-291348.46660262515</v>
      </c>
      <c r="R514" s="25">
        <f t="array" aca="1" ref="R514" ca="1">INDEX('Lorri 401b'!L:L,MATCH('Retirement Calculator'!A514,'Lorri 401b'!N:N,0),0)</f>
        <v>-239034.40121781098</v>
      </c>
      <c r="S514" s="25">
        <f t="shared" ca="1" si="267"/>
        <v>-530382.86782043613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-300993.03006716387</v>
      </c>
      <c r="R515" s="25">
        <f t="array" aca="1" ref="R515" ca="1">INDEX('Lorri 401b'!L:L,MATCH('Retirement Calculator'!A515,'Lorri 401b'!N:N,0),0)</f>
        <v>-261775.91183544139</v>
      </c>
      <c r="S515" s="25">
        <f t="shared" ca="1" si="267"/>
        <v>-562768.94190260523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-310677.7792128048</v>
      </c>
      <c r="R516" s="25">
        <f t="array" aca="1" ref="R516" ca="1">INDEX('Lorri 401b'!L:L,MATCH('Retirement Calculator'!A516,'Lorri 401b'!N:N,0),0)</f>
        <v>-284612.17874731193</v>
      </c>
      <c r="S516" s="25">
        <f t="shared" ca="1" si="267"/>
        <v>-595289.95796011668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-320402.88147988589</v>
      </c>
      <c r="R517" s="25">
        <f t="array" aca="1" ref="R517" ca="1">INDEX('Lorri 401b'!L:L,MATCH('Retirement Calculator'!A517,'Lorri 401b'!N:N,0),0)</f>
        <v>-307543.59677131526</v>
      </c>
      <c r="S517" s="25">
        <f t="shared" ca="1" si="267"/>
        <v>-627946.4782512011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-330168.50500641321</v>
      </c>
      <c r="R518" s="25">
        <f t="array" aca="1" ref="R518" ca="1">INDEX('Lorri 401b'!L:L,MATCH('Retirement Calculator'!A518,'Lorri 401b'!N:N,0),0)</f>
        <v>-330570.56237041863</v>
      </c>
      <c r="S518" s="25">
        <f t="shared" ca="1" si="267"/>
        <v>-660739.06737683178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-339974.8186309677</v>
      </c>
      <c r="R519" s="25">
        <f t="array" aca="1" ref="R519" ca="1">INDEX('Lorri 401b'!L:L,MATCH('Retirement Calculator'!A519,'Lorri 401b'!N:N,0),0)</f>
        <v>-353693.47365951823</v>
      </c>
      <c r="S519" s="25">
        <f t="shared" ca="1" si="267"/>
        <v>-693668.29229048593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-349821.99189562449</v>
      </c>
      <c r="R520" s="25">
        <f t="array" aca="1" ref="R520" ca="1">INDEX('Lorri 401b'!L:L,MATCH('Retirement Calculator'!A520,'Lorri 401b'!N:N,0),0)</f>
        <v>-376912.73041232245</v>
      </c>
      <c r="S520" s="25">
        <f t="shared" ca="1" si="267"/>
        <v>-726734.722307947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-359710.19504888402</v>
      </c>
      <c r="R521" s="25">
        <f t="array" aca="1" ref="R521" ca="1">INDEX('Lorri 401b'!L:L,MATCH('Retirement Calculator'!A521,'Lorri 401b'!N:N,0),0)</f>
        <v>-400228.73406826332</v>
      </c>
      <c r="S521" s="25">
        <f t="shared" ref="S521:S775" ca="1" si="527">SUM(Q521:R521)</f>
        <v>-759938.92911714735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-369639.59904861549</v>
      </c>
      <c r="R522" s="25">
        <f t="array" aca="1" ref="R522" ca="1">INDEX('Lorri 401b'!L:L,MATCH('Retirement Calculator'!A522,'Lorri 401b'!N:N,0),0)</f>
        <v>-423641.88773943728</v>
      </c>
      <c r="S522" s="25">
        <f t="shared" ca="1" si="527"/>
        <v>-793281.48678805283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-379610.37556501251</v>
      </c>
      <c r="R523" s="25">
        <f t="array" aca="1" ref="R523" ca="1">INDEX('Lorri 401b'!L:L,MATCH('Retirement Calculator'!A523,'Lorri 401b'!N:N,0),0)</f>
        <v>-447152.59621757449</v>
      </c>
      <c r="S523" s="25">
        <f t="shared" ca="1" si="527"/>
        <v>-826762.971782587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-389622.69698356115</v>
      </c>
      <c r="R524" s="25">
        <f t="array" aca="1" ref="R524" ca="1">INDEX('Lorri 401b'!L:L,MATCH('Retirement Calculator'!A524,'Lorri 401b'!N:N,0),0)</f>
        <v>-470761.26598103723</v>
      </c>
      <c r="S524" s="25">
        <f t="shared" ca="1" si="527"/>
        <v>-860383.96296459832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-399676.73640802043</v>
      </c>
      <c r="R525" s="25">
        <f t="array" aca="1" ref="R525" ca="1">INDEX('Lorri 401b'!L:L,MATCH('Retirement Calculator'!A525,'Lorri 401b'!N:N,0),0)</f>
        <v>-494468.30520184775</v>
      </c>
      <c r="S525" s="25">
        <f t="shared" ca="1" si="527"/>
        <v>-894145.04160986817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-409772.66766341496</v>
      </c>
      <c r="R526" s="25">
        <f t="array" aca="1" ref="R526" ca="1">INDEX('Lorri 401b'!L:L,MATCH('Retirement Calculator'!A526,'Lorri 401b'!N:N,0),0)</f>
        <v>-518274.12375274498</v>
      </c>
      <c r="S526" s="25">
        <f t="shared" ca="1" si="527"/>
        <v>-928046.79141615995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-419910.66529904027</v>
      </c>
      <c r="R527" s="25">
        <f t="array" aca="1" ref="R527" ca="1">INDEX('Lorri 401b'!L:L,MATCH('Retirement Calculator'!A527,'Lorri 401b'!N:N,0),0)</f>
        <v>-542179.13321427093</v>
      </c>
      <c r="S527" s="25">
        <f t="shared" ca="1" si="527"/>
        <v>-962089.79851331119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-430090.90459148068</v>
      </c>
      <c r="R528" s="25">
        <f t="array" aca="1" ref="R528" ca="1">INDEX('Lorri 401b'!L:L,MATCH('Retirement Calculator'!A528,'Lorri 401b'!N:N,0),0)</f>
        <v>-566183.74688188662</v>
      </c>
      <c r="S528" s="25">
        <f t="shared" ca="1" si="527"/>
        <v>-996274.65147336735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-440313.56154763961</v>
      </c>
      <c r="R529" s="25">
        <f t="array" aca="1" ref="R529" ca="1">INDEX('Lorri 401b'!L:L,MATCH('Retirement Calculator'!A529,'Lorri 401b'!N:N,0),0)</f>
        <v>-590288.37977311737</v>
      </c>
      <c r="S529" s="25">
        <f t="shared" ca="1" si="527"/>
        <v>-1030601.9413207569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-450578.81290778256</v>
      </c>
      <c r="R530" s="25">
        <f t="array" aca="1" ref="R530" ca="1">INDEX('Lorri 401b'!L:L,MATCH('Retirement Calculator'!A530,'Lorri 401b'!N:N,0),0)</f>
        <v>-614493.44863472832</v>
      </c>
      <c r="S530" s="25">
        <f t="shared" ca="1" si="527"/>
        <v>-1065072.2615425109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-460886.83614859276</v>
      </c>
      <c r="R531" s="25">
        <f t="array" aca="1" ref="R531" ca="1">INDEX('Lorri 401b'!L:L,MATCH('Retirement Calculator'!A531,'Lorri 401b'!N:N,0),0)</f>
        <v>-638799.37194992928</v>
      </c>
      <c r="S531" s="25">
        <f t="shared" ca="1" si="527"/>
        <v>-1099686.2080985219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-471237.80948623968</v>
      </c>
      <c r="R532" s="25">
        <f t="array" aca="1" ref="R532" ca="1">INDEX('Lorri 401b'!L:L,MATCH('Retirement Calculator'!A532,'Lorri 401b'!N:N,0),0)</f>
        <v>-663206.56994561024</v>
      </c>
      <c r="S532" s="25">
        <f t="shared" ca="1" si="527"/>
        <v>-1134444.3794318498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-481631.91187946009</v>
      </c>
      <c r="R533" s="25">
        <f t="array" aca="1" ref="R533" ca="1">INDEX('Lorri 401b'!L:L,MATCH('Retirement Calculator'!A533,'Lorri 401b'!N:N,0),0)</f>
        <v>-687715.46459960646</v>
      </c>
      <c r="S533" s="25">
        <f t="shared" ca="1" si="527"/>
        <v>-1169347.3764790664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-492069.32303265226</v>
      </c>
      <c r="R534" s="25">
        <f t="array" aca="1" ref="R534" ca="1">INDEX('Lorri 401b'!L:L,MATCH('Retirement Calculator'!A534,'Lorri 401b'!N:N,0),0)</f>
        <v>-712326.47964799427</v>
      </c>
      <c r="S534" s="25">
        <f t="shared" ca="1" si="527"/>
        <v>-1204395.8026806465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-502550.22339898272</v>
      </c>
      <c r="R535" s="25">
        <f t="array" aca="1" ref="R535" ca="1">INDEX('Lorri 401b'!L:L,MATCH('Retirement Calculator'!A535,'Lorri 401b'!N:N,0),0)</f>
        <v>-737040.04059241712</v>
      </c>
      <c r="S535" s="25">
        <f t="shared" ca="1" si="527"/>
        <v>-1239590.2639913999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-513074.79418350622</v>
      </c>
      <c r="R536" s="25">
        <f t="array" aca="1" ref="R536" ca="1">INDEX('Lorri 401b'!L:L,MATCH('Retirement Calculator'!A536,'Lorri 401b'!N:N,0),0)</f>
        <v>-761856.57470744173</v>
      </c>
      <c r="S536" s="25">
        <f t="shared" ca="1" si="527"/>
        <v>-1274931.3688909479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-523643.21734629862</v>
      </c>
      <c r="R537" s="25">
        <f t="array" aca="1" ref="R537" ca="1">INDEX('Lorri 401b'!L:L,MATCH('Retirement Calculator'!A537,'Lorri 401b'!N:N,0),0)</f>
        <v>-786776.51104794571</v>
      </c>
      <c r="S537" s="25">
        <f t="shared" ca="1" si="527"/>
        <v>-1310419.7283942443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-534255.67560560268</v>
      </c>
      <c r="R538" s="25">
        <f t="array" aca="1" ref="R538" ca="1">INDEX('Lorri 401b'!L:L,MATCH('Retirement Calculator'!A538,'Lorri 401b'!N:N,0),0)</f>
        <v>-811800.28045653494</v>
      </c>
      <c r="S538" s="25">
        <f t="shared" ca="1" si="527"/>
        <v>-1346055.9560621376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-544912.35244098713</v>
      </c>
      <c r="R539" s="25">
        <f t="array" aca="1" ref="R539" ca="1">INDEX('Lorri 401b'!L:L,MATCH('Retirement Calculator'!A539,'Lorri 401b'!N:N,0),0)</f>
        <v>-836928.31557099335</v>
      </c>
      <c r="S539" s="25">
        <f t="shared" ca="1" si="527"/>
        <v>-1381840.6680119806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-555613.43209651904</v>
      </c>
      <c r="R540" s="25">
        <f t="array" aca="1" ref="R540" ca="1">INDEX('Lorri 401b'!L:L,MATCH('Retirement Calculator'!A540,'Lorri 401b'!N:N,0),0)</f>
        <v>-862161.05083176203</v>
      </c>
      <c r="S540" s="25">
        <f t="shared" ca="1" si="527"/>
        <v>-1417774.4829282812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-566359.09958394896</v>
      </c>
      <c r="R541" s="25">
        <f t="array" aca="1" ref="R541" ca="1">INDEX('Lorri 401b'!L:L,MATCH('Retirement Calculator'!A541,'Lorri 401b'!N:N,0),0)</f>
        <v>-887498.92248945055</v>
      </c>
      <c r="S541" s="25">
        <f t="shared" ca="1" si="527"/>
        <v>-1453858.0220733995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-577149.5406859098</v>
      </c>
      <c r="R542" s="25">
        <f t="array" aca="1" ref="R542" ca="1">INDEX('Lorri 401b'!L:L,MATCH('Retirement Calculator'!A542,'Lorri 401b'!N:N,0),0)</f>
        <v>-912942.36861237953</v>
      </c>
      <c r="S542" s="25">
        <f t="shared" ca="1" si="527"/>
        <v>-1490091.9092982893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-587984.94195912883</v>
      </c>
      <c r="R543" s="25">
        <f t="array" aca="1" ref="R543" ca="1">INDEX('Lorri 401b'!L:L,MATCH('Retirement Calculator'!A543,'Lorri 401b'!N:N,0),0)</f>
        <v>-938491.82909415406</v>
      </c>
      <c r="S543" s="25">
        <f t="shared" ca="1" si="527"/>
        <v>-1526476.771053283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-598865.49073765299</v>
      </c>
      <c r="R544" s="25">
        <f t="array" aca="1" ref="R544" ca="1">INDEX('Lorri 401b'!L:L,MATCH('Retirement Calculator'!A544,'Lorri 401b'!N:N,0),0)</f>
        <v>-964147.74566126929</v>
      </c>
      <c r="S544" s="25">
        <f t="shared" ca="1" si="527"/>
        <v>-1563013.2363989223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-609791.37513608765</v>
      </c>
      <c r="R545" s="25">
        <f t="array" aca="1" ref="R545" ca="1">INDEX('Lorri 401b'!L:L,MATCH('Retirement Calculator'!A545,'Lorri 401b'!N:N,0),0)</f>
        <v>-989910.56188074744</v>
      </c>
      <c r="S545" s="25">
        <f t="shared" ca="1" si="527"/>
        <v>-1599701.937016835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-620762.78405284917</v>
      </c>
      <c r="R546" s="25">
        <f t="array" aca="1" ref="R546" ca="1">INDEX('Lorri 401b'!L:L,MATCH('Retirement Calculator'!A546,'Lorri 401b'!N:N,0),0)</f>
        <v>-1015780.7231678067</v>
      </c>
      <c r="S546" s="25">
        <f t="shared" ca="1" si="527"/>
        <v>-1636543.5072206559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-631779.90717343043</v>
      </c>
      <c r="R547" s="25">
        <f t="array" aca="1" ref="R547" ca="1">INDEX('Lorri 401b'!L:L,MATCH('Retirement Calculator'!A547,'Lorri 401b'!N:N,0),0)</f>
        <v>-1041758.6767935621</v>
      </c>
      <c r="S547" s="25">
        <f t="shared" ca="1" si="527"/>
        <v>-1673538.5839669926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-642842.93497368088</v>
      </c>
      <c r="R548" s="25">
        <f t="array" aca="1" ref="R548" ca="1">INDEX('Lorri 401b'!L:L,MATCH('Retirement Calculator'!A548,'Lorri 401b'!N:N,0),0)</f>
        <v>-1067844.8718927582</v>
      </c>
      <c r="S548" s="25">
        <f t="shared" ca="1" si="527"/>
        <v>-1710687.8068664391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-653952.05872309895</v>
      </c>
      <c r="R549" s="25">
        <f t="array" aca="1" ref="R549" ca="1">INDEX('Lorri 401b'!L:L,MATCH('Retirement Calculator'!A549,'Lorri 401b'!N:N,0),0)</f>
        <v>-1094039.7594715343</v>
      </c>
      <c r="S549" s="25">
        <f t="shared" ca="1" si="527"/>
        <v>-1747991.8181946333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-665107.47048813966</v>
      </c>
      <c r="R550" s="25">
        <f t="array" aca="1" ref="R550" ca="1">INDEX('Lorri 401b'!L:L,MATCH('Retirement Calculator'!A550,'Lorri 401b'!N:N,0),0)</f>
        <v>-1120343.7924152219</v>
      </c>
      <c r="S550" s="25">
        <f t="shared" ca="1" si="527"/>
        <v>-1785451.2629033616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-676309.36313553469</v>
      </c>
      <c r="R551" s="25">
        <f t="array" aca="1" ref="R551" ca="1">INDEX('Lorri 401b'!L:L,MATCH('Retirement Calculator'!A551,'Lorri 401b'!N:N,0),0)</f>
        <v>-1146757.425496175</v>
      </c>
      <c r="S551" s="25">
        <f t="shared" ca="1" si="527"/>
        <v>-1823066.7886317098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-687557.93033562717</v>
      </c>
      <c r="R552" s="25">
        <f t="array" aca="1" ref="R552" ca="1">INDEX('Lorri 401b'!L:L,MATCH('Retirement Calculator'!A552,'Lorri 401b'!N:N,0),0)</f>
        <v>-1173281.115381632</v>
      </c>
      <c r="S552" s="25">
        <f t="shared" ca="1" si="527"/>
        <v>-1860839.0457172592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-698853.36656572006</v>
      </c>
      <c r="R553" s="25">
        <f t="array" aca="1" ref="R553" ca="1">INDEX('Lorri 401b'!L:L,MATCH('Retirement Calculator'!A553,'Lorri 401b'!N:N,0),0)</f>
        <v>-1199915.3206416117</v>
      </c>
      <c r="S553" s="25">
        <f t="shared" ca="1" si="527"/>
        <v>-1898768.6872073319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-710195.86711343832</v>
      </c>
      <c r="R554" s="25">
        <f t="array" aca="1" ref="R554" ca="1">INDEX('Lorri 401b'!L:L,MATCH('Retirement Calculator'!A554,'Lorri 401b'!N:N,0),0)</f>
        <v>-1226660.5017568413</v>
      </c>
      <c r="S554" s="25">
        <f t="shared" ca="1" si="527"/>
        <v>-1936856.3688702798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-721585.62808010541</v>
      </c>
      <c r="R555" s="25">
        <f t="array" aca="1" ref="R555" ca="1">INDEX('Lorri 401b'!L:L,MATCH('Retirement Calculator'!A555,'Lorri 401b'!N:N,0),0)</f>
        <v>-1253517.1211267177</v>
      </c>
      <c r="S555" s="25">
        <f t="shared" ca="1" si="527"/>
        <v>-1975102.7492068231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-733022.84638413356</v>
      </c>
      <c r="R556" s="25">
        <f t="array" aca="1" ref="R556" ca="1">INDEX('Lorri 401b'!L:L,MATCH('Retirement Calculator'!A556,'Lorri 401b'!N:N,0),0)</f>
        <v>-1280485.6430773018</v>
      </c>
      <c r="S556" s="25">
        <f t="shared" ca="1" si="527"/>
        <v>-2013508.4894614355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-744507.71976442856</v>
      </c>
      <c r="R557" s="25">
        <f t="array" aca="1" ref="R557" ca="1">INDEX('Lorri 401b'!L:L,MATCH('Retirement Calculator'!A557,'Lorri 401b'!N:N,0),0)</f>
        <v>-1307566.5338693468</v>
      </c>
      <c r="S557" s="25">
        <f t="shared" ca="1" si="527"/>
        <v>-2052074.2536337753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-756040.44678380806</v>
      </c>
      <c r="R558" s="25">
        <f t="array" aca="1" ref="R558" ca="1">INDEX('Lorri 401b'!L:L,MATCH('Retirement Calculator'!A558,'Lorri 401b'!N:N,0),0)</f>
        <v>-1334760.2617063588</v>
      </c>
      <c r="S558" s="25">
        <f t="shared" ca="1" si="527"/>
        <v>-2090800.7084901668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-767621.226832435</v>
      </c>
      <c r="R559" s="25">
        <f t="array" aca="1" ref="R559" ca="1">INDEX('Lorri 401b'!L:L,MATCH('Retirement Calculator'!A559,'Lorri 401b'!N:N,0),0)</f>
        <v>-1362067.2967426914</v>
      </c>
      <c r="S559" s="25">
        <f t="shared" ca="1" si="527"/>
        <v>-2129688.5235751262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-779250.26013126457</v>
      </c>
      <c r="R560" s="25">
        <f t="array" aca="1" ref="R560" ca="1">INDEX('Lorri 401b'!L:L,MATCH('Retirement Calculator'!A560,'Lorri 401b'!N:N,0),0)</f>
        <v>-1389488.1110916755</v>
      </c>
      <c r="S560" s="25">
        <f t="shared" ca="1" si="527"/>
        <v>-2168738.3712229403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-790927.74773550592</v>
      </c>
      <c r="R561" s="25">
        <f t="array" aca="1" ref="R561" ca="1">INDEX('Lorri 401b'!L:L,MATCH('Retirement Calculator'!A561,'Lorri 401b'!N:N,0),0)</f>
        <v>-1417023.1788337803</v>
      </c>
      <c r="S561" s="25">
        <f t="shared" ca="1" si="527"/>
        <v>-2207950.9265692863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-802653.89153809834</v>
      </c>
      <c r="R562" s="25">
        <f t="array" aca="1" ref="R562" ca="1">INDEX('Lorri 401b'!L:L,MATCH('Retirement Calculator'!A562,'Lorri 401b'!N:N,0),0)</f>
        <v>-1444672.9760248107</v>
      </c>
      <c r="S562" s="25">
        <f t="shared" ca="1" si="527"/>
        <v>-2247326.8675629091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-814428.89427320147</v>
      </c>
      <c r="R563" s="25">
        <f t="array" aca="1" ref="R563" ca="1">INDEX('Lorri 401b'!L:L,MATCH('Retirement Calculator'!A563,'Lorri 401b'!N:N,0),0)</f>
        <v>-1472437.9807041369</v>
      </c>
      <c r="S563" s="25">
        <f t="shared" ca="1" si="527"/>
        <v>-2286866.8749773381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-826252.95951970096</v>
      </c>
      <c r="R564" s="25">
        <f t="array" aca="1" ref="R564" ca="1">INDEX('Lorri 401b'!L:L,MATCH('Retirement Calculator'!A564,'Lorri 401b'!N:N,0),0)</f>
        <v>-1500318.6729029603</v>
      </c>
      <c r="S564" s="25">
        <f t="shared" ca="1" si="527"/>
        <v>-2326571.6324226614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-838126.29170472745</v>
      </c>
      <c r="R565" s="25">
        <f t="array" aca="1" ref="R565" ca="1">INDEX('Lorri 401b'!L:L,MATCH('Retirement Calculator'!A565,'Lorri 401b'!N:N,0),0)</f>
        <v>-1528315.5346526122</v>
      </c>
      <c r="S565" s="25">
        <f t="shared" ca="1" si="527"/>
        <v>-2366441.8263573395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-850049.09610719164</v>
      </c>
      <c r="R566" s="25">
        <f t="array" aca="1" ref="R566" ca="1">INDEX('Lorri 401b'!L:L,MATCH('Retirement Calculator'!A566,'Lorri 401b'!N:N,0),0)</f>
        <v>-1556429.0499928875</v>
      </c>
      <c r="S566" s="25">
        <f t="shared" ca="1" si="527"/>
        <v>-2406478.1461000792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-862021.57886133273</v>
      </c>
      <c r="R567" s="25">
        <f t="array" aca="1" ref="R567" ca="1">INDEX('Lorri 401b'!L:L,MATCH('Retirement Calculator'!A567,'Lorri 401b'!N:N,0),0)</f>
        <v>-1584659.7049804141</v>
      </c>
      <c r="S567" s="25">
        <f t="shared" ca="1" si="527"/>
        <v>-2446681.2838417469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-874043.94696028274</v>
      </c>
      <c r="R568" s="25">
        <f t="array" aca="1" ref="R568" ca="1">INDEX('Lorri 401b'!L:L,MATCH('Retirement Calculator'!A568,'Lorri 401b'!N:N,0),0)</f>
        <v>-1613007.9876970553</v>
      </c>
      <c r="S568" s="25">
        <f t="shared" ca="1" si="527"/>
        <v>-2487051.9346573381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-886116.40825964499</v>
      </c>
      <c r="R569" s="25">
        <f t="array" aca="1" ref="R569" ca="1">INDEX('Lorri 401b'!L:L,MATCH('Retirement Calculator'!A569,'Lorri 401b'!N:N,0),0)</f>
        <v>-1641474.3882583494</v>
      </c>
      <c r="S569" s="25">
        <f t="shared" ca="1" si="527"/>
        <v>-2527590.7965179943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-898239.17148108792</v>
      </c>
      <c r="R570" s="25">
        <f t="array" aca="1" ref="R570" ca="1">INDEX('Lorri 401b'!L:L,MATCH('Retirement Calculator'!A570,'Lorri 401b'!N:N,0),0)</f>
        <v>-1670059.3988219821</v>
      </c>
      <c r="S570" s="25">
        <f t="shared" ca="1" si="527"/>
        <v>-2568298.5703030699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-910412.44621595356</v>
      </c>
      <c r="R571" s="25">
        <f t="array" aca="1" ref="R571" ca="1">INDEX('Lorri 401b'!L:L,MATCH('Retirement Calculator'!A571,'Lorri 401b'!N:N,0),0)</f>
        <v>-1698763.5135962965</v>
      </c>
      <c r="S571" s="25">
        <f t="shared" ca="1" si="527"/>
        <v>-2609175.95981225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-922636.44292888115</v>
      </c>
      <c r="R572" s="25">
        <f t="array" aca="1" ref="R572" ca="1">INDEX('Lorri 401b'!L:L,MATCH('Retirement Calculator'!A572,'Lorri 401b'!N:N,0),0)</f>
        <v>-1727587.2288488373</v>
      </c>
      <c r="S572" s="25">
        <f t="shared" ca="1" si="527"/>
        <v>-2650223.6717777187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-934911.37296144594</v>
      </c>
      <c r="R573" s="25">
        <f t="array" aca="1" ref="R573" ca="1">INDEX('Lorri 401b'!L:L,MATCH('Retirement Calculator'!A573,'Lorri 401b'!N:N,0),0)</f>
        <v>-1756531.0429149305</v>
      </c>
      <c r="S573" s="25">
        <f t="shared" ca="1" si="527"/>
        <v>-2691442.4158763764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-947237.44853581302</v>
      </c>
      <c r="R574" s="25">
        <f t="array" aca="1" ref="R574" ca="1">INDEX('Lorri 401b'!L:L,MATCH('Retirement Calculator'!A574,'Lorri 401b'!N:N,0),0)</f>
        <v>-1785595.4562062989</v>
      </c>
      <c r="S574" s="25">
        <f t="shared" ca="1" si="527"/>
        <v>-2732832.9047421119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-959614.88275840669</v>
      </c>
      <c r="R575" s="25">
        <f t="array" aca="1" ref="R575" ca="1">INDEX('Lorri 401b'!L:L,MATCH('Retirement Calculator'!A575,'Lorri 401b'!N:N,0),0)</f>
        <v>-1814780.9712197147</v>
      </c>
      <c r="S575" s="25">
        <f t="shared" ca="1" si="527"/>
        <v>-2774395.8539781217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-972043.88962359447</v>
      </c>
      <c r="R576" s="25">
        <f t="array" aca="1" ref="R576" ca="1">INDEX('Lorri 401b'!L:L,MATCH('Retirement Calculator'!A576,'Lorri 401b'!N:N,0),0)</f>
        <v>-1844088.0925456865</v>
      </c>
      <c r="S576" s="25">
        <f t="shared" ca="1" si="527"/>
        <v>-2816131.9821692808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-984524.68401738722</v>
      </c>
      <c r="R577" s="25">
        <f t="array" aca="1" ref="R577" ca="1">INDEX('Lorri 401b'!L:L,MATCH('Retirement Calculator'!A577,'Lorri 401b'!N:N,0),0)</f>
        <v>-1873517.326877183</v>
      </c>
      <c r="S577" s="25">
        <f t="shared" ca="1" si="527"/>
        <v>-2858042.0108945705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-997057.48172115406</v>
      </c>
      <c r="R578" s="25">
        <f t="array" aca="1" ref="R578" ca="1">INDEX('Lorri 401b'!L:L,MATCH('Retirement Calculator'!A578,'Lorri 401b'!N:N,0),0)</f>
        <v>-1903069.1830183943</v>
      </c>
      <c r="S578" s="25">
        <f t="shared" ca="1" si="527"/>
        <v>-2900126.6647395482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-1009642.4994153533</v>
      </c>
      <c r="R579" s="25">
        <f t="array" aca="1" ref="R579" ca="1">INDEX('Lorri 401b'!L:L,MATCH('Retirement Calculator'!A579,'Lorri 401b'!N:N,0),0)</f>
        <v>-1932744.1718935273</v>
      </c>
      <c r="S579" s="25">
        <f t="shared" ca="1" si="527"/>
        <v>-2942386.6713088807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-1022279.9546832783</v>
      </c>
      <c r="R580" s="25">
        <f t="array" aca="1" ref="R580" ca="1">INDEX('Lorri 401b'!L:L,MATCH('Retirement Calculator'!A580,'Lorri 401b'!N:N,0),0)</f>
        <v>-1962542.80655564</v>
      </c>
      <c r="S580" s="25">
        <f t="shared" ca="1" si="527"/>
        <v>-2984822.7612389182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-1034970.0660148198</v>
      </c>
      <c r="R581" s="25">
        <f t="array" aca="1" ref="R581" ca="1">INDEX('Lorri 401b'!L:L,MATCH('Retirement Calculator'!A581,'Lorri 401b'!N:N,0),0)</f>
        <v>-1992465.6021955113</v>
      </c>
      <c r="S581" s="25">
        <f t="shared" ca="1" si="527"/>
        <v>-3027435.6682103314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-1047713.0528102426</v>
      </c>
      <c r="R582" s="25">
        <f t="array" aca="1" ref="R582" ca="1">INDEX('Lorri 401b'!L:L,MATCH('Retirement Calculator'!A582,'Lorri 401b'!N:N,0),0)</f>
        <v>-2022513.0761505489</v>
      </c>
      <c r="S582" s="25">
        <f t="shared" ca="1" si="527"/>
        <v>-3070226.1289607915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-1060509.1353839797</v>
      </c>
      <c r="R583" s="25">
        <f t="array" aca="1" ref="R583" ca="1">INDEX('Lorri 401b'!L:L,MATCH('Retirement Calculator'!A583,'Lorri 401b'!N:N,0),0)</f>
        <v>-2052685.7479137324</v>
      </c>
      <c r="S583" s="25">
        <f t="shared" ca="1" si="527"/>
        <v>-3113194.8832977121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-1073358.5349684407</v>
      </c>
      <c r="R584" s="25">
        <f t="array" aca="1" ref="R584" ca="1">INDEX('Lorri 401b'!L:L,MATCH('Retirement Calculator'!A584,'Lorri 401b'!N:N,0),0)</f>
        <v>-2082984.1391425959</v>
      </c>
      <c r="S584" s="25">
        <f t="shared" ca="1" si="527"/>
        <v>-3156342.6741110366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-1086261.4737178369</v>
      </c>
      <c r="R585" s="25">
        <f t="array" aca="1" ref="R585" ca="1">INDEX('Lorri 401b'!L:L,MATCH('Retirement Calculator'!A585,'Lorri 401b'!N:N,0),0)</f>
        <v>-2113408.7736682459</v>
      </c>
      <c r="S585" s="25">
        <f t="shared" ca="1" si="527"/>
        <v>-3199670.247386083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-1099218.1747120223</v>
      </c>
      <c r="R586" s="25">
        <f t="array" aca="1" ref="R586" ca="1">INDEX('Lorri 401b'!L:L,MATCH('Retirement Calculator'!A586,'Lorri 401b'!N:N,0),0)</f>
        <v>-2143960.1775044198</v>
      </c>
      <c r="S586" s="25">
        <f t="shared" ca="1" si="527"/>
        <v>-3243178.3522164421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-1112228.8619603501</v>
      </c>
      <c r="R587" s="25">
        <f t="array" aca="1" ref="R587" ca="1">INDEX('Lorri 401b'!L:L,MATCH('Retirement Calculator'!A587,'Lorri 401b'!N:N,0),0)</f>
        <v>-2174638.8788565779</v>
      </c>
      <c r="S587" s="25">
        <f t="shared" ca="1" si="527"/>
        <v>-3286867.740816928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-1125293.7604055461</v>
      </c>
      <c r="R588" s="25">
        <f t="array" aca="1" ref="R588" ca="1">INDEX('Lorri 401b'!L:L,MATCH('Retirement Calculator'!A588,'Lorri 401b'!N:N,0),0)</f>
        <v>-2205445.4081310364</v>
      </c>
      <c r="S588" s="25">
        <f t="shared" ca="1" si="527"/>
        <v>-3330739.1685365825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-1138413.095927597</v>
      </c>
      <c r="R589" s="25">
        <f t="array" aca="1" ref="R589" ca="1">INDEX('Lorri 401b'!L:L,MATCH('Retirement Calculator'!A589,'Lorri 401b'!N:N,0),0)</f>
        <v>-2236380.2979441388</v>
      </c>
      <c r="S589" s="25">
        <f t="shared" ca="1" si="527"/>
        <v>-3374793.3938717358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-1151587.0953476564</v>
      </c>
      <c r="R590" s="25">
        <f t="array" aca="1" ref="R590" ca="1">INDEX('Lorri 401b'!L:L,MATCH('Retirement Calculator'!A590,'Lorri 401b'!N:N,0),0)</f>
        <v>-2267444.0831314623</v>
      </c>
      <c r="S590" s="25">
        <f t="shared" ca="1" si="527"/>
        <v>-3419031.1784791187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-1164815.9864319661</v>
      </c>
      <c r="R591" s="25">
        <f t="array" aca="1" ref="R591" ca="1">INDEX('Lorri 401b'!L:L,MATCH('Retirement Calculator'!A591,'Lorri 401b'!N:N,0),0)</f>
        <v>-2298637.3007570663</v>
      </c>
      <c r="S591" s="25">
        <f t="shared" ca="1" si="527"/>
        <v>-3463453.2871890324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-1178099.9978957938</v>
      </c>
      <c r="R592" s="25">
        <f t="array" aca="1" ref="R592" ca="1">INDEX('Lorri 401b'!L:L,MATCH('Retirement Calculator'!A592,'Lorri 401b'!N:N,0),0)</f>
        <v>-2329960.4901227769</v>
      </c>
      <c r="S592" s="25">
        <f t="shared" ca="1" si="527"/>
        <v>-3508060.4880185705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-1191439.3594073874</v>
      </c>
      <c r="R593" s="25">
        <f t="array" aca="1" ref="R593" ca="1">INDEX('Lorri 401b'!L:L,MATCH('Retirement Calculator'!A593,'Lorri 401b'!N:N,0),0)</f>
        <v>-2361414.1927775117</v>
      </c>
      <c r="S593" s="25">
        <f t="shared" ca="1" si="527"/>
        <v>-3552853.5521848993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-1204834.301591946</v>
      </c>
      <c r="R594" s="25">
        <f t="array" aca="1" ref="R594" ca="1">INDEX('Lorri 401b'!L:L,MATCH('Retirement Calculator'!A594,'Lorri 401b'!N:N,0),0)</f>
        <v>-2392998.9525266411</v>
      </c>
      <c r="S594" s="25">
        <f t="shared" ca="1" si="527"/>
        <v>-3597833.2541185869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-1218285.0560356069</v>
      </c>
      <c r="R595" s="25">
        <f t="array" aca="1" ref="R595" ca="1">INDEX('Lorri 401b'!L:L,MATCH('Retirement Calculator'!A595,'Lorri 401b'!N:N,0),0)</f>
        <v>-2424715.3154413919</v>
      </c>
      <c r="S595" s="25">
        <f t="shared" ca="1" si="527"/>
        <v>-3643000.3714769986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-1231791.8552894497</v>
      </c>
      <c r="R596" s="25">
        <f t="array" aca="1" ref="R596" ca="1">INDEX('Lorri 401b'!L:L,MATCH('Retirement Calculator'!A596,'Lorri 401b'!N:N,0),0)</f>
        <v>-2456563.8298682873</v>
      </c>
      <c r="S596" s="25">
        <f t="shared" ca="1" si="527"/>
        <v>-3688355.6851577368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-1245354.9328735168</v>
      </c>
      <c r="R597" s="25">
        <f t="array" aca="1" ref="R597" ca="1">INDEX('Lorri 401b'!L:L,MATCH('Retirement Calculator'!A597,'Lorri 401b'!N:N,0),0)</f>
        <v>-2488545.0464386279</v>
      </c>
      <c r="S597" s="25">
        <f t="shared" ca="1" si="527"/>
        <v>-3733899.9793121447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-1258974.5232808508</v>
      </c>
      <c r="R598" s="25">
        <f t="array" aca="1" ref="R598" ca="1">INDEX('Lorri 401b'!L:L,MATCH('Retirement Calculator'!A598,'Lorri 401b'!N:N,0),0)</f>
        <v>-2520659.5180780119</v>
      </c>
      <c r="S598" s="25">
        <f t="shared" ca="1" si="527"/>
        <v>-3779634.041358863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-1272650.8619815488</v>
      </c>
      <c r="R599" s="25">
        <f t="array" aca="1" ref="R599" ca="1">INDEX('Lorri 401b'!L:L,MATCH('Retirement Calculator'!A599,'Lorri 401b'!N:N,0),0)</f>
        <v>-2552907.8000158933</v>
      </c>
      <c r="S599" s="25">
        <f t="shared" ca="1" si="527"/>
        <v>-3825558.6619974421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-1286384.1854268331</v>
      </c>
      <c r="R600" s="25">
        <f t="array" aca="1" ref="R600" ca="1">INDEX('Lorri 401b'!L:L,MATCH('Retirement Calculator'!A600,'Lorri 401b'!N:N,0),0)</f>
        <v>-2585290.4497951823</v>
      </c>
      <c r="S600" s="25">
        <f t="shared" ca="1" si="527"/>
        <v>-3871674.6352220154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-1300174.7310531393</v>
      </c>
      <c r="R601" s="25">
        <f t="array" aca="1" ref="R601" ca="1">INDEX('Lorri 401b'!L:L,MATCH('Retirement Calculator'!A601,'Lorri 401b'!N:N,0),0)</f>
        <v>-2617808.027281885</v>
      </c>
      <c r="S601" s="25">
        <f t="shared" ca="1" si="527"/>
        <v>-3917982.7583350241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-1314022.7372862219</v>
      </c>
      <c r="R602" s="25">
        <f t="array" aca="1" ref="R602" ca="1">INDEX('Lorri 401b'!L:L,MATCH('Retirement Calculator'!A602,'Lorri 401b'!N:N,0),0)</f>
        <v>-2650461.0946747824</v>
      </c>
      <c r="S602" s="25">
        <f t="shared" ca="1" si="527"/>
        <v>-3964483.8319610041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-1327928.4435452756</v>
      </c>
      <c r="R603" s="25">
        <f t="array" aca="1" ref="R603" ca="1">INDEX('Lorri 401b'!L:L,MATCH('Retirement Calculator'!A603,'Lorri 401b'!N:N,0),0)</f>
        <v>-2683250.2165151504</v>
      </c>
      <c r="S603" s="25">
        <f t="shared" ca="1" si="527"/>
        <v>-4011178.6600604262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-1341892.0902470753</v>
      </c>
      <c r="R604" s="25">
        <f t="array" aca="1" ref="R604" ca="1">INDEX('Lorri 401b'!L:L,MATCH('Retirement Calculator'!A604,'Lorri 401b'!N:N,0),0)</f>
        <v>-2716175.9596965197</v>
      </c>
      <c r="S604" s="25">
        <f t="shared" ca="1" si="527"/>
        <v>-4058068.0499435952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-1355913.9188101327</v>
      </c>
      <c r="R605" s="25">
        <f t="array" aca="1" ref="R605" ca="1">INDEX('Lorri 401b'!L:L,MATCH('Retirement Calculator'!A605,'Lorri 401b'!N:N,0),0)</f>
        <v>-2749238.8934744783</v>
      </c>
      <c r="S605" s="25">
        <f t="shared" ca="1" si="527"/>
        <v>-4105152.8122846112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-1369994.1716588694</v>
      </c>
      <c r="R606" s="25">
        <f t="array" aca="1" ref="R606" ca="1">INDEX('Lorri 401b'!L:L,MATCH('Retirement Calculator'!A606,'Lorri 401b'!N:N,0),0)</f>
        <v>-2782439.5894765113</v>
      </c>
      <c r="S606" s="25">
        <f t="shared" ca="1" si="527"/>
        <v>-4152433.7611353807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-1384133.0922278091</v>
      </c>
      <c r="R607" s="25">
        <f t="array" aca="1" ref="R607" ca="1">INDEX('Lorri 401b'!L:L,MATCH('Retirement Calculator'!A607,'Lorri 401b'!N:N,0),0)</f>
        <v>-2815778.6217118865</v>
      </c>
      <c r="S607" s="25">
        <f t="shared" ca="1" si="527"/>
        <v>-4199911.7139396956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-1398330.924965786</v>
      </c>
      <c r="R608" s="25">
        <f t="array" aca="1" ref="R608" ca="1">INDEX('Lorri 401b'!L:L,MATCH('Retirement Calculator'!A608,'Lorri 401b'!N:N,0),0)</f>
        <v>-2849256.5665815757</v>
      </c>
      <c r="S608" s="25">
        <f t="shared" ca="1" si="527"/>
        <v>-4247587.4915473619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-1412587.9153401712</v>
      </c>
      <c r="R609" s="25">
        <f t="array" aca="1" ref="R609" ca="1">INDEX('Lorri 401b'!L:L,MATCH('Retirement Calculator'!A609,'Lorri 401b'!N:N,0),0)</f>
        <v>-2882874.0028882218</v>
      </c>
      <c r="S609" s="25">
        <f t="shared" ca="1" si="527"/>
        <v>-4295461.9182283934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-1426904.3098411164</v>
      </c>
      <c r="R610" s="25">
        <f t="array" aca="1" ref="R610" ca="1">INDEX('Lorri 401b'!L:L,MATCH('Retirement Calculator'!A610,'Lorri 401b'!N:N,0),0)</f>
        <v>-2916631.5118461456</v>
      </c>
      <c r="S610" s="25">
        <f t="shared" ca="1" si="527"/>
        <v>-4343535.8216872625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-1441280.3559858154</v>
      </c>
      <c r="R611" s="25">
        <f t="array" aca="1" ref="R611" ca="1">INDEX('Lorri 401b'!L:L,MATCH('Retirement Calculator'!A611,'Lorri 401b'!N:N,0),0)</f>
        <v>-2950529.6770913941</v>
      </c>
      <c r="S611" s="25">
        <f t="shared" ca="1" si="527"/>
        <v>-4391810.0330772093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-1455716.302322784</v>
      </c>
      <c r="R612" s="25">
        <f t="array" aca="1" ref="R612" ca="1">INDEX('Lorri 401b'!L:L,MATCH('Retirement Calculator'!A612,'Lorri 401b'!N:N,0),0)</f>
        <v>-2984569.0846918314</v>
      </c>
      <c r="S612" s="25">
        <f t="shared" ca="1" si="527"/>
        <v>-4440285.3870146153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-1470212.3984361566</v>
      </c>
      <c r="R613" s="25">
        <f t="array" aca="1" ref="R613" ca="1">INDEX('Lorri 401b'!L:L,MATCH('Retirement Calculator'!A613,'Lorri 401b'!N:N,0),0)</f>
        <v>-3018750.3231572704</v>
      </c>
      <c r="S613" s="25">
        <f t="shared" ca="1" si="527"/>
        <v>-4488962.7215934265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-1484768.8949500017</v>
      </c>
      <c r="R614" s="25">
        <f t="array" aca="1" ref="R614" ca="1">INDEX('Lorri 401b'!L:L,MATCH('Retirement Calculator'!A614,'Lorri 401b'!N:N,0),0)</f>
        <v>-3053073.9834496486</v>
      </c>
      <c r="S614" s="25">
        <f t="shared" ca="1" si="527"/>
        <v>-4537842.8783996506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-1499386.0435326544</v>
      </c>
      <c r="R615" s="25">
        <f t="array" aca="1" ref="R615" ca="1">INDEX('Lorri 401b'!L:L,MATCH('Retirement Calculator'!A615,'Lorri 401b'!N:N,0),0)</f>
        <v>-3087540.6589932451</v>
      </c>
      <c r="S615" s="25">
        <f t="shared" ca="1" si="527"/>
        <v>-4586926.7025258997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-1514064.0969010682</v>
      </c>
      <c r="R616" s="25">
        <f t="array" aca="1" ref="R616" ca="1">INDEX('Lorri 401b'!L:L,MATCH('Retirement Calculator'!A616,'Lorri 401b'!N:N,0),0)</f>
        <v>-3122150.9456849401</v>
      </c>
      <c r="S616" s="25">
        <f t="shared" ca="1" si="527"/>
        <v>-4636215.0425860081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-1528803.3088251839</v>
      </c>
      <c r="R617" s="25">
        <f t="array" aca="1" ref="R617" ca="1">INDEX('Lorri 401b'!L:L,MATCH('Retirement Calculator'!A617,'Lorri 401b'!N:N,0),0)</f>
        <v>-3156905.4419045169</v>
      </c>
      <c r="S617" s="25">
        <f t="shared" ca="1" si="527"/>
        <v>-4685708.7507297006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-1543603.9341323166</v>
      </c>
      <c r="R618" s="25">
        <f t="array" aca="1" ref="R618" ca="1">INDEX('Lorri 401b'!L:L,MATCH('Retirement Calculator'!A618,'Lorri 401b'!N:N,0),0)</f>
        <v>-3191804.7485250086</v>
      </c>
      <c r="S618" s="25">
        <f t="shared" ca="1" si="527"/>
        <v>-4735408.6826573256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-1558466.2287115625</v>
      </c>
      <c r="R619" s="25">
        <f t="array" aca="1" ref="R619" ca="1">INDEX('Lorri 401b'!L:L,MATCH('Retirement Calculator'!A619,'Lorri 401b'!N:N,0),0)</f>
        <v>-3226849.4689230858</v>
      </c>
      <c r="S619" s="25">
        <f t="shared" ca="1" si="527"/>
        <v>-4785315.6976346485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-1573390.4495182217</v>
      </c>
      <c r="R620" s="25">
        <f t="array" aca="1" ref="R620" ca="1">INDEX('Lorri 401b'!L:L,MATCH('Retirement Calculator'!A620,'Lorri 401b'!N:N,0),0)</f>
        <v>-3262040.2089894884</v>
      </c>
      <c r="S620" s="25">
        <f t="shared" ca="1" si="527"/>
        <v>-4835430.6585077103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-1588376.8545782419</v>
      </c>
      <c r="R621" s="25">
        <f t="array" aca="1" ref="R621" ca="1">INDEX('Lorri 401b'!L:L,MATCH('Retirement Calculator'!A621,'Lorri 401b'!N:N,0),0)</f>
        <v>-3297377.577139501</v>
      </c>
      <c r="S621" s="25">
        <f t="shared" ca="1" si="527"/>
        <v>-4885754.4317177432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-1603425.7029926791</v>
      </c>
      <c r="R622" s="25">
        <f t="array" aca="1" ref="R622" ca="1">INDEX('Lorri 401b'!L:L,MATCH('Retirement Calculator'!A622,'Lorri 401b'!N:N,0),0)</f>
        <v>-3332862.184323472</v>
      </c>
      <c r="S622" s="25">
        <f t="shared" ca="1" si="527"/>
        <v>-4936287.8873161506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-1618537.2549421764</v>
      </c>
      <c r="R623" s="25">
        <f t="array" aca="1" ref="R623" ca="1">INDEX('Lorri 401b'!L:L,MATCH('Retirement Calculator'!A623,'Lorri 401b'!N:N,0),0)</f>
        <v>-3368494.6440373762</v>
      </c>
      <c r="S623" s="25">
        <f t="shared" ca="1" si="527"/>
        <v>-4987031.8989795521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-1633711.7716914632</v>
      </c>
      <c r="R624" s="25">
        <f t="array" aca="1" ref="R624" ca="1">INDEX('Lorri 401b'!L:L,MATCH('Retirement Calculator'!A624,'Lorri 401b'!N:N,0),0)</f>
        <v>-3404275.5723334216</v>
      </c>
      <c r="S624" s="25">
        <f t="shared" ca="1" si="527"/>
        <v>-5037987.3440248845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-1648949.5155938719</v>
      </c>
      <c r="R625" s="25">
        <f t="array" aca="1" ref="R625" ca="1">INDEX('Lorri 401b'!L:L,MATCH('Retirement Calculator'!A625,'Lorri 401b'!N:N,0),0)</f>
        <v>-3440205.5878307004</v>
      </c>
      <c r="S625" s="25">
        <f t="shared" ca="1" si="527"/>
        <v>-5089155.1034245724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-1664250.7500958741</v>
      </c>
      <c r="R626" s="25">
        <f t="array" aca="1" ref="R626" ca="1">INDEX('Lorri 401b'!L:L,MATCH('Retirement Calculator'!A626,'Lorri 401b'!N:N,0),0)</f>
        <v>-3476285.3117258847</v>
      </c>
      <c r="S626" s="25">
        <f t="shared" ca="1" si="527"/>
        <v>-5140536.0618217587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-1679615.7397416346</v>
      </c>
      <c r="R627" s="25">
        <f t="array" aca="1" ref="R627" ca="1">INDEX('Lorri 401b'!L:L,MATCH('Retirement Calculator'!A627,'Lorri 401b'!N:N,0),0)</f>
        <v>-3512515.3678039652</v>
      </c>
      <c r="S627" s="25">
        <f t="shared" ca="1" si="527"/>
        <v>-5192131.1075455993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-1695044.7501775858</v>
      </c>
      <c r="R628" s="25">
        <f t="array" aca="1" ref="R628" ca="1">INDEX('Lorri 401b'!L:L,MATCH('Retirement Calculator'!A628,'Lorri 401b'!N:N,0),0)</f>
        <v>-3548896.3824490379</v>
      </c>
      <c r="S628" s="25">
        <f t="shared" ca="1" si="527"/>
        <v>-5243941.1326266238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-1710538.0481570202</v>
      </c>
      <c r="R629" s="25">
        <f t="array" aca="1" ref="R629" ca="1">INDEX('Lorri 401b'!L:L,MATCH('Retirement Calculator'!A629,'Lorri 401b'!N:N,0),0)</f>
        <v>-3585428.9846551316</v>
      </c>
      <c r="S629" s="25">
        <f t="shared" ca="1" si="527"/>
        <v>-5295967.0328121521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-1726095.9015447022</v>
      </c>
      <c r="R630" s="25">
        <f t="array" aca="1" ref="R630" ca="1">INDEX('Lorri 401b'!L:L,MATCH('Retirement Calculator'!A630,'Lorri 401b'!N:N,0),0)</f>
        <v>-3622113.8060370842</v>
      </c>
      <c r="S630" s="25">
        <f t="shared" ca="1" si="527"/>
        <v>-5348209.7075817864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-1741718.5793214997</v>
      </c>
      <c r="R631" s="25">
        <f t="array" aca="1" ref="R631" ca="1">INDEX('Lorri 401b'!L:L,MATCH('Retirement Calculator'!A631,'Lorri 401b'!N:N,0),0)</f>
        <v>-3658951.4808414616</v>
      </c>
      <c r="S631" s="25">
        <f t="shared" ca="1" si="527"/>
        <v>-5400670.0601629615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-1757406.3515890336</v>
      </c>
      <c r="R632" s="25">
        <f t="array" aca="1" ref="R632" ca="1">INDEX('Lorri 401b'!L:L,MATCH('Retirement Calculator'!A632,'Lorri 401b'!N:N,0),0)</f>
        <v>-3695942.645957524</v>
      </c>
      <c r="S632" s="25">
        <f t="shared" ca="1" si="527"/>
        <v>-5453348.9975465573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-1773159.489574349</v>
      </c>
      <c r="R633" s="25">
        <f t="array" aca="1" ref="R633" ca="1">INDEX('Lorri 401b'!L:L,MATCH('Retirement Calculator'!A633,'Lorri 401b'!N:N,0),0)</f>
        <v>-3733087.9409282366</v>
      </c>
      <c r="S633" s="25">
        <f t="shared" ca="1" si="527"/>
        <v>-5506247.4305025861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-1788978.2656346033</v>
      </c>
      <c r="R634" s="25">
        <f t="array" aca="1" ref="R634" ca="1">INDEX('Lorri 401b'!L:L,MATCH('Retirement Calculator'!A634,'Lorri 401b'!N:N,0),0)</f>
        <v>-3770388.0079613272</v>
      </c>
      <c r="S634" s="25">
        <f t="shared" ca="1" si="527"/>
        <v>-5559366.273595931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-1804862.9532617752</v>
      </c>
      <c r="R635" s="25">
        <f t="array" aca="1" ref="R635" ca="1">INDEX('Lorri 401b'!L:L,MATCH('Retirement Calculator'!A635,'Lorri 401b'!N:N,0),0)</f>
        <v>-3807843.4919403889</v>
      </c>
      <c r="S635" s="25">
        <f t="shared" ca="1" si="527"/>
        <v>-5612706.4452021644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-1820813.8270873937</v>
      </c>
      <c r="R636" s="25">
        <f t="array" aca="1" ref="R636" ca="1">INDEX('Lorri 401b'!L:L,MATCH('Retirement Calculator'!A636,'Lorri 401b'!N:N,0),0)</f>
        <v>-3845455.0404360299</v>
      </c>
      <c r="S636" s="25">
        <f t="shared" ca="1" si="527"/>
        <v>-5666268.8675234234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-1836831.1628872857</v>
      </c>
      <c r="R637" s="25">
        <f t="array" aca="1" ref="R637" ca="1">INDEX('Lorri 401b'!L:L,MATCH('Retirement Calculator'!A637,'Lorri 401b'!N:N,0),0)</f>
        <v>-3883223.3037170698</v>
      </c>
      <c r="S637" s="25">
        <f t="shared" ca="1" si="527"/>
        <v>-5720054.4666043557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-1852915.2375863439</v>
      </c>
      <c r="R638" s="25">
        <f t="array" aca="1" ref="R638" ca="1">INDEX('Lorri 401b'!L:L,MATCH('Retirement Calculator'!A638,'Lorri 401b'!N:N,0),0)</f>
        <v>-3921148.9347617803</v>
      </c>
      <c r="S638" s="25">
        <f t="shared" ca="1" si="527"/>
        <v>-5774064.172348124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-1869066.3292633148</v>
      </c>
      <c r="R639" s="25">
        <f t="array" aca="1" ref="R639" ca="1">INDEX('Lorri 401b'!L:L,MATCH('Retirement Calculator'!A639,'Lorri 401b'!N:N,0),0)</f>
        <v>-3959232.5892691775</v>
      </c>
      <c r="S639" s="25">
        <f t="shared" ca="1" si="527"/>
        <v>-5828298.9185324926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-1885284.7171556065</v>
      </c>
      <c r="R640" s="25">
        <f t="array" aca="1" ref="R640" ca="1">INDEX('Lorri 401b'!L:L,MATCH('Retirement Calculator'!A640,'Lorri 401b'!N:N,0),0)</f>
        <v>-3997474.9256703556</v>
      </c>
      <c r="S640" s="25">
        <f t="shared" ca="1" si="527"/>
        <v>-5882759.642825962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-1901570.681664116</v>
      </c>
      <c r="R641" s="25">
        <f t="array" aca="1" ref="R641" ca="1">INDEX('Lorri 401b'!L:L,MATCH('Retirement Calculator'!A641,'Lorri 401b'!N:N,0),0)</f>
        <v>-4035876.6051398716</v>
      </c>
      <c r="S641" s="25">
        <f t="shared" ca="1" si="527"/>
        <v>-5937447.2868039878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-1917924.5043580777</v>
      </c>
      <c r="R642" s="25">
        <f t="array" aca="1" ref="R642" ca="1">INDEX('Lorri 401b'!L:L,MATCH('Retirement Calculator'!A642,'Lorri 401b'!N:N,0),0)</f>
        <v>-4074438.2916071774</v>
      </c>
      <c r="S642" s="25">
        <f t="shared" ca="1" si="527"/>
        <v>-5992362.7959652552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-1934346.4679799308</v>
      </c>
      <c r="R643" s="25">
        <f t="array" aca="1" ref="R643" ca="1">INDEX('Lorri 401b'!L:L,MATCH('Retirement Calculator'!A643,'Lorri 401b'!N:N,0),0)</f>
        <v>-4113160.6517680967</v>
      </c>
      <c r="S643" s="25">
        <f t="shared" ca="1" si="527"/>
        <v>-6047507.119748028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-1950836.8564502082</v>
      </c>
      <c r="R644" s="25">
        <f t="array" aca="1" ref="R644" ca="1">INDEX('Lorri 401b'!L:L,MATCH('Retirement Calculator'!A644,'Lorri 401b'!N:N,0),0)</f>
        <v>-4152044.3550963532</v>
      </c>
      <c r="S644" s="25">
        <f t="shared" ca="1" si="527"/>
        <v>-6102881.2115465617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-1967395.9548724452</v>
      </c>
      <c r="R645" s="25">
        <f t="array" aca="1" ref="R645" ca="1">INDEX('Lorri 401b'!L:L,MATCH('Retirement Calculator'!A645,'Lorri 401b'!N:N,0),0)</f>
        <v>-4191090.0738551444</v>
      </c>
      <c r="S645" s="25">
        <f t="shared" ca="1" si="527"/>
        <v>-6158486.0287275892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-1984024.0495381081</v>
      </c>
      <c r="R646" s="25">
        <f t="array" aca="1" ref="R646" ca="1">INDEX('Lorri 401b'!L:L,MATCH('Retirement Calculator'!A646,'Lorri 401b'!N:N,0),0)</f>
        <v>-4230298.4831087636</v>
      </c>
      <c r="S646" s="25">
        <f t="shared" ca="1" si="527"/>
        <v>-6214322.5326468721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-2000721.4279315446</v>
      </c>
      <c r="R647" s="25">
        <f t="array" aca="1" ref="R647" ca="1">INDEX('Lorri 401b'!L:L,MATCH('Retirement Calculator'!A647,'Lorri 401b'!N:N,0),0)</f>
        <v>-4269670.2607342722</v>
      </c>
      <c r="S647" s="25">
        <f t="shared" ca="1" si="527"/>
        <v>-6270391.6886658166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-2017488.3787349537</v>
      </c>
      <c r="R648" s="25">
        <f t="array" aca="1" ref="R648" ca="1">INDEX('Lorri 401b'!L:L,MATCH('Retirement Calculator'!A648,'Lorri 401b'!N:N,0),0)</f>
        <v>-4309206.0874332208</v>
      </c>
      <c r="S648" s="25">
        <f t="shared" ca="1" si="527"/>
        <v>-6326694.4661681745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-2034325.1918333771</v>
      </c>
      <c r="R649" s="25">
        <f t="array" aca="1" ref="R649" ca="1">INDEX('Lorri 401b'!L:L,MATCH('Retirement Calculator'!A649,'Lorri 401b'!N:N,0),0)</f>
        <v>-4348906.6467434149</v>
      </c>
      <c r="S649" s="25">
        <f t="shared" ca="1" si="527"/>
        <v>-6383231.8385767918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-2051232.1583197105</v>
      </c>
      <c r="R650" s="25">
        <f t="array" aca="1" ref="R650" ca="1">INDEX('Lorri 401b'!L:L,MATCH('Retirement Calculator'!A650,'Lorri 401b'!N:N,0),0)</f>
        <v>-4388772.6250507347</v>
      </c>
      <c r="S650" s="25">
        <f t="shared" ca="1" si="527"/>
        <v>-6440004.7833704455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-2068209.570499737</v>
      </c>
      <c r="R651" s="25">
        <f t="array" aca="1" ref="R651" ca="1">INDEX('Lorri 401b'!L:L,MATCH('Retirement Calculator'!A651,'Lorri 401b'!N:N,0),0)</f>
        <v>-4428804.7116010021</v>
      </c>
      <c r="S651" s="25">
        <f t="shared" ca="1" si="527"/>
        <v>-6497014.282100739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-2085257.7218971804</v>
      </c>
      <c r="R652" s="25">
        <f t="array" aca="1" ref="R652" ca="1">INDEX('Lorri 401b'!L:L,MATCH('Retirement Calculator'!A652,'Lorri 401b'!N:N,0),0)</f>
        <v>-4469003.5985118952</v>
      </c>
      <c r="S652" s="25">
        <f t="shared" ca="1" si="527"/>
        <v>-6554261.3204090754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-2102376.9072587797</v>
      </c>
      <c r="R653" s="25">
        <f t="array" aca="1" ref="R653" ca="1">INDEX('Lorri 401b'!L:L,MATCH('Retirement Calculator'!A653,'Lorri 401b'!N:N,0),0)</f>
        <v>-4509369.9807849173</v>
      </c>
      <c r="S653" s="25">
        <f t="shared" ca="1" si="527"/>
        <v>-6611746.888043697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-2119567.4225593861</v>
      </c>
      <c r="R654" s="25">
        <f t="array" aca="1" ref="R654" ca="1">INDEX('Lorri 401b'!L:L,MATCH('Retirement Calculator'!A654,'Lorri 401b'!N:N,0),0)</f>
        <v>-4549904.5563174104</v>
      </c>
      <c r="S654" s="25">
        <f t="shared" ca="1" si="527"/>
        <v>-6669471.9788767966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-2136829.5650070785</v>
      </c>
      <c r="R655" s="25">
        <f t="array" aca="1" ref="R655" ca="1">INDEX('Lorri 401b'!L:L,MATCH('Retirement Calculator'!A655,'Lorri 401b'!N:N,0),0)</f>
        <v>-4590608.0259146225</v>
      </c>
      <c r="S655" s="25">
        <f t="shared" ca="1" si="527"/>
        <v>-6727437.5909217009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-2154163.6330483025</v>
      </c>
      <c r="R656" s="25">
        <f t="array" aca="1" ref="R656" ca="1">INDEX('Lorri 401b'!L:L,MATCH('Retirement Calculator'!A656,'Lorri 401b'!N:N,0),0)</f>
        <v>-4631481.0933018224</v>
      </c>
      <c r="S656" s="25">
        <f t="shared" ca="1" si="527"/>
        <v>-6785644.7263501249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-2171569.9263730319</v>
      </c>
      <c r="R657" s="25">
        <f t="array" aca="1" ref="R657" ca="1">INDEX('Lorri 401b'!L:L,MATCH('Retirement Calculator'!A657,'Lorri 401b'!N:N,0),0)</f>
        <v>-4672524.4651364693</v>
      </c>
      <c r="S657" s="25">
        <f t="shared" ca="1" si="527"/>
        <v>-6844094.3915095013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-2189048.7459199475</v>
      </c>
      <c r="R658" s="25">
        <f t="array" aca="1" ref="R658" ca="1">INDEX('Lorri 401b'!L:L,MATCH('Retirement Calculator'!A658,'Lorri 401b'!N:N,0),0)</f>
        <v>-4713738.8510204274</v>
      </c>
      <c r="S658" s="25">
        <f t="shared" ca="1" si="527"/>
        <v>-6902787.5969403749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-2206600.3938816418</v>
      </c>
      <c r="R659" s="25">
        <f t="array" aca="1" ref="R659" ca="1">INDEX('Lorri 401b'!L:L,MATCH('Retirement Calculator'!A659,'Lorri 401b'!N:N,0),0)</f>
        <v>-4755124.9635122353</v>
      </c>
      <c r="S659" s="25">
        <f t="shared" ca="1" si="527"/>
        <v>-6961725.3573938776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-2224225.1737098433</v>
      </c>
      <c r="R660" s="25">
        <f t="array" aca="1" ref="R660" ca="1">INDEX('Lorri 401b'!L:L,MATCH('Retirement Calculator'!A660,'Lorri 401b'!N:N,0),0)</f>
        <v>-4796683.5181394257</v>
      </c>
      <c r="S660" s="25">
        <f t="shared" ca="1" si="527"/>
        <v>-7020908.691849269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-2241923.3901206623</v>
      </c>
      <c r="R661" s="25">
        <f t="array" aca="1" ref="R661" ca="1">INDEX('Lorri 401b'!L:L,MATCH('Retirement Calculator'!A661,'Lorri 401b'!N:N,0),0)</f>
        <v>-4838415.2334108958</v>
      </c>
      <c r="S661" s="25">
        <f t="shared" ca="1" si="527"/>
        <v>-7080338.6235315576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-2259695.3490998596</v>
      </c>
      <c r="R662" s="25">
        <f t="array" aca="1" ref="R662" ca="1">INDEX('Lorri 401b'!L:L,MATCH('Retirement Calculator'!A662,'Lorri 401b'!N:N,0),0)</f>
        <v>-4880320.8308293307</v>
      </c>
      <c r="S662" s="25">
        <f t="shared" ca="1" si="527"/>
        <v>-7140016.1799291903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-2277541.3579081371</v>
      </c>
      <c r="R663" s="25">
        <f t="array" aca="1" ref="R663" ca="1">INDEX('Lorri 401b'!L:L,MATCH('Retirement Calculator'!A663,'Lorri 401b'!N:N,0),0)</f>
        <v>-4922401.0349036753</v>
      </c>
      <c r="S663" s="25">
        <f t="shared" ca="1" si="527"/>
        <v>-7199942.3928118125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-2295461.7250864492</v>
      </c>
      <c r="R664" s="25">
        <f t="array" aca="1" ref="R664" ca="1">INDEX('Lorri 401b'!L:L,MATCH('Retirement Calculator'!A664,'Lorri 401b'!N:N,0),0)</f>
        <v>-4964656.5731616635</v>
      </c>
      <c r="S664" s="25">
        <f t="shared" ca="1" si="527"/>
        <v>-7260118.2982481122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-2313456.7604613374</v>
      </c>
      <c r="R665" s="25">
        <f t="array" aca="1" ref="R665" ca="1">INDEX('Lorri 401b'!L:L,MATCH('Retirement Calculator'!A665,'Lorri 401b'!N:N,0),0)</f>
        <v>-5007088.1761623928</v>
      </c>
      <c r="S665" s="25">
        <f t="shared" ca="1" si="527"/>
        <v>-7320544.9366237298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-2331526.7751502874</v>
      </c>
      <c r="R666" s="25">
        <f t="array" aca="1" ref="R666" ca="1">INDEX('Lorri 401b'!L:L,MATCH('Retirement Calculator'!A666,'Lorri 401b'!N:N,0),0)</f>
        <v>-5049696.577508959</v>
      </c>
      <c r="S666" s="25">
        <f t="shared" ca="1" si="527"/>
        <v>-7381223.352659246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-2349672.0815671082</v>
      </c>
      <c r="R667" s="25">
        <f t="array" aca="1" ref="R667" ca="1">INDEX('Lorri 401b'!L:L,MATCH('Retirement Calculator'!A667,'Lorri 401b'!N:N,0),0)</f>
        <v>-5092482.5138611356</v>
      </c>
      <c r="S667" s="25">
        <f t="shared" ca="1" si="527"/>
        <v>-7442154.5954282433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-2367892.9934273325</v>
      </c>
      <c r="R668" s="25">
        <f t="array" aca="1" ref="R668" ca="1">INDEX('Lorri 401b'!L:L,MATCH('Retirement Calculator'!A668,'Lorri 401b'!N:N,0),0)</f>
        <v>-5135446.7249481129</v>
      </c>
      <c r="S668" s="25">
        <f t="shared" ca="1" si="527"/>
        <v>-7503339.7183754453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-2386189.8257536408</v>
      </c>
      <c r="R669" s="25">
        <f t="array" aca="1" ref="R669" ca="1">INDEX('Lorri 401b'!L:L,MATCH('Retirement Calculator'!A669,'Lorri 401b'!N:N,0),0)</f>
        <v>-5178589.9535812857</v>
      </c>
      <c r="S669" s="25">
        <f t="shared" ca="1" si="527"/>
        <v>-7564779.779334927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-2404562.894881309</v>
      </c>
      <c r="R670" s="25">
        <f t="array" aca="1" ref="R670" ca="1">INDEX('Lorri 401b'!L:L,MATCH('Retirement Calculator'!A670,'Lorri 401b'!N:N,0),0)</f>
        <v>-5221912.9456670964</v>
      </c>
      <c r="S670" s="25">
        <f t="shared" ca="1" si="527"/>
        <v>-7626475.8405484054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-2423012.5184636759</v>
      </c>
      <c r="R671" s="25">
        <f t="array" aca="1" ref="R671" ca="1">INDEX('Lorri 401b'!L:L,MATCH('Retirement Calculator'!A671,'Lorri 401b'!N:N,0),0)</f>
        <v>-5265416.450219932</v>
      </c>
      <c r="S671" s="25">
        <f t="shared" ca="1" si="527"/>
        <v>-7688428.9686836079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-2441539.0154776359</v>
      </c>
      <c r="R672" s="25">
        <f t="array" aca="1" ref="R672" ca="1">INDEX('Lorri 401b'!L:L,MATCH('Retirement Calculator'!A672,'Lorri 401b'!N:N,0),0)</f>
        <v>-5309101.2193750711</v>
      </c>
      <c r="S672" s="25">
        <f t="shared" ca="1" si="527"/>
        <v>-7750640.234852707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-2460142.706229154</v>
      </c>
      <c r="R673" s="25">
        <f t="array" aca="1" ref="R673" ca="1">INDEX('Lorri 401b'!L:L,MATCH('Retirement Calculator'!A673,'Lorri 401b'!N:N,0),0)</f>
        <v>-5352968.0084016901</v>
      </c>
      <c r="S673" s="25">
        <f t="shared" ca="1" si="527"/>
        <v>-7813110.7146308441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-2478823.9123588037</v>
      </c>
      <c r="R674" s="25">
        <f t="array" aca="1" ref="R674" ca="1">INDEX('Lorri 401b'!L:L,MATCH('Retirement Calculator'!A674,'Lorri 401b'!N:N,0),0)</f>
        <v>-5397017.57571592</v>
      </c>
      <c r="S674" s="25">
        <f t="shared" ca="1" si="527"/>
        <v>-7875841.4880747236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-2497582.9568473268</v>
      </c>
      <c r="R675" s="25">
        <f t="array" aca="1" ref="R675" ca="1">INDEX('Lorri 401b'!L:L,MATCH('Retirement Calculator'!A675,'Lorri 401b'!N:N,0),0)</f>
        <v>-5441250.6828939589</v>
      </c>
      <c r="S675" s="25">
        <f t="shared" ca="1" si="527"/>
        <v>-7938833.6397412857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-2516420.1640212187</v>
      </c>
      <c r="R676" s="25">
        <f t="array" aca="1" ref="R676" ca="1">INDEX('Lorri 401b'!L:L,MATCH('Retirement Calculator'!A676,'Lorri 401b'!N:N,0),0)</f>
        <v>-5485668.0946852397</v>
      </c>
      <c r="S676" s="25">
        <f t="shared" ca="1" si="527"/>
        <v>-8002088.2587064579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-2535335.859558335</v>
      </c>
      <c r="R677" s="25">
        <f t="array" aca="1" ref="R677" ca="1">INDEX('Lorri 401b'!L:L,MATCH('Retirement Calculator'!A677,'Lorri 401b'!N:N,0),0)</f>
        <v>-5530270.5790256504</v>
      </c>
      <c r="S677" s="25">
        <f t="shared" ca="1" si="527"/>
        <v>-8065606.438583985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-2554330.3704935228</v>
      </c>
      <c r="R678" s="25">
        <f t="array" aca="1" ref="R678" ca="1">INDEX('Lorri 401b'!L:L,MATCH('Retirement Calculator'!A678,'Lorri 401b'!N:N,0),0)</f>
        <v>-5575058.9070508126</v>
      </c>
      <c r="S678" s="25">
        <f t="shared" ca="1" si="527"/>
        <v>-8129389.2775443355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-2573404.025224274</v>
      </c>
      <c r="R679" s="25">
        <f t="array" aca="1" ref="R679" ca="1">INDEX('Lorri 401b'!L:L,MATCH('Retirement Calculator'!A679,'Lorri 401b'!N:N,0),0)</f>
        <v>-5620033.8531094138</v>
      </c>
      <c r="S679" s="25">
        <f t="shared" ca="1" si="527"/>
        <v>-8193437.8783336878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-2592557.1535164034</v>
      </c>
      <c r="R680" s="25">
        <f t="array" aca="1" ref="R680" ca="1">INDEX('Lorri 401b'!L:L,MATCH('Retirement Calculator'!A680,'Lorri 401b'!N:N,0),0)</f>
        <v>-5665196.1947765918</v>
      </c>
      <c r="S680" s="25">
        <f t="shared" ca="1" si="527"/>
        <v>-8257753.3482929952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-2611790.0865097498</v>
      </c>
      <c r="R681" s="25">
        <f t="array" aca="1" ref="R681" ca="1">INDEX('Lorri 401b'!L:L,MATCH('Retirement Calculator'!A681,'Lorri 401b'!N:N,0),0)</f>
        <v>-5710546.7128673838</v>
      </c>
      <c r="S681" s="25">
        <f t="shared" ca="1" si="527"/>
        <v>-8322336.7993771341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-2631103.1567239016</v>
      </c>
      <c r="R682" s="25">
        <f t="array" aca="1" ref="R682" ca="1">INDEX('Lorri 401b'!L:L,MATCH('Retirement Calculator'!A682,'Lorri 401b'!N:N,0),0)</f>
        <v>-5756086.1914502205</v>
      </c>
      <c r="S682" s="25">
        <f t="shared" ca="1" si="527"/>
        <v>-8387189.3481741222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-2650496.6980639459</v>
      </c>
      <c r="R683" s="25">
        <f t="array" aca="1" ref="R683" ca="1">INDEX('Lorri 401b'!L:L,MATCH('Retirement Calculator'!A683,'Lorri 401b'!N:N,0),0)</f>
        <v>-5801815.4178604856</v>
      </c>
      <c r="S683" s="25">
        <f t="shared" ca="1" si="527"/>
        <v>-8452312.115924431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-2669971.0458262404</v>
      </c>
      <c r="R684" s="25">
        <f t="array" aca="1" ref="R684" ca="1">INDEX('Lorri 401b'!L:L,MATCH('Retirement Calculator'!A684,'Lorri 401b'!N:N,0),0)</f>
        <v>-5847735.182714127</v>
      </c>
      <c r="S684" s="25">
        <f t="shared" ca="1" si="527"/>
        <v>-8517706.2285403684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-2689526.536704211</v>
      </c>
      <c r="R685" s="25">
        <f t="array" aca="1" ref="R685" ca="1">INDEX('Lorri 401b'!L:L,MATCH('Retirement Calculator'!A685,'Lorri 401b'!N:N,0),0)</f>
        <v>-5893846.2799213249</v>
      </c>
      <c r="S685" s="25">
        <f t="shared" ca="1" si="527"/>
        <v>-8583372.8166255355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-2709163.5087941731</v>
      </c>
      <c r="R686" s="25">
        <f t="array" aca="1" ref="R686" ca="1">INDEX('Lorri 401b'!L:L,MATCH('Retirement Calculator'!A686,'Lorri 401b'!N:N,0),0)</f>
        <v>-5940149.5067002196</v>
      </c>
      <c r="S686" s="25">
        <f t="shared" ca="1" si="527"/>
        <v>-8649313.0154943932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-2728882.3016011771</v>
      </c>
      <c r="R687" s="25">
        <f t="array" aca="1" ref="R687" ca="1">INDEX('Lorri 401b'!L:L,MATCH('Retirement Calculator'!A687,'Lorri 401b'!N:N,0),0)</f>
        <v>-5986645.6635906929</v>
      </c>
      <c r="S687" s="25">
        <f t="shared" ca="1" si="527"/>
        <v>-8715527.9651918709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-2748683.2560448768</v>
      </c>
      <c r="R688" s="25">
        <f t="array" aca="1" ref="R688" ca="1">INDEX('Lorri 401b'!L:L,MATCH('Retirement Calculator'!A688,'Lorri 401b'!N:N,0),0)</f>
        <v>-6033335.5544682099</v>
      </c>
      <c r="S688" s="25">
        <f t="shared" ca="1" si="527"/>
        <v>-8782018.8105130866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-2768566.7144654249</v>
      </c>
      <c r="R689" s="25">
        <f t="array" aca="1" ref="R689" ca="1">INDEX('Lorri 401b'!L:L,MATCH('Retirement Calculator'!A689,'Lorri 401b'!N:N,0),0)</f>
        <v>-6080219.9865577165</v>
      </c>
      <c r="S689" s="25">
        <f t="shared" ca="1" si="527"/>
        <v>-8848786.7010231409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-2788533.020629392</v>
      </c>
      <c r="R690" s="25">
        <f t="array" aca="1" ref="R690" ca="1">INDEX('Lorri 401b'!L:L,MATCH('Retirement Calculator'!A690,'Lorri 401b'!N:N,0),0)</f>
        <v>-6127299.770447596</v>
      </c>
      <c r="S690" s="25">
        <f t="shared" ca="1" si="527"/>
        <v>-8915832.791076988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-2808582.5197357093</v>
      </c>
      <c r="R691" s="25">
        <f t="array" aca="1" ref="R691" ca="1">INDEX('Lorri 401b'!L:L,MATCH('Retirement Calculator'!A691,'Lorri 401b'!N:N,0),0)</f>
        <v>-6174575.720103683</v>
      </c>
      <c r="S691" s="25">
        <f t="shared" ca="1" si="527"/>
        <v>-8983158.2398393918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-2828715.558421636</v>
      </c>
      <c r="R692" s="25">
        <f t="array" aca="1" ref="R692" ca="1">INDEX('Lorri 401b'!L:L,MATCH('Retirement Calculator'!A692,'Lorri 401b'!N:N,0),0)</f>
        <v>-6222048.6528833378</v>
      </c>
      <c r="S692" s="25">
        <f t="shared" ca="1" si="527"/>
        <v>-9050764.2113049738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-2848932.4847687543</v>
      </c>
      <c r="R693" s="25">
        <f t="array" aca="1" ref="R693" ca="1">INDEX('Lorri 401b'!L:L,MATCH('Retirement Calculator'!A693,'Lorri 401b'!N:N,0),0)</f>
        <v>-6269719.3895495739</v>
      </c>
      <c r="S693" s="25">
        <f t="shared" ca="1" si="527"/>
        <v>-9118651.8743183278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-2869233.6483089854</v>
      </c>
      <c r="R694" s="25">
        <f t="array" aca="1" ref="R694" ca="1">INDEX('Lorri 401b'!L:L,MATCH('Retirement Calculator'!A694,'Lorri 401b'!N:N,0),0)</f>
        <v>-6317588.7542852527</v>
      </c>
      <c r="S694" s="25">
        <f t="shared" ca="1" si="527"/>
        <v>-9186822.4025942385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-2889619.4000306344</v>
      </c>
      <c r="R695" s="25">
        <f t="array" aca="1" ref="R695" ca="1">INDEX('Lorri 401b'!L:L,MATCH('Retirement Calculator'!A695,'Lorri 401b'!N:N,0),0)</f>
        <v>-6365657.5747073302</v>
      </c>
      <c r="S695" s="25">
        <f t="shared" ca="1" si="527"/>
        <v>-9255276.9747379646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-2910090.0923844567</v>
      </c>
      <c r="R696" s="25">
        <f t="array" aca="1" ref="R696" ca="1">INDEX('Lorri 401b'!L:L,MATCH('Retirement Calculator'!A696,'Lorri 401b'!N:N,0),0)</f>
        <v>-6413926.681881167</v>
      </c>
      <c r="S696" s="25">
        <f t="shared" ca="1" si="527"/>
        <v>-9324016.7742656246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-2930646.0792897535</v>
      </c>
      <c r="R697" s="25">
        <f t="array" aca="1" ref="R697" ca="1">INDEX('Lorri 401b'!L:L,MATCH('Retirement Calculator'!A697,'Lorri 401b'!N:N,0),0)</f>
        <v>-6462396.9103348944</v>
      </c>
      <c r="S697" s="25">
        <f t="shared" ca="1" si="527"/>
        <v>-9393042.9896246474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-2951287.7161404886</v>
      </c>
      <c r="R698" s="25">
        <f t="array" aca="1" ref="R698" ca="1">INDEX('Lorri 401b'!L:L,MATCH('Retirement Calculator'!A698,'Lorri 401b'!N:N,0),0)</f>
        <v>-6511069.0980738457</v>
      </c>
      <c r="S698" s="25">
        <f t="shared" ca="1" si="527"/>
        <v>-9462356.8142143339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-2972015.3598114355</v>
      </c>
      <c r="R699" s="25">
        <f t="array" aca="1" ref="R699" ca="1">INDEX('Lorri 401b'!L:L,MATCH('Retirement Calculator'!A699,'Lorri 401b'!N:N,0),0)</f>
        <v>-6559944.0865950426</v>
      </c>
      <c r="S699" s="25">
        <f t="shared" ca="1" si="527"/>
        <v>-9531959.4464064781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-2992829.3686643443</v>
      </c>
      <c r="R700" s="25">
        <f t="array" aca="1" ref="R700" ca="1">INDEX('Lorri 401b'!L:L,MATCH('Retirement Calculator'!A700,'Lorri 401b'!N:N,0),0)</f>
        <v>-6609022.7209017444</v>
      </c>
      <c r="S700" s="25">
        <f t="shared" ca="1" si="527"/>
        <v>-9601852.0895660892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-3013730.1025541406</v>
      </c>
      <c r="R701" s="25">
        <f t="array" aca="1" ref="R701" ca="1">INDEX('Lorri 401b'!L:L,MATCH('Retirement Calculator'!A701,'Lorri 401b'!N:N,0),0)</f>
        <v>-6658305.8495180579</v>
      </c>
      <c r="S701" s="25">
        <f t="shared" ca="1" si="527"/>
        <v>-9672035.9520721994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-3034717.9228351442</v>
      </c>
      <c r="R702" s="25">
        <f t="array" aca="1" ref="R702" ca="1">INDEX('Lorri 401b'!L:L,MATCH('Retirement Calculator'!A702,'Lorri 401b'!N:N,0),0)</f>
        <v>-6707794.3245036053</v>
      </c>
      <c r="S702" s="25">
        <f t="shared" ca="1" si="527"/>
        <v>-9742512.2473387495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-3055793.1923673186</v>
      </c>
      <c r="R703" s="25">
        <f t="array" aca="1" ref="R703" ca="1">INDEX('Lorri 401b'!L:L,MATCH('Retirement Calculator'!A703,'Lorri 401b'!N:N,0),0)</f>
        <v>-6757489.0014682598</v>
      </c>
      <c r="S703" s="25">
        <f t="shared" ca="1" si="527"/>
        <v>-9813282.1938355789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-3076956.2755225436</v>
      </c>
      <c r="R704" s="25">
        <f t="array" aca="1" ref="R704" ca="1">INDEX('Lorri 401b'!L:L,MATCH('Retirement Calculator'!A704,'Lorri 401b'!N:N,0),0)</f>
        <v>-6807390.7395869335</v>
      </c>
      <c r="S704" s="25">
        <f t="shared" ca="1" si="527"/>
        <v>-9884347.0151094776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-3098207.5381909157</v>
      </c>
      <c r="R705" s="25">
        <f t="array" aca="1" ref="R705" ca="1">INDEX('Lorri 401b'!L:L,MATCH('Retirement Calculator'!A705,'Lorri 401b'!N:N,0),0)</f>
        <v>-6857500.401614435</v>
      </c>
      <c r="S705" s="25">
        <f t="shared" ca="1" si="527"/>
        <v>-9955707.9398053512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-3119547.3477870724</v>
      </c>
      <c r="R706" s="25">
        <f t="array" aca="1" ref="R706" ca="1">INDEX('Lorri 401b'!L:L,MATCH('Retirement Calculator'!A706,'Lorri 401b'!N:N,0),0)</f>
        <v>-6907818.8539003842</v>
      </c>
      <c r="S706" s="25">
        <f t="shared" ca="1" si="527"/>
        <v>-10027366.201687457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-3140976.0732565466</v>
      </c>
      <c r="R707" s="25">
        <f t="array" aca="1" ref="R707" ca="1">INDEX('Lorri 401b'!L:L,MATCH('Retirement Calculator'!A707,'Lorri 401b'!N:N,0),0)</f>
        <v>-6958346.9664041912</v>
      </c>
      <c r="S707" s="25">
        <f t="shared" ca="1" si="527"/>
        <v>-10099323.039660737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-3162494.0850821435</v>
      </c>
      <c r="R708" s="25">
        <f t="array" aca="1" ref="R708" ca="1">INDEX('Lorri 401b'!L:L,MATCH('Retirement Calculator'!A708,'Lorri 401b'!N:N,0),0)</f>
        <v>-7009085.6127100978</v>
      </c>
      <c r="S708" s="25">
        <f t="shared" ca="1" si="527"/>
        <v>-10171579.697792241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-3184101.7552903472</v>
      </c>
      <c r="R709" s="25">
        <f t="array" aca="1" ref="R709" ca="1">INDEX('Lorri 401b'!L:L,MATCH('Retirement Calculator'!A709,'Lorri 401b'!N:N,0),0)</f>
        <v>-7060035.6700422792</v>
      </c>
      <c r="S709" s="25">
        <f t="shared" ca="1" si="527"/>
        <v>-10244137.425332626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-3205799.4574577515</v>
      </c>
      <c r="R710" s="25">
        <f t="array" aca="1" ref="R710" ca="1">INDEX('Lorri 401b'!L:L,MATCH('Retirement Calculator'!A710,'Lorri 401b'!N:N,0),0)</f>
        <v>-7111198.0192800108</v>
      </c>
      <c r="S710" s="25">
        <f t="shared" ca="1" si="527"/>
        <v>-10316997.476737762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-3227587.5667175204</v>
      </c>
      <c r="R711" s="25">
        <f t="array" aca="1" ref="R711" ca="1">INDEX('Lorri 401b'!L:L,MATCH('Retirement Calculator'!A711,'Lorri 401b'!N:N,0),0)</f>
        <v>-7162573.5449729003</v>
      </c>
      <c r="S711" s="25">
        <f t="shared" ca="1" si="527"/>
        <v>-10390161.111690421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-3249466.4597658715</v>
      </c>
      <c r="R712" s="25">
        <f t="array" aca="1" ref="R712" ca="1">INDEX('Lorri 401b'!L:L,MATCH('Retirement Calculator'!A712,'Lorri 401b'!N:N,0),0)</f>
        <v>-7214163.1353561766</v>
      </c>
      <c r="S712" s="25">
        <f t="shared" ca="1" si="527"/>
        <v>-10463629.595122049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-3271436.5148685905</v>
      </c>
      <c r="R713" s="25">
        <f t="array" aca="1" ref="R713" ca="1">INDEX('Lorri 401b'!L:L,MATCH('Retirement Calculator'!A713,'Lorri 401b'!N:N,0),0)</f>
        <v>-7265967.6823660498</v>
      </c>
      <c r="S713" s="25">
        <f t="shared" ca="1" si="527"/>
        <v>-10537404.19723464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-3293498.1118675708</v>
      </c>
      <c r="R714" s="25">
        <f t="array" aca="1" ref="R714" ca="1">INDEX('Lorri 401b'!L:L,MATCH('Retirement Calculator'!A714,'Lorri 401b'!N:N,0),0)</f>
        <v>-7317988.0816551307</v>
      </c>
      <c r="S714" s="25">
        <f t="shared" ca="1" si="527"/>
        <v>-10611486.193522701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-3315651.6321873805</v>
      </c>
      <c r="R715" s="25">
        <f t="array" aca="1" ref="R715" ca="1">INDEX('Lorri 401b'!L:L,MATCH('Retirement Calculator'!A715,'Lorri 401b'!N:N,0),0)</f>
        <v>-7370225.232607916</v>
      </c>
      <c r="S715" s="25">
        <f t="shared" ca="1" si="527"/>
        <v>-10685876.864795297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-3337897.4588418561</v>
      </c>
      <c r="R716" s="25">
        <f t="array" aca="1" ref="R716" ca="1">INDEX('Lorri 401b'!L:L,MATCH('Retirement Calculator'!A716,'Lorri 401b'!N:N,0),0)</f>
        <v>-7422680.0383563377</v>
      </c>
      <c r="S716" s="25">
        <f t="shared" ca="1" si="527"/>
        <v>-10760577.497198194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-3360235.9764407254</v>
      </c>
      <c r="R717" s="25">
        <f t="array" aca="1" ref="R717" ca="1">INDEX('Lorri 401b'!L:L,MATCH('Retirement Calculator'!A717,'Lorri 401b'!N:N,0),0)</f>
        <v>-7475353.4057953786</v>
      </c>
      <c r="S717" s="25">
        <f t="shared" ca="1" si="527"/>
        <v>-10835589.382236104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-3382667.5711962562</v>
      </c>
      <c r="R718" s="25">
        <f t="array" aca="1" ref="R718" ca="1">INDEX('Lorri 401b'!L:L,MATCH('Retirement Calculator'!A718,'Lorri 401b'!N:N,0),0)</f>
        <v>-7528246.2455987483</v>
      </c>
      <c r="S718" s="25">
        <f t="shared" ca="1" si="527"/>
        <v>-10910913.816795005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-3405192.6309299353</v>
      </c>
      <c r="R719" s="25">
        <f t="array" aca="1" ref="R719" ca="1">INDEX('Lorri 401b'!L:L,MATCH('Retirement Calculator'!A719,'Lorri 401b'!N:N,0),0)</f>
        <v>-7581359.4722346319</v>
      </c>
      <c r="S719" s="25">
        <f t="shared" ca="1" si="527"/>
        <v>-10986552.103164567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-3427811.5450791712</v>
      </c>
      <c r="R720" s="25">
        <f t="array" aca="1" ref="R720" ca="1">INDEX('Lorri 401b'!L:L,MATCH('Retirement Calculator'!A720,'Lorri 401b'!N:N,0),0)</f>
        <v>-7634694.003981499</v>
      </c>
      <c r="S720" s="25">
        <f t="shared" ca="1" si="527"/>
        <v>-11062505.549060671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-3450524.704704029</v>
      </c>
      <c r="R721" s="25">
        <f t="array" aca="1" ref="R721" ca="1">INDEX('Lorri 401b'!L:L,MATCH('Retirement Calculator'!A721,'Lorri 401b'!N:N,0),0)</f>
        <v>-7688250.7629439775</v>
      </c>
      <c r="S721" s="25">
        <f t="shared" ca="1" si="527"/>
        <v>-11138775.467648007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-3473332.5024939906</v>
      </c>
      <c r="R722" s="25">
        <f t="array" aca="1" ref="R722" ca="1">INDEX('Lorri 401b'!L:L,MATCH('Retirement Calculator'!A722,'Lorri 401b'!N:N,0),0)</f>
        <v>-7742030.6750687994</v>
      </c>
      <c r="S722" s="25">
        <f t="shared" ca="1" si="527"/>
        <v>-11215363.17756279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-3496235.3327747434</v>
      </c>
      <c r="R723" s="25">
        <f t="array" aca="1" ref="R723" ca="1">INDEX('Lorri 401b'!L:L,MATCH('Retirement Calculator'!A723,'Lorri 401b'!N:N,0),0)</f>
        <v>-7796034.6701608086</v>
      </c>
      <c r="S723" s="25">
        <f t="shared" ca="1" si="527"/>
        <v>-11292270.002935551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-3519233.5915149995</v>
      </c>
      <c r="R724" s="25">
        <f t="array" aca="1" ref="R724" ca="1">INDEX('Lorri 401b'!L:L,MATCH('Retirement Calculator'!A724,'Lorri 401b'!N:N,0),0)</f>
        <v>-7850263.6818990344</v>
      </c>
      <c r="S724" s="25">
        <f t="shared" ca="1" si="527"/>
        <v>-11369497.273414034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-3542327.6763333399</v>
      </c>
      <c r="R725" s="25">
        <f t="array" aca="1" ref="R725" ca="1">INDEX('Lorri 401b'!L:L,MATCH('Retirement Calculator'!A725,'Lorri 401b'!N:N,0),0)</f>
        <v>-7904718.6478528362</v>
      </c>
      <c r="S725" s="25">
        <f t="shared" ca="1" si="527"/>
        <v>-11447046.324186176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-3565517.9865050903</v>
      </c>
      <c r="R726" s="25">
        <f t="array" aca="1" ref="R726" ca="1">INDEX('Lorri 401b'!L:L,MATCH('Retirement Calculator'!A726,'Lorri 401b'!N:N,0),0)</f>
        <v>-7959400.5094981119</v>
      </c>
      <c r="S726" s="25">
        <f t="shared" ca="1" si="527"/>
        <v>-11524918.496003203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-3588804.922969223</v>
      </c>
      <c r="R727" s="25">
        <f t="array" aca="1" ref="R727" ca="1">INDEX('Lorri 401b'!L:L,MATCH('Retirement Calculator'!A727,'Lorri 401b'!N:N,0),0)</f>
        <v>-8014310.2122335769</v>
      </c>
      <c r="S727" s="25">
        <f t="shared" ca="1" si="527"/>
        <v>-11603115.135202799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-3612188.8883352894</v>
      </c>
      <c r="R728" s="25">
        <f t="array" aca="1" ref="R728" ca="1">INDEX('Lorri 401b'!L:L,MATCH('Retirement Calculator'!A728,'Lorri 401b'!N:N,0),0)</f>
        <v>-8069448.7053971058</v>
      </c>
      <c r="S728" s="25">
        <f t="shared" ca="1" si="527"/>
        <v>-11681637.593732394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-3635670.286890381</v>
      </c>
      <c r="R729" s="25">
        <f t="array" aca="1" ref="R729" ca="1">INDEX('Lorri 401b'!L:L,MATCH('Retirement Calculator'!A729,'Lorri 401b'!N:N,0),0)</f>
        <v>-8124816.9422821496</v>
      </c>
      <c r="S729" s="25">
        <f t="shared" ca="1" si="527"/>
        <v>-11760487.229172532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-3659249.5246061189</v>
      </c>
      <c r="R730" s="25">
        <f t="array" aca="1" ref="R730" ca="1">INDEX('Lorri 401b'!L:L,MATCH('Retirement Calculator'!A730,'Lorri 401b'!N:N,0),0)</f>
        <v>-8180415.8801542139</v>
      </c>
      <c r="S730" s="25">
        <f t="shared" ca="1" si="527"/>
        <v>-11839665.404760333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-3682927.0091456724</v>
      </c>
      <c r="R731" s="25">
        <f t="array" aca="1" ref="R731" ca="1">INDEX('Lorri 401b'!L:L,MATCH('Retirement Calculator'!A731,'Lorri 401b'!N:N,0),0)</f>
        <v>-8236246.480267412</v>
      </c>
      <c r="S731" s="25">
        <f t="shared" ca="1" si="527"/>
        <v>-11919173.489413084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-3706703.1498708073</v>
      </c>
      <c r="R732" s="25">
        <f t="array" aca="1" ref="R732" ca="1">INDEX('Lorri 401b'!L:L,MATCH('Retirement Calculator'!A732,'Lorri 401b'!N:N,0),0)</f>
        <v>-8292309.7078810818</v>
      </c>
      <c r="S732" s="25">
        <f t="shared" ca="1" si="527"/>
        <v>-11999012.857751889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-3730578.3578489637</v>
      </c>
      <c r="R733" s="25">
        <f t="array" aca="1" ref="R733" ca="1">INDEX('Lorri 401b'!L:L,MATCH('Retirement Calculator'!A733,'Lorri 401b'!N:N,0),0)</f>
        <v>-8348606.5322764758</v>
      </c>
      <c r="S733" s="25">
        <f t="shared" ca="1" si="527"/>
        <v>-12079184.890125439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-3754553.0458603622</v>
      </c>
      <c r="R734" s="25">
        <f t="array" aca="1" ref="R734" ca="1">INDEX('Lorri 401b'!L:L,MATCH('Retirement Calculator'!A734,'Lorri 401b'!N:N,0),0)</f>
        <v>-8405137.9267735165</v>
      </c>
      <c r="S734" s="25">
        <f t="shared" ca="1" si="527"/>
        <v>-12159690.97263388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-3778627.6284051416</v>
      </c>
      <c r="R735" s="25">
        <f t="array" aca="1" ref="R735" ca="1">INDEX('Lorri 401b'!L:L,MATCH('Retirement Calculator'!A735,'Lorri 401b'!N:N,0),0)</f>
        <v>-8461904.8687476292</v>
      </c>
      <c r="S735" s="25">
        <f t="shared" ca="1" si="527"/>
        <v>-12240532.497152772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-3802802.5217105243</v>
      </c>
      <c r="R736" s="25">
        <f t="array" aca="1" ref="R736" ca="1">INDEX('Lorri 401b'!L:L,MATCH('Retirement Calculator'!A736,'Lorri 401b'!N:N,0),0)</f>
        <v>-8518908.3396466337</v>
      </c>
      <c r="S736" s="25">
        <f t="shared" ca="1" si="527"/>
        <v>-12321710.861357158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-3827078.1437380128</v>
      </c>
      <c r="R737" s="25">
        <f t="array" aca="1" ref="R737" ca="1">INDEX('Lorri 401b'!L:L,MATCH('Retirement Calculator'!A737,'Lorri 401b'!N:N,0),0)</f>
        <v>-8576149.3250077181</v>
      </c>
      <c r="S737" s="25">
        <f t="shared" ca="1" si="527"/>
        <v>-12403227.468745731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-3851454.914190616</v>
      </c>
      <c r="R738" s="25">
        <f t="array" aca="1" ref="R738" ca="1">INDEX('Lorri 401b'!L:L,MATCH('Retirement Calculator'!A738,'Lorri 401b'!N:N,0),0)</f>
        <v>-8633628.8144744728</v>
      </c>
      <c r="S738" s="25">
        <f t="shared" ca="1" si="527"/>
        <v>-12485083.728665089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-3875933.2545201047</v>
      </c>
      <c r="R739" s="25">
        <f t="array" aca="1" ref="R739" ca="1">INDEX('Lorri 401b'!L:L,MATCH('Retirement Calculator'!A739,'Lorri 401b'!N:N,0),0)</f>
        <v>-8691347.8018140066</v>
      </c>
      <c r="S739" s="25">
        <f t="shared" ca="1" si="527"/>
        <v>-12567281.056334112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-3900513.5879342998</v>
      </c>
      <c r="R740" s="25">
        <f t="array" aca="1" ref="R740" ca="1">INDEX('Lorri 401b'!L:L,MATCH('Retirement Calculator'!A740,'Lorri 401b'!N:N,0),0)</f>
        <v>-8749307.2849341221</v>
      </c>
      <c r="S740" s="25">
        <f t="shared" ca="1" si="527"/>
        <v>-12649820.872868422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-3925196.3394043874</v>
      </c>
      <c r="R741" s="25">
        <f t="array" aca="1" ref="R741" ca="1">INDEX('Lorri 401b'!L:L,MATCH('Retirement Calculator'!A741,'Lorri 401b'!N:N,0),0)</f>
        <v>-8807508.2659005709</v>
      </c>
      <c r="S741" s="25">
        <f t="shared" ca="1" si="527"/>
        <v>-12732704.605304958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-3949981.9356722669</v>
      </c>
      <c r="R742" s="25">
        <f t="array" aca="1" ref="R742" ca="1">INDEX('Lorri 401b'!L:L,MATCH('Retirement Calculator'!A742,'Lorri 401b'!N:N,0),0)</f>
        <v>-8865951.7509543803</v>
      </c>
      <c r="S742" s="25">
        <f t="shared" ca="1" si="527"/>
        <v>-12815933.686626647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-3974870.8052579295</v>
      </c>
      <c r="R743" s="25">
        <f t="array" aca="1" ref="R743" ca="1">INDEX('Lorri 401b'!L:L,MATCH('Retirement Calculator'!A743,'Lorri 401b'!N:N,0),0)</f>
        <v>-8924638.7505292464</v>
      </c>
      <c r="S743" s="25">
        <f t="shared" ca="1" si="527"/>
        <v>-12899509.555787176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-3999863.3784668655</v>
      </c>
      <c r="R744" s="25">
        <f t="array" aca="1" ref="R744" ca="1">INDEX('Lorri 401b'!L:L,MATCH('Retirement Calculator'!A744,'Lorri 401b'!N:N,0),0)</f>
        <v>-8983570.279269008</v>
      </c>
      <c r="S744" s="25">
        <f t="shared" ca="1" si="527"/>
        <v>-12983433.657735873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-4024960.0873975055</v>
      </c>
      <c r="R745" s="25">
        <f t="array" aca="1" ref="R745" ca="1">INDEX('Lorri 401b'!L:L,MATCH('Retirement Calculator'!A745,'Lorri 401b'!N:N,0),0)</f>
        <v>-9042747.3560451847</v>
      </c>
      <c r="S745" s="25">
        <f t="shared" ca="1" si="527"/>
        <v>-13067707.443442691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-4050161.3659486896</v>
      </c>
      <c r="R746" s="25">
        <f t="array" aca="1" ref="R746" ca="1">INDEX('Lorri 401b'!L:L,MATCH('Retirement Calculator'!A746,'Lorri 401b'!N:N,0),0)</f>
        <v>-9102171.003974596</v>
      </c>
      <c r="S746" s="25">
        <f t="shared" ca="1" si="527"/>
        <v>-13152332.369923286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-4075467.6498271707</v>
      </c>
      <c r="R747" s="25">
        <f t="array" aca="1" ref="R747" ca="1">INDEX('Lorri 401b'!L:L,MATCH('Retirement Calculator'!A747,'Lorri 401b'!N:N,0),0)</f>
        <v>-9161842.2504370473</v>
      </c>
      <c r="S747" s="25">
        <f t="shared" ca="1" si="527"/>
        <v>-13237309.900264218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-4100879.3765551453</v>
      </c>
      <c r="R748" s="25">
        <f t="array" aca="1" ref="R748" ca="1">INDEX('Lorri 401b'!L:L,MATCH('Retirement Calculator'!A748,'Lorri 401b'!N:N,0),0)</f>
        <v>-9221762.1270930916</v>
      </c>
      <c r="S748" s="25">
        <f t="shared" ca="1" si="527"/>
        <v>-13322641.503648236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-4126396.9854778196</v>
      </c>
      <c r="R749" s="25">
        <f t="array" aca="1" ref="R749" ca="1">INDEX('Lorri 401b'!L:L,MATCH('Retirement Calculator'!A749,'Lorri 401b'!N:N,0),0)</f>
        <v>-9281931.6699018702</v>
      </c>
      <c r="S749" s="25">
        <f t="shared" ca="1" si="527"/>
        <v>-13408328.65537969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-4152020.9177710051</v>
      </c>
      <c r="R750" s="25">
        <f t="array" aca="1" ref="R750" ca="1">INDEX('Lorri 401b'!L:L,MATCH('Retirement Calculator'!A750,'Lorri 401b'!N:N,0),0)</f>
        <v>-9342351.9191390183</v>
      </c>
      <c r="S750" s="25">
        <f t="shared" ca="1" si="527"/>
        <v>-13494372.836910024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-4177751.6164487456</v>
      </c>
      <c r="R751" s="25">
        <f t="array" aca="1" ref="R751" ca="1">INDEX('Lorri 401b'!L:L,MATCH('Retirement Calculator'!A751,'Lorri 401b'!N:N,0),0)</f>
        <v>-9403023.9194146544</v>
      </c>
      <c r="S751" s="25">
        <f t="shared" ca="1" si="527"/>
        <v>-13580775.5358634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-4203589.5263709771</v>
      </c>
      <c r="R752" s="25">
        <f t="array" aca="1" ref="R752" ca="1">INDEX('Lorri 401b'!L:L,MATCH('Retirement Calculator'!A752,'Lorri 401b'!N:N,0),0)</f>
        <v>-9463948.7196914386</v>
      </c>
      <c r="S752" s="25">
        <f t="shared" ca="1" si="527"/>
        <v>-13667538.246062417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-4229535.0942512173</v>
      </c>
      <c r="R753" s="25">
        <f t="array" aca="1" ref="R753" ca="1">INDEX('Lorri 401b'!L:L,MATCH('Retirement Calculator'!A753,'Lorri 401b'!N:N,0),0)</f>
        <v>-9525127.3733027093</v>
      </c>
      <c r="S753" s="25">
        <f t="shared" ca="1" si="527"/>
        <v>-13754662.467553927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-4255588.7686642921</v>
      </c>
      <c r="R754" s="25">
        <f t="array" aca="1" ref="R754" ca="1">INDEX('Lorri 401b'!L:L,MATCH('Retirement Calculator'!A754,'Lorri 401b'!N:N,0),0)</f>
        <v>-9586560.9379706942</v>
      </c>
      <c r="S754" s="25">
        <f t="shared" ca="1" si="527"/>
        <v>-13842149.706634987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-4281751.0000540875</v>
      </c>
      <c r="R755" s="25">
        <f t="array" aca="1" ref="R755" ca="1">INDEX('Lorri 401b'!L:L,MATCH('Retirement Calculator'!A755,'Lorri 401b'!N:N,0),0)</f>
        <v>-9648250.4758247957</v>
      </c>
      <c r="S755" s="25">
        <f t="shared" ca="1" si="527"/>
        <v>-13930001.475878883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-4308022.2407413404</v>
      </c>
      <c r="R756" s="25">
        <f t="array" aca="1" ref="R756" ca="1">INDEX('Lorri 401b'!L:L,MATCH('Retirement Calculator'!A756,'Lorri 401b'!N:N,0),0)</f>
        <v>-9710197.0534199551</v>
      </c>
      <c r="S756" s="25">
        <f t="shared" ca="1" si="527"/>
        <v>-14018219.294161296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-4334402.9449314578</v>
      </c>
      <c r="R757" s="25">
        <f t="array" aca="1" ref="R757" ca="1">INDEX('Lorri 401b'!L:L,MATCH('Retirement Calculator'!A757,'Lorri 401b'!N:N,0),0)</f>
        <v>-9772401.7417550944</v>
      </c>
      <c r="S757" s="25">
        <f t="shared" ca="1" si="527"/>
        <v>-14106804.686686553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-4360893.5687223673</v>
      </c>
      <c r="R758" s="25">
        <f t="array" aca="1" ref="R758" ca="1">INDEX('Lorri 401b'!L:L,MATCH('Retirement Calculator'!A758,'Lorri 401b'!N:N,0),0)</f>
        <v>-9834865.616291631</v>
      </c>
      <c r="S758" s="25">
        <f t="shared" ca="1" si="527"/>
        <v>-14195759.185013998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-4387494.5701124053</v>
      </c>
      <c r="R759" s="25">
        <f t="array" aca="1" ref="R759" ca="1">INDEX('Lorri 401b'!L:L,MATCH('Retirement Calculator'!A759,'Lorri 401b'!N:N,0),0)</f>
        <v>-9897589.7569720689</v>
      </c>
      <c r="S759" s="25">
        <f t="shared" ca="1" si="527"/>
        <v>-14285084.327084474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-4414206.4090082347</v>
      </c>
      <c r="R760" s="25">
        <f t="array" aca="1" ref="R760" ca="1">INDEX('Lorri 401b'!L:L,MATCH('Retirement Calculator'!A760,'Lorri 401b'!N:N,0),0)</f>
        <v>-9960575.2482386753</v>
      </c>
      <c r="S760" s="25">
        <f t="shared" ca="1" si="527"/>
        <v>-14374781.65724691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-4441029.5472327974</v>
      </c>
      <c r="R761" s="25">
        <f t="array" aca="1" ref="R761" ca="1">INDEX('Lorri 401b'!L:L,MATCH('Retirement Calculator'!A761,'Lorri 401b'!N:N,0),0)</f>
        <v>-10023823.179052226</v>
      </c>
      <c r="S761" s="25">
        <f t="shared" ca="1" si="527"/>
        <v>-14464852.726285024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-4467964.4485332957</v>
      </c>
      <c r="R762" s="25">
        <f t="array" aca="1" ref="R762" ca="1">INDEX('Lorri 401b'!L:L,MATCH('Retirement Calculator'!A762,'Lorri 401b'!N:N,0),0)</f>
        <v>-10087334.642910834</v>
      </c>
      <c r="S762" s="25">
        <f t="shared" ca="1" si="527"/>
        <v>-14555299.091444131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-4495011.5785892121</v>
      </c>
      <c r="R763" s="25">
        <f t="array" aca="1" ref="R763" ca="1">INDEX('Lorri 401b'!L:L,MATCH('Retirement Calculator'!A763,'Lorri 401b'!N:N,0),0)</f>
        <v>-10151110.737868853</v>
      </c>
      <c r="S763" s="25">
        <f t="shared" ca="1" si="527"/>
        <v>-14646122.316458065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-4522171.4050203618</v>
      </c>
      <c r="R764" s="25">
        <f t="array" aca="1" ref="R764" ca="1">INDEX('Lorri 401b'!L:L,MATCH('Retirement Calculator'!A764,'Lorri 401b'!N:N,0),0)</f>
        <v>-10215152.566555863</v>
      </c>
      <c r="S764" s="25">
        <f t="shared" ca="1" si="527"/>
        <v>-14737323.971576225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-4549444.3973949747</v>
      </c>
      <c r="R765" s="25">
        <f t="array" aca="1" ref="R765" ca="1">INDEX('Lorri 401b'!L:L,MATCH('Retirement Calculator'!A765,'Lorri 401b'!N:N,0),0)</f>
        <v>-10279461.236195736</v>
      </c>
      <c r="S765" s="25">
        <f t="shared" ca="1" si="527"/>
        <v>-14828905.633590709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-4576831.0272378149</v>
      </c>
      <c r="R766" s="25">
        <f t="array" aca="1" ref="R766" ca="1">INDEX('Lorri 401b'!L:L,MATCH('Retirement Calculator'!A766,'Lorri 401b'!N:N,0),0)</f>
        <v>-10344037.858625775</v>
      </c>
      <c r="S766" s="25">
        <f t="shared" ca="1" si="527"/>
        <v>-14920868.885863591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-4604331.7680383334</v>
      </c>
      <c r="R767" s="25">
        <f t="array" aca="1" ref="R767" ca="1">INDEX('Lorri 401b'!L:L,MATCH('Retirement Calculator'!A767,'Lorri 401b'!N:N,0),0)</f>
        <v>-10408883.550315939</v>
      </c>
      <c r="S767" s="25">
        <f t="shared" ca="1" si="527"/>
        <v>-15013215.318354271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-4631947.0952588543</v>
      </c>
      <c r="R768" s="25">
        <f t="array" aca="1" ref="R768" ca="1">INDEX('Lorri 401b'!L:L,MATCH('Retirement Calculator'!A768,'Lorri 401b'!N:N,0),0)</f>
        <v>-10473999.432388145</v>
      </c>
      <c r="S768" s="25">
        <f t="shared" ca="1" si="527"/>
        <v>-15105946.527647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-4659677.4863427943</v>
      </c>
      <c r="R769" s="25">
        <f t="array" aca="1" ref="R769" ca="1">INDEX('Lorri 401b'!L:L,MATCH('Retirement Calculator'!A769,'Lorri 401b'!N:N,0),0)</f>
        <v>-10539386.630635653</v>
      </c>
      <c r="S769" s="25">
        <f t="shared" ca="1" si="527"/>
        <v>-15199064.116978448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-4687523.4207229177</v>
      </c>
      <c r="R770" s="25">
        <f t="array" aca="1" ref="R770" ca="1">INDEX('Lorri 401b'!L:L,MATCH('Retirement Calculator'!A770,'Lorri 401b'!N:N,0),0)</f>
        <v>-10605046.275542524</v>
      </c>
      <c r="S770" s="25">
        <f t="shared" ca="1" si="527"/>
        <v>-15292569.69626544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-4715485.3798296247</v>
      </c>
      <c r="R771" s="25">
        <f t="array" aca="1" ref="R771" ca="1">INDEX('Lorri 401b'!L:L,MATCH('Retirement Calculator'!A771,'Lorri 401b'!N:N,0),0)</f>
        <v>-10670979.502303174</v>
      </c>
      <c r="S771" s="25">
        <f t="shared" ca="1" si="527"/>
        <v>-15386464.882132798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-4743563.8470992763</v>
      </c>
      <c r="R772" s="25">
        <f t="array" aca="1" ref="R772" ca="1">INDEX('Lorri 401b'!L:L,MATCH('Retirement Calculator'!A772,'Lorri 401b'!N:N,0),0)</f>
        <v>-10737187.450841993</v>
      </c>
      <c r="S772" s="25">
        <f t="shared" ca="1" si="527"/>
        <v>-15480751.297941269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-4771759.3079825509</v>
      </c>
      <c r="R773" s="25">
        <f t="array" aca="1" ref="R773" ca="1">INDEX('Lorri 401b'!L:L,MATCH('Retirement Calculator'!A773,'Lorri 401b'!N:N,0),0)</f>
        <v>-10803671.265833057</v>
      </c>
      <c r="S773" s="25">
        <f t="shared" ca="1" si="527"/>
        <v>-15575430.573815608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-4800072.2499528397</v>
      </c>
      <c r="R774" s="25">
        <f t="array" aca="1" ref="R774" ca="1">INDEX('Lorri 401b'!L:L,MATCH('Retirement Calculator'!A774,'Lorri 401b'!N:N,0),0)</f>
        <v>-10870432.096719919</v>
      </c>
      <c r="S774" s="25">
        <f t="shared" ca="1" si="527"/>
        <v>-15670504.346672758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-4828503.1625146708</v>
      </c>
      <c r="R775" s="25">
        <f t="array" aca="1" ref="R775" ca="1">INDEX('Lorri 401b'!L:L,MATCH('Retirement Calculator'!A775,'Lorri 401b'!N:N,0),0)</f>
        <v>-10937471.097735476</v>
      </c>
      <c r="S775" s="25">
        <f t="shared" ca="1" si="527"/>
        <v>-15765974.260250147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-4857052.5372121762</v>
      </c>
      <c r="R776" s="25">
        <f t="array" aca="1" ref="R776" ca="1">INDEX('Lorri 401b'!L:L,MATCH('Retirement Calculator'!A776,'Lorri 401b'!N:N,0),0)</f>
        <v>-11004789.42792193</v>
      </c>
      <c r="S776" s="25">
        <f t="shared" ref="S776:S1030" ca="1" si="787">SUM(Q776:R776)</f>
        <v>-15861841.965134107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-4885720.8676375886</v>
      </c>
      <c r="R777" s="25">
        <f t="array" aca="1" ref="R777" ca="1">INDEX('Lorri 401b'!L:L,MATCH('Retirement Calculator'!A777,'Lorri 401b'!N:N,0),0)</f>
        <v>-11072388.251150828</v>
      </c>
      <c r="S777" s="25">
        <f t="shared" ca="1" si="787"/>
        <v>-15958109.118788417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-4914508.6494397735</v>
      </c>
      <c r="R778" s="25">
        <f t="array" aca="1" ref="R778" ca="1">INDEX('Lorri 401b'!L:L,MATCH('Retirement Calculator'!A778,'Lorri 401b'!N:N,0),0)</f>
        <v>-11140268.736143179</v>
      </c>
      <c r="S778" s="25">
        <f t="shared" ca="1" si="787"/>
        <v>-16054777.385582954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-4943416.3803328006</v>
      </c>
      <c r="R779" s="25">
        <f t="array" aca="1" ref="R779" ca="1">INDEX('Lorri 401b'!L:L,MATCH('Retirement Calculator'!A779,'Lorri 401b'!N:N,0),0)</f>
        <v>-11208432.056489665</v>
      </c>
      <c r="S779" s="25">
        <f t="shared" ca="1" si="787"/>
        <v>-16151848.436822467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-4972444.5601045489</v>
      </c>
      <c r="R780" s="25">
        <f t="array" aca="1" ref="R780" ca="1">INDEX('Lorri 401b'!L:L,MATCH('Retirement Calculator'!A780,'Lorri 401b'!N:N,0),0)</f>
        <v>-11276879.390670929</v>
      </c>
      <c r="S780" s="25">
        <f t="shared" ca="1" si="787"/>
        <v>-16249323.950775478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-5001593.6906253463</v>
      </c>
      <c r="R781" s="25">
        <f t="array" aca="1" ref="R781" ca="1">INDEX('Lorri 401b'!L:L,MATCH('Retirement Calculator'!A781,'Lorri 401b'!N:N,0),0)</f>
        <v>-11345611.922077948</v>
      </c>
      <c r="S781" s="25">
        <f t="shared" ca="1" si="787"/>
        <v>-16347205.612703294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-5030864.2758566467</v>
      </c>
      <c r="R782" s="25">
        <f t="array" aca="1" ref="R782" ca="1">INDEX('Lorri 401b'!L:L,MATCH('Retirement Calculator'!A782,'Lorri 401b'!N:N,0),0)</f>
        <v>-11414630.839032497</v>
      </c>
      <c r="S782" s="25">
        <f t="shared" ca="1" si="787"/>
        <v>-16445495.114889145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-5060256.8218597444</v>
      </c>
      <c r="R783" s="25">
        <f t="array" aca="1" ref="R783" ca="1">INDEX('Lorri 401b'!L:L,MATCH('Retirement Calculator'!A783,'Lorri 401b'!N:N,0),0)</f>
        <v>-11483937.33480769</v>
      </c>
      <c r="S783" s="25">
        <f t="shared" ca="1" si="787"/>
        <v>-16544194.156667434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-5089771.8368045213</v>
      </c>
      <c r="R784" s="25">
        <f t="array" aca="1" ref="R784" ca="1">INDEX('Lorri 401b'!L:L,MATCH('Retirement Calculator'!A784,'Lorri 401b'!N:N,0),0)</f>
        <v>-11553532.607648613</v>
      </c>
      <c r="S784" s="25">
        <f t="shared" ca="1" si="787"/>
        <v>-16643304.444453135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-5119409.8309782352</v>
      </c>
      <c r="R785" s="25">
        <f t="array" aca="1" ref="R785" ca="1">INDEX('Lorri 401b'!L:L,MATCH('Retirement Calculator'!A785,'Lorri 401b'!N:N,0),0)</f>
        <v>-11623417.860793039</v>
      </c>
      <c r="S785" s="25">
        <f t="shared" ca="1" si="787"/>
        <v>-16742827.691771274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-5149171.3167943396</v>
      </c>
      <c r="R786" s="25">
        <f t="array" aca="1" ref="R786" ca="1">INDEX('Lorri 401b'!L:L,MATCH('Retirement Calculator'!A786,'Lorri 401b'!N:N,0),0)</f>
        <v>-11693594.302492233</v>
      </c>
      <c r="S786" s="25">
        <f t="shared" ca="1" si="787"/>
        <v>-16842765.619286574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-5179056.8088013437</v>
      </c>
      <c r="R787" s="25">
        <f t="array" aca="1" ref="R787" ca="1">INDEX('Lorri 401b'!L:L,MATCH('Retirement Calculator'!A787,'Lorri 401b'!N:N,0),0)</f>
        <v>-11764063.14603184</v>
      </c>
      <c r="S787" s="25">
        <f t="shared" ca="1" si="787"/>
        <v>-16943119.954833183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-5209066.8236917108</v>
      </c>
      <c r="R788" s="25">
        <f t="array" aca="1" ref="R788" ca="1">INDEX('Lorri 401b'!L:L,MATCH('Retirement Calculator'!A788,'Lorri 401b'!N:N,0),0)</f>
        <v>-11834825.609752862</v>
      </c>
      <c r="S788" s="25">
        <f t="shared" ca="1" si="787"/>
        <v>-17043892.433444574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-5239201.8803107878</v>
      </c>
      <c r="R789" s="25">
        <f t="array" aca="1" ref="R789" ca="1">INDEX('Lorri 401b'!L:L,MATCH('Retirement Calculator'!A789,'Lorri 401b'!N:N,0),0)</f>
        <v>-11905882.917072723</v>
      </c>
      <c r="S789" s="25">
        <f t="shared" ca="1" si="787"/>
        <v>-17145084.79738351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-5269462.4996657772</v>
      </c>
      <c r="R790" s="25">
        <f t="array" aca="1" ref="R790" ca="1">INDEX('Lorri 401b'!L:L,MATCH('Retirement Calculator'!A790,'Lorri 401b'!N:N,0),0)</f>
        <v>-11977236.296506416</v>
      </c>
      <c r="S790" s="25">
        <f t="shared" ca="1" si="787"/>
        <v>-17246698.796172194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-5299849.204934746</v>
      </c>
      <c r="R791" s="25">
        <f t="array" aca="1" ref="R791" ca="1">INDEX('Lorri 401b'!L:L,MATCH('Retirement Calculator'!A791,'Lorri 401b'!N:N,0),0)</f>
        <v>-12048886.981687749</v>
      </c>
      <c r="S791" s="25">
        <f t="shared" ca="1" si="787"/>
        <v>-17348736.186622493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-5330362.521475669</v>
      </c>
      <c r="R792" s="25">
        <f t="array" aca="1" ref="R792" ca="1">INDEX('Lorri 401b'!L:L,MATCH('Retirement Calculator'!A792,'Lorri 401b'!N:N,0),0)</f>
        <v>-12120836.21139067</v>
      </c>
      <c r="S792" s="25">
        <f t="shared" ca="1" si="787"/>
        <v>-17451198.732866339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-5361002.9768355126</v>
      </c>
      <c r="R793" s="25">
        <f t="array" aca="1" ref="R793" ca="1">INDEX('Lorri 401b'!L:L,MATCH('Retirement Calculator'!A793,'Lorri 401b'!N:N,0),0)</f>
        <v>-12193085.229550688</v>
      </c>
      <c r="S793" s="25">
        <f t="shared" ca="1" si="787"/>
        <v>-17554088.206386201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-5391771.1007593554</v>
      </c>
      <c r="R794" s="25">
        <f t="array" aca="1" ref="R794" ca="1">INDEX('Lorri 401b'!L:L,MATCH('Retirement Calculator'!A794,'Lorri 401b'!N:N,0),0)</f>
        <v>-12265635.285286373</v>
      </c>
      <c r="S794" s="25">
        <f t="shared" ca="1" si="787"/>
        <v>-17657406.386045728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-5422667.4251995478</v>
      </c>
      <c r="R795" s="25">
        <f t="array" aca="1" ref="R795" ca="1">INDEX('Lorri 401b'!L:L,MATCH('Retirement Calculator'!A795,'Lorri 401b'!N:N,0),0)</f>
        <v>-12338487.632920956</v>
      </c>
      <c r="S795" s="25">
        <f t="shared" ca="1" si="787"/>
        <v>-17761155.058120504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-5453692.484324907</v>
      </c>
      <c r="R796" s="25">
        <f t="array" aca="1" ref="R796" ca="1">INDEX('Lorri 401b'!L:L,MATCH('Retirement Calculator'!A796,'Lorri 401b'!N:N,0),0)</f>
        <v>-12411643.532004017</v>
      </c>
      <c r="S796" s="25">
        <f t="shared" ca="1" si="787"/>
        <v>-17865336.016328923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-5484846.8145299554</v>
      </c>
      <c r="R797" s="25">
        <f t="array" aca="1" ref="R797" ca="1">INDEX('Lorri 401b'!L:L,MATCH('Retirement Calculator'!A797,'Lorri 401b'!N:N,0),0)</f>
        <v>-12485104.247333258</v>
      </c>
      <c r="S797" s="25">
        <f t="shared" ca="1" si="787"/>
        <v>-17969951.061863214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-5516130.9544441914</v>
      </c>
      <c r="R798" s="25">
        <f t="array" aca="1" ref="R798" ca="1">INDEX('Lorri 401b'!L:L,MATCH('Retirement Calculator'!A798,'Lorri 401b'!N:N,0),0)</f>
        <v>-12558871.048976371</v>
      </c>
      <c r="S798" s="25">
        <f t="shared" ca="1" si="787"/>
        <v>-18075002.003420562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-5547545.4449414033</v>
      </c>
      <c r="R799" s="25">
        <f t="array" aca="1" ref="R799" ca="1">INDEX('Lorri 401b'!L:L,MATCH('Retirement Calculator'!A799,'Lorri 401b'!N:N,0),0)</f>
        <v>-12632945.212292995</v>
      </c>
      <c r="S799" s="25">
        <f t="shared" ca="1" si="787"/>
        <v>-18180490.657234401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-5579090.8291490208</v>
      </c>
      <c r="R800" s="25">
        <f t="array" aca="1" ref="R800" ca="1">INDEX('Lorri 401b'!L:L,MATCH('Retirement Calculator'!A800,'Lorri 401b'!N:N,0),0)</f>
        <v>-12707328.017956773</v>
      </c>
      <c r="S800" s="25">
        <f t="shared" ca="1" si="787"/>
        <v>-18286418.847105794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-5610767.6524575027</v>
      </c>
      <c r="R801" s="25">
        <f t="array" aca="1" ref="R801" ca="1">INDEX('Lorri 401b'!L:L,MATCH('Retirement Calculator'!A801,'Lorri 401b'!N:N,0),0)</f>
        <v>-12782020.751977483</v>
      </c>
      <c r="S801" s="25">
        <f t="shared" ca="1" si="787"/>
        <v>-18392788.404434986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-5642576.4625297701</v>
      </c>
      <c r="R802" s="25">
        <f t="array" aca="1" ref="R802" ca="1">INDEX('Lorri 401b'!L:L,MATCH('Retirement Calculator'!A802,'Lorri 401b'!N:N,0),0)</f>
        <v>-12857024.705723278</v>
      </c>
      <c r="S802" s="25">
        <f t="shared" ca="1" si="787"/>
        <v>-18499601.168253049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-5674517.8093106719</v>
      </c>
      <c r="R803" s="25">
        <f t="array" aca="1" ref="R803" ca="1">INDEX('Lorri 401b'!L:L,MATCH('Retirement Calculator'!A803,'Lorri 401b'!N:N,0),0)</f>
        <v>-12932341.175943015</v>
      </c>
      <c r="S803" s="25">
        <f t="shared" ca="1" si="787"/>
        <v>-18606858.985253688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-5706592.245036494</v>
      </c>
      <c r="R804" s="25">
        <f t="array" aca="1" ref="R804" ca="1">INDEX('Lorri 401b'!L:L,MATCH('Retirement Calculator'!A804,'Lorri 401b'!N:N,0),0)</f>
        <v>-13007971.464788668</v>
      </c>
      <c r="S804" s="25">
        <f t="shared" ca="1" si="787"/>
        <v>-18714563.709825162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-5738800.3242445076</v>
      </c>
      <c r="R805" s="25">
        <f t="array" aca="1" ref="R805" ca="1">INDEX('Lorri 401b'!L:L,MATCH('Retirement Calculator'!A805,'Lorri 401b'!N:N,0),0)</f>
        <v>-13083916.879837845</v>
      </c>
      <c r="S805" s="25">
        <f t="shared" ca="1" si="787"/>
        <v>-18822717.204082351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-5771142.6037825542</v>
      </c>
      <c r="R806" s="25">
        <f t="array" aca="1" ref="R806" ca="1">INDEX('Lorri 401b'!L:L,MATCH('Retirement Calculator'!A806,'Lorri 401b'!N:N,0),0)</f>
        <v>-13160178.734116392</v>
      </c>
      <c r="S806" s="25">
        <f t="shared" ca="1" si="787"/>
        <v>-18931321.337898947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-5803619.6428186763</v>
      </c>
      <c r="R807" s="25">
        <f t="array" aca="1" ref="R807" ca="1">INDEX('Lorri 401b'!L:L,MATCH('Retirement Calculator'!A807,'Lorri 401b'!N:N,0),0)</f>
        <v>-13236758.346121101</v>
      </c>
      <c r="S807" s="25">
        <f t="shared" ca="1" si="787"/>
        <v>-19040377.988939777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-5836232.0028507821</v>
      </c>
      <c r="R808" s="25">
        <f t="array" aca="1" ref="R808" ca="1">INDEX('Lorri 401b'!L:L,MATCH('Retirement Calculator'!A808,'Lorri 401b'!N:N,0),0)</f>
        <v>-13313657.039842496</v>
      </c>
      <c r="S808" s="25">
        <f t="shared" ca="1" si="787"/>
        <v>-19149889.04269328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-5868980.2477163551</v>
      </c>
      <c r="R809" s="25">
        <f t="array" aca="1" ref="R809" ca="1">INDEX('Lorri 401b'!L:L,MATCH('Retirement Calculator'!A809,'Lorri 401b'!N:N,0),0)</f>
        <v>-13390876.144787729</v>
      </c>
      <c r="S809" s="25">
        <f t="shared" ca="1" si="787"/>
        <v>-19259856.392504085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-5901864.9436022015</v>
      </c>
      <c r="R810" s="25">
        <f t="array" aca="1" ref="R810" ca="1">INDEX('Lorri 401b'!L:L,MATCH('Retirement Calculator'!A810,'Lorri 401b'!N:N,0),0)</f>
        <v>-13468416.996003568</v>
      </c>
      <c r="S810" s="25">
        <f t="shared" ca="1" si="787"/>
        <v>-19370281.939605769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-5934886.6590542383</v>
      </c>
      <c r="R811" s="25">
        <f t="array" aca="1" ref="R811" ca="1">INDEX('Lorri 401b'!L:L,MATCH('Retirement Calculator'!A811,'Lorri 401b'!N:N,0),0)</f>
        <v>-13546280.934099473</v>
      </c>
      <c r="S811" s="25">
        <f t="shared" ca="1" si="787"/>
        <v>-19481167.593153711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-5968045.9649873255</v>
      </c>
      <c r="R812" s="25">
        <f t="array" aca="1" ref="R812" ca="1">INDEX('Lorri 401b'!L:L,MATCH('Retirement Calculator'!A812,'Lorri 401b'!N:N,0),0)</f>
        <v>-13624469.305270778</v>
      </c>
      <c r="S812" s="25">
        <f t="shared" ca="1" si="787"/>
        <v>-19592515.270258103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-6001343.4346951339</v>
      </c>
      <c r="R813" s="25">
        <f t="array" aca="1" ref="R813" ca="1">INDEX('Lorri 401b'!L:L,MATCH('Retirement Calculator'!A813,'Lorri 401b'!N:N,0),0)</f>
        <v>-13702983.461321963</v>
      </c>
      <c r="S813" s="25">
        <f t="shared" ca="1" si="787"/>
        <v>-19704326.896017097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-6034779.6438600579</v>
      </c>
      <c r="R814" s="25">
        <f t="array" aca="1" ref="R814" ca="1">INDEX('Lorri 401b'!L:L,MATCH('Retirement Calculator'!A814,'Lorri 401b'!N:N,0),0)</f>
        <v>-13781824.759690028</v>
      </c>
      <c r="S814" s="25">
        <f t="shared" ca="1" si="787"/>
        <v>-19816604.403550085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-6068355.1705631698</v>
      </c>
      <c r="R815" s="25">
        <f t="array" aca="1" ref="R815" ca="1">INDEX('Lorri 401b'!L:L,MATCH('Retirement Calculator'!A815,'Lorri 401b'!N:N,0),0)</f>
        <v>-13860994.563467959</v>
      </c>
      <c r="S815" s="25">
        <f t="shared" ca="1" si="787"/>
        <v>-19929349.73403113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-6102070.5952942111</v>
      </c>
      <c r="R816" s="25">
        <f t="array" aca="1" ref="R816" ca="1">INDEX('Lorri 401b'!L:L,MATCH('Retirement Calculator'!A816,'Lorri 401b'!N:N,0),0)</f>
        <v>-13940494.241428299</v>
      </c>
      <c r="S816" s="25">
        <f t="shared" ca="1" si="787"/>
        <v>-20042564.836722508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-6135926.5009616315</v>
      </c>
      <c r="R817" s="25">
        <f t="array" aca="1" ref="R817" ca="1">INDEX('Lorri 401b'!L:L,MATCH('Retirement Calculator'!A817,'Lorri 401b'!N:N,0),0)</f>
        <v>-14020325.168046806</v>
      </c>
      <c r="S817" s="25">
        <f t="shared" ca="1" si="787"/>
        <v>-20156251.669008438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-6169923.4729026668</v>
      </c>
      <c r="R818" s="25">
        <f t="array" aca="1" ref="R818" ca="1">INDEX('Lorri 401b'!L:L,MATCH('Retirement Calculator'!A818,'Lorri 401b'!N:N,0),0)</f>
        <v>-14100488.723526224</v>
      </c>
      <c r="S818" s="25">
        <f t="shared" ca="1" si="787"/>
        <v>-20270412.196428891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-6204062.0988934562</v>
      </c>
      <c r="R819" s="25">
        <f t="array" aca="1" ref="R819" ca="1">INDEX('Lorri 401b'!L:L,MATCH('Retirement Calculator'!A819,'Lorri 401b'!N:N,0),0)</f>
        <v>-14180986.293820141</v>
      </c>
      <c r="S819" s="25">
        <f t="shared" ca="1" si="787"/>
        <v>-20385048.392713599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-6238342.9691592073</v>
      </c>
      <c r="R820" s="25">
        <f t="array" aca="1" ref="R820" ca="1">INDEX('Lorri 401b'!L:L,MATCH('Retirement Calculator'!A820,'Lorri 401b'!N:N,0),0)</f>
        <v>-14261819.270656949</v>
      </c>
      <c r="S820" s="25">
        <f t="shared" ca="1" si="787"/>
        <v>-20500162.239816155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-6272766.6763843987</v>
      </c>
      <c r="R821" s="25">
        <f t="array" aca="1" ref="R821" ca="1">INDEX('Lorri 401b'!L:L,MATCH('Retirement Calculator'!A821,'Lorri 401b'!N:N,0),0)</f>
        <v>-14342989.051563909</v>
      </c>
      <c r="S821" s="25">
        <f t="shared" ca="1" si="787"/>
        <v>-20615755.727948308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-6307333.815723028</v>
      </c>
      <c r="R822" s="25">
        <f t="array" aca="1" ref="R822" ca="1">INDEX('Lorri 401b'!L:L,MATCH('Retirement Calculator'!A822,'Lorri 401b'!N:N,0),0)</f>
        <v>-14424497.039891316</v>
      </c>
      <c r="S822" s="25">
        <f t="shared" ca="1" si="787"/>
        <v>-20731830.855614342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-6342044.9848089023</v>
      </c>
      <c r="R823" s="25">
        <f t="array" aca="1" ref="R823" ca="1">INDEX('Lorri 401b'!L:L,MATCH('Retirement Calculator'!A823,'Lorri 401b'!N:N,0),0)</f>
        <v>-14506344.644836754</v>
      </c>
      <c r="S823" s="25">
        <f t="shared" ca="1" si="787"/>
        <v>-20848389.629645657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-6376900.783765967</v>
      </c>
      <c r="R824" s="25">
        <f t="array" aca="1" ref="R824" ca="1">INDEX('Lorri 401b'!L:L,MATCH('Retirement Calculator'!A824,'Lorri 401b'!N:N,0),0)</f>
        <v>-14588533.281469464</v>
      </c>
      <c r="S824" s="25">
        <f t="shared" ca="1" si="787"/>
        <v>-20965434.065235432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-6411901.8152186861</v>
      </c>
      <c r="R825" s="25">
        <f t="array" aca="1" ref="R825" ca="1">INDEX('Lorri 401b'!L:L,MATCH('Retirement Calculator'!A825,'Lorri 401b'!N:N,0),0)</f>
        <v>-14671064.37075481</v>
      </c>
      <c r="S825" s="25">
        <f t="shared" ca="1" si="787"/>
        <v>-21082966.185973495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-6447048.6843024585</v>
      </c>
      <c r="R826" s="25">
        <f t="array" aca="1" ref="R826" ca="1">INDEX('Lorri 401b'!L:L,MATCH('Retirement Calculator'!A826,'Lorri 401b'!N:N,0),0)</f>
        <v>-14753939.339578845</v>
      </c>
      <c r="S826" s="25">
        <f t="shared" ca="1" si="787"/>
        <v>-21200988.023881301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-6482341.9986740798</v>
      </c>
      <c r="R827" s="25">
        <f t="array" aca="1" ref="R827" ca="1">INDEX('Lorri 401b'!L:L,MATCH('Retirement Calculator'!A827,'Lorri 401b'!N:N,0),0)</f>
        <v>-14837159.62077298</v>
      </c>
      <c r="S827" s="25">
        <f t="shared" ca="1" si="787"/>
        <v>-21319501.61944706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-6517782.3685222501</v>
      </c>
      <c r="R828" s="25">
        <f t="array" aca="1" ref="R828" ca="1">INDEX('Lorri 401b'!L:L,MATCH('Retirement Calculator'!A828,'Lorri 401b'!N:N,0),0)</f>
        <v>-14920726.653138757</v>
      </c>
      <c r="S828" s="25">
        <f t="shared" ca="1" si="787"/>
        <v>-21438509.021661006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-6553370.4065781208</v>
      </c>
      <c r="R829" s="25">
        <f t="array" aca="1" ref="R829" ca="1">INDEX('Lorri 401b'!L:L,MATCH('Retirement Calculator'!A829,'Lorri 401b'!N:N,0),0)</f>
        <v>-15004641.881472725</v>
      </c>
      <c r="S829" s="25">
        <f t="shared" ca="1" si="787"/>
        <v>-21558012.288050845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-6589106.7281258907</v>
      </c>
      <c r="R830" s="25">
        <f t="array" aca="1" ref="R830" ca="1">INDEX('Lorri 401b'!L:L,MATCH('Retirement Calculator'!A830,'Lorri 401b'!N:N,0),0)</f>
        <v>-15088906.756591419</v>
      </c>
      <c r="S830" s="25">
        <f t="shared" ca="1" si="787"/>
        <v>-21678013.484717309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-6624991.9510134431</v>
      </c>
      <c r="R831" s="25">
        <f t="array" aca="1" ref="R831" ca="1">INDEX('Lorri 401b'!L:L,MATCH('Retirement Calculator'!A831,'Lorri 401b'!N:N,0),0)</f>
        <v>-15173522.735356439</v>
      </c>
      <c r="S831" s="25">
        <f t="shared" ca="1" si="787"/>
        <v>-21798514.686369881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-6661026.6956630275</v>
      </c>
      <c r="R832" s="25">
        <f t="array" aca="1" ref="R832" ca="1">INDEX('Lorri 401b'!L:L,MATCH('Retirement Calculator'!A832,'Lorri 401b'!N:N,0),0)</f>
        <v>-15258491.280699648</v>
      </c>
      <c r="S832" s="25">
        <f t="shared" ca="1" si="787"/>
        <v>-21919517.976362675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-6697211.5850819843</v>
      </c>
      <c r="R833" s="25">
        <f t="array" aca="1" ref="R833" ca="1">INDEX('Lorri 401b'!L:L,MATCH('Retirement Calculator'!A833,'Lorri 401b'!N:N,0),0)</f>
        <v>-15343813.861648453</v>
      </c>
      <c r="S833" s="25">
        <f t="shared" ca="1" si="787"/>
        <v>-22041025.446730439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-6733547.2448735209</v>
      </c>
      <c r="R834" s="25">
        <f t="array" aca="1" ref="R834" ca="1">INDEX('Lorri 401b'!L:L,MATCH('Retirement Calculator'!A834,'Lorri 401b'!N:N,0),0)</f>
        <v>-15429491.953351213</v>
      </c>
      <c r="S834" s="25">
        <f t="shared" ca="1" si="787"/>
        <v>-22163039.198224735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-6770034.3032475216</v>
      </c>
      <c r="R835" s="25">
        <f t="array" aca="1" ref="R835" ca="1">INDEX('Lorri 401b'!L:L,MATCH('Retirement Calculator'!A835,'Lorri 401b'!N:N,0),0)</f>
        <v>-15515527.037102733</v>
      </c>
      <c r="S835" s="25">
        <f t="shared" ca="1" si="787"/>
        <v>-22285561.340350255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-6806673.3910314143</v>
      </c>
      <c r="R836" s="25">
        <f t="array" aca="1" ref="R836" ca="1">INDEX('Lorri 401b'!L:L,MATCH('Retirement Calculator'!A836,'Lorri 401b'!N:N,0),0)</f>
        <v>-15601920.600369884</v>
      </c>
      <c r="S836" s="25">
        <f t="shared" ca="1" si="787"/>
        <v>-22408593.9914013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-6843465.1416810732</v>
      </c>
      <c r="R837" s="25">
        <f t="array" aca="1" ref="R837" ca="1">INDEX('Lorri 401b'!L:L,MATCH('Retirement Calculator'!A837,'Lorri 401b'!N:N,0),0)</f>
        <v>-15688674.136817316</v>
      </c>
      <c r="S837" s="25">
        <f t="shared" ca="1" si="787"/>
        <v>-22532139.278498389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-6880410.1912917728</v>
      </c>
      <c r="R838" s="25">
        <f t="array" aca="1" ref="R838" ca="1">INDEX('Lorri 401b'!L:L,MATCH('Retirement Calculator'!A838,'Lorri 401b'!N:N,0),0)</f>
        <v>-15775789.146333277</v>
      </c>
      <c r="S838" s="25">
        <f t="shared" ca="1" si="787"/>
        <v>-22656199.337625049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-6917509.1786091831</v>
      </c>
      <c r="R839" s="25">
        <f t="array" aca="1" ref="R839" ca="1">INDEX('Lorri 401b'!L:L,MATCH('Retirement Calculator'!A839,'Lorri 401b'!N:N,0),0)</f>
        <v>-15863267.135055555</v>
      </c>
      <c r="S839" s="25">
        <f t="shared" ca="1" si="787"/>
        <v>-22780776.313664738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-6954762.7450404158</v>
      </c>
      <c r="R840" s="25">
        <f t="array" aca="1" ref="R840" ca="1">INDEX('Lorri 401b'!L:L,MATCH('Retirement Calculator'!A840,'Lorri 401b'!N:N,0),0)</f>
        <v>-15951109.615397509</v>
      </c>
      <c r="S840" s="25">
        <f t="shared" ca="1" si="787"/>
        <v>-22905872.360437926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-6992171.5346651124</v>
      </c>
      <c r="R841" s="25">
        <f t="array" aca="1" ref="R841" ca="1">INDEX('Lorri 401b'!L:L,MATCH('Retirement Calculator'!A841,'Lorri 401b'!N:N,0),0)</f>
        <v>-16039318.106074221</v>
      </c>
      <c r="S841" s="25">
        <f t="shared" ca="1" si="787"/>
        <v>-23031489.640739333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-7029736.194246578</v>
      </c>
      <c r="R842" s="25">
        <f t="array" aca="1" ref="R842" ca="1">INDEX('Lorri 401b'!L:L,MATCH('Retirement Calculator'!A842,'Lorri 401b'!N:N,0),0)</f>
        <v>-16127894.132128755</v>
      </c>
      <c r="S842" s="25">
        <f t="shared" ca="1" si="787"/>
        <v>-23157630.326375332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-7067457.3732429668</v>
      </c>
      <c r="R843" s="25">
        <f t="array" aca="1" ref="R843" ca="1">INDEX('Lorri 401b'!L:L,MATCH('Retirement Calculator'!A843,'Lorri 401b'!N:N,0),0)</f>
        <v>-16216839.224958515</v>
      </c>
      <c r="S843" s="25">
        <f t="shared" ca="1" si="787"/>
        <v>-23284296.598201483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-7105335.723818507</v>
      </c>
      <c r="R844" s="25">
        <f t="array" aca="1" ref="R844" ca="1">INDEX('Lorri 401b'!L:L,MATCH('Retirement Calculator'!A844,'Lorri 401b'!N:N,0),0)</f>
        <v>-16306154.922341732</v>
      </c>
      <c r="S844" s="25">
        <f t="shared" ca="1" si="787"/>
        <v>-23411490.646160237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-7143371.9008547785</v>
      </c>
      <c r="R845" s="25">
        <f t="array" aca="1" ref="R845" ca="1">INDEX('Lorri 401b'!L:L,MATCH('Retirement Calculator'!A845,'Lorri 401b'!N:N,0),0)</f>
        <v>-16395842.768464046</v>
      </c>
      <c r="S845" s="25">
        <f t="shared" ca="1" si="787"/>
        <v>-23539214.669318825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-7181566.5619620346</v>
      </c>
      <c r="R846" s="25">
        <f t="array" aca="1" ref="R846" ca="1">INDEX('Lorri 401b'!L:L,MATCH('Retirement Calculator'!A846,'Lorri 401b'!N:N,0),0)</f>
        <v>-16485904.313945202</v>
      </c>
      <c r="S846" s="25">
        <f t="shared" ca="1" si="787"/>
        <v>-23667470.875907235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-7219920.367490571</v>
      </c>
      <c r="R847" s="25">
        <f t="array" aca="1" ref="R847" ca="1">INDEX('Lorri 401b'!L:L,MATCH('Retirement Calculator'!A847,'Lorri 401b'!N:N,0),0)</f>
        <v>-16576341.115865864</v>
      </c>
      <c r="S847" s="25">
        <f t="shared" ca="1" si="787"/>
        <v>-23796261.483356435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-7258433.9805421429</v>
      </c>
      <c r="R848" s="25">
        <f t="array" aca="1" ref="R848" ca="1">INDEX('Lorri 401b'!L:L,MATCH('Retirement Calculator'!A848,'Lorri 401b'!N:N,0),0)</f>
        <v>-16667154.737794528</v>
      </c>
      <c r="S848" s="25">
        <f t="shared" ca="1" si="787"/>
        <v>-23925588.718336672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-7297108.0669814302</v>
      </c>
      <c r="R849" s="25">
        <f t="array" aca="1" ref="R849" ca="1">INDEX('Lorri 401b'!L:L,MATCH('Retirement Calculator'!A849,'Lorri 401b'!N:N,0),0)</f>
        <v>-16758346.749814562</v>
      </c>
      <c r="S849" s="25">
        <f t="shared" ca="1" si="787"/>
        <v>-24055454.816795994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-7335943.2954475479</v>
      </c>
      <c r="R850" s="25">
        <f t="array" aca="1" ref="R850" ca="1">INDEX('Lorri 401b'!L:L,MATCH('Retirement Calculator'!A850,'Lorri 401b'!N:N,0),0)</f>
        <v>-16849918.728551343</v>
      </c>
      <c r="S850" s="25">
        <f t="shared" ca="1" si="787"/>
        <v>-24185862.02399889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-7374940.3373656077</v>
      </c>
      <c r="R851" s="25">
        <f t="array" aca="1" ref="R851" ca="1">INDEX('Lorri 401b'!L:L,MATCH('Retirement Calculator'!A851,'Lorri 401b'!N:N,0),0)</f>
        <v>-16941872.25719953</v>
      </c>
      <c r="S851" s="25">
        <f t="shared" ca="1" si="787"/>
        <v>-24316812.594565138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-7414099.8669583257</v>
      </c>
      <c r="R852" s="25">
        <f t="array" aca="1" ref="R852" ca="1">INDEX('Lorri 401b'!L:L,MATCH('Retirement Calculator'!A852,'Lorri 401b'!N:N,0),0)</f>
        <v>-17034208.925550416</v>
      </c>
      <c r="S852" s="25">
        <f t="shared" ca="1" si="787"/>
        <v>-24448308.792508744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-7453422.5612576799</v>
      </c>
      <c r="R853" s="25">
        <f t="array" aca="1" ref="R853" ca="1">INDEX('Lorri 401b'!L:L,MATCH('Retirement Calculator'!A853,'Lorri 401b'!N:N,0),0)</f>
        <v>-17126930.330019429</v>
      </c>
      <c r="S853" s="25">
        <f t="shared" ca="1" si="787"/>
        <v>-24580352.891277108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-7492909.1001166152</v>
      </c>
      <c r="R854" s="25">
        <f t="array" aca="1" ref="R854" ca="1">INDEX('Lorri 401b'!L:L,MATCH('Retirement Calculator'!A854,'Lorri 401b'!N:N,0),0)</f>
        <v>-17220038.073673733</v>
      </c>
      <c r="S854" s="25">
        <f t="shared" ca="1" si="787"/>
        <v>-24712947.173790347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-7532560.1662207954</v>
      </c>
      <c r="R855" s="25">
        <f t="array" aca="1" ref="R855" ca="1">INDEX('Lorri 401b'!L:L,MATCH('Retirement Calculator'!A855,'Lorri 401b'!N:N,0),0)</f>
        <v>-17313533.766259927</v>
      </c>
      <c r="S855" s="25">
        <f t="shared" ca="1" si="787"/>
        <v>-24846093.932480723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-7572376.4451004099</v>
      </c>
      <c r="R856" s="25">
        <f t="array" aca="1" ref="R856" ca="1">INDEX('Lorri 401b'!L:L,MATCH('Retirement Calculator'!A856,'Lorri 401b'!N:N,0),0)</f>
        <v>-17407419.0242319</v>
      </c>
      <c r="S856" s="25">
        <f t="shared" ca="1" si="787"/>
        <v>-24979795.469332308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-7612358.625142023</v>
      </c>
      <c r="R857" s="25">
        <f t="array" aca="1" ref="R857" ca="1">INDEX('Lorri 401b'!L:L,MATCH('Retirement Calculator'!A857,'Lorri 401b'!N:N,0),0)</f>
        <v>-17501695.470778752</v>
      </c>
      <c r="S857" s="25">
        <f t="shared" ca="1" si="787"/>
        <v>-25114054.095920775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-7652507.3976004757</v>
      </c>
      <c r="R858" s="25">
        <f t="array" aca="1" ref="R858" ca="1">INDEX('Lorri 401b'!L:L,MATCH('Retirement Calculator'!A858,'Lorri 401b'!N:N,0),0)</f>
        <v>-17596364.735852886</v>
      </c>
      <c r="S858" s="25">
        <f t="shared" ca="1" si="787"/>
        <v>-25248872.133453362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-7692823.4566108389</v>
      </c>
      <c r="R859" s="25">
        <f t="array" aca="1" ref="R859" ca="1">INDEX('Lorri 401b'!L:L,MATCH('Retirement Calculator'!A859,'Lorri 401b'!N:N,0),0)</f>
        <v>-17691428.45619816</v>
      </c>
      <c r="S859" s="25">
        <f t="shared" ca="1" si="787"/>
        <v>-25384251.912808999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-7733307.4992004121</v>
      </c>
      <c r="R860" s="25">
        <f t="array" aca="1" ref="R860" ca="1">INDEX('Lorri 401b'!L:L,MATCH('Retirement Calculator'!A860,'Lorri 401b'!N:N,0),0)</f>
        <v>-17786888.275378209</v>
      </c>
      <c r="S860" s="25">
        <f t="shared" ca="1" si="787"/>
        <v>-25520195.77457862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-7773960.2253007749</v>
      </c>
      <c r="R861" s="25">
        <f t="array" aca="1" ref="R861" ca="1">INDEX('Lorri 401b'!L:L,MATCH('Retirement Calculator'!A861,'Lorri 401b'!N:N,0),0)</f>
        <v>-17882745.84380484</v>
      </c>
      <c r="S861" s="25">
        <f t="shared" ca="1" si="787"/>
        <v>-25656706.069105614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-7814782.3377598897</v>
      </c>
      <c r="R862" s="25">
        <f t="array" aca="1" ref="R862" ca="1">INDEX('Lorri 401b'!L:L,MATCH('Retirement Calculator'!A862,'Lorri 401b'!N:N,0),0)</f>
        <v>-17979002.818766583</v>
      </c>
      <c r="S862" s="25">
        <f t="shared" ca="1" si="787"/>
        <v>-25793785.156526472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-7855774.5423542503</v>
      </c>
      <c r="R863" s="25">
        <f t="array" aca="1" ref="R863" ca="1">INDEX('Lorri 401b'!L:L,MATCH('Retirement Calculator'!A863,'Lorri 401b'!N:N,0),0)</f>
        <v>-18075660.864457332</v>
      </c>
      <c r="S863" s="25">
        <f t="shared" ca="1" si="787"/>
        <v>-25931435.40681158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-7896937.5478010876</v>
      </c>
      <c r="R864" s="25">
        <f t="array" aca="1" ref="R864" ca="1">INDEX('Lorri 401b'!L:L,MATCH('Retirement Calculator'!A864,'Lorri 401b'!N:N,0),0)</f>
        <v>-18172721.652005125</v>
      </c>
      <c r="S864" s="25">
        <f t="shared" ca="1" si="787"/>
        <v>-26069659.199806213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-7938272.0657706205</v>
      </c>
      <c r="R865" s="25">
        <f t="array" aca="1" ref="R865" ca="1">INDEX('Lorri 401b'!L:L,MATCH('Retirement Calculator'!A865,'Lorri 401b'!N:N,0),0)</f>
        <v>-18270186.859501034</v>
      </c>
      <c r="S865" s="25">
        <f t="shared" ca="1" si="787"/>
        <v>-26208458.925271653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-7979778.8108983599</v>
      </c>
      <c r="R866" s="25">
        <f t="array" aca="1" ref="R866" ca="1">INDEX('Lorri 401b'!L:L,MATCH('Retirement Calculator'!A866,'Lorri 401b'!N:N,0),0)</f>
        <v>-18368058.172028176</v>
      </c>
      <c r="S866" s="25">
        <f t="shared" ca="1" si="787"/>
        <v>-26347836.982926536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-8021458.5007974645</v>
      </c>
      <c r="R867" s="25">
        <f t="array" aca="1" ref="R867" ca="1">INDEX('Lorri 401b'!L:L,MATCH('Retirement Calculator'!A867,'Lorri 401b'!N:N,0),0)</f>
        <v>-18466337.281690847</v>
      </c>
      <c r="S867" s="25">
        <f t="shared" ca="1" si="787"/>
        <v>-26487795.782488313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-8063311.856071149</v>
      </c>
      <c r="R868" s="25">
        <f t="array" aca="1" ref="R868" ca="1">INDEX('Lorri 401b'!L:L,MATCH('Retirement Calculator'!A868,'Lorri 401b'!N:N,0),0)</f>
        <v>-18565025.887643781</v>
      </c>
      <c r="S868" s="25">
        <f t="shared" ca="1" si="787"/>
        <v>-26628337.743714929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-8105339.6003251402</v>
      </c>
      <c r="R869" s="25">
        <f t="array" aca="1" ref="R869" ca="1">INDEX('Lorri 401b'!L:L,MATCH('Retirement Calculator'!A869,'Lorri 401b'!N:N,0),0)</f>
        <v>-18664125.696121518</v>
      </c>
      <c r="S869" s="25">
        <f t="shared" ca="1" si="787"/>
        <v>-26769465.296446659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-8147542.4601801895</v>
      </c>
      <c r="R870" s="25">
        <f t="array" aca="1" ref="R870" ca="1">INDEX('Lorri 401b'!L:L,MATCH('Retirement Calculator'!A870,'Lorri 401b'!N:N,0),0)</f>
        <v>-18763638.420467913</v>
      </c>
      <c r="S870" s="25">
        <f t="shared" ca="1" si="787"/>
        <v>-26911180.880648103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-8189921.1652846346</v>
      </c>
      <c r="R871" s="25">
        <f t="array" aca="1" ref="R871" ca="1">INDEX('Lorri 401b'!L:L,MATCH('Retirement Calculator'!A871,'Lorri 401b'!N:N,0),0)</f>
        <v>-18863565.781165753</v>
      </c>
      <c r="S871" s="25">
        <f t="shared" ca="1" si="787"/>
        <v>-27053486.946450386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-8232476.4483270152</v>
      </c>
      <c r="R872" s="25">
        <f t="array" aca="1" ref="R872" ca="1">INDEX('Lorri 401b'!L:L,MATCH('Retirement Calculator'!A872,'Lorri 401b'!N:N,0),0)</f>
        <v>-18963909.505866498</v>
      </c>
      <c r="S872" s="25">
        <f t="shared" ca="1" si="787"/>
        <v>-27196385.954193514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-8275209.0450487388</v>
      </c>
      <c r="R873" s="25">
        <f t="array" aca="1" ref="R873" ca="1">INDEX('Lorri 401b'!L:L,MATCH('Retirement Calculator'!A873,'Lorri 401b'!N:N,0),0)</f>
        <v>-19064671.329420164</v>
      </c>
      <c r="S873" s="25">
        <f t="shared" ca="1" si="787"/>
        <v>-27339880.374468904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-8318119.694256803</v>
      </c>
      <c r="R874" s="25">
        <f t="array" aca="1" ref="R874" ca="1">INDEX('Lorri 401b'!L:L,MATCH('Retirement Calculator'!A874,'Lorri 401b'!N:N,0),0)</f>
        <v>-19165852.993905302</v>
      </c>
      <c r="S874" s="25">
        <f t="shared" ca="1" si="787"/>
        <v>-27483972.688162103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-8361209.1378365681</v>
      </c>
      <c r="R875" s="25">
        <f t="array" aca="1" ref="R875" ca="1">INDEX('Lorri 401b'!L:L,MATCH('Retirement Calculator'!A875,'Lorri 401b'!N:N,0),0)</f>
        <v>-19267456.24865913</v>
      </c>
      <c r="S875" s="25">
        <f t="shared" ca="1" si="787"/>
        <v>-27628665.386495698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-8404478.1207645815</v>
      </c>
      <c r="R876" s="25">
        <f t="array" aca="1" ref="R876" ca="1">INDEX('Lorri 401b'!L:L,MATCH('Retirement Calculator'!A876,'Lorri 401b'!N:N,0),0)</f>
        <v>-19369482.850307766</v>
      </c>
      <c r="S876" s="25">
        <f t="shared" ca="1" si="787"/>
        <v>-27773960.971072346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-8447927.391121462</v>
      </c>
      <c r="R877" s="25">
        <f t="array" aca="1" ref="R877" ca="1">INDEX('Lorri 401b'!L:L,MATCH('Retirement Calculator'!A877,'Lorri 401b'!N:N,0),0)</f>
        <v>-19471934.562796604</v>
      </c>
      <c r="S877" s="25">
        <f t="shared" ca="1" si="787"/>
        <v>-27919861.953918066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-8491557.7001048289</v>
      </c>
      <c r="R878" s="25">
        <f t="array" aca="1" ref="R878" ca="1">INDEX('Lorri 401b'!L:L,MATCH('Retirement Calculator'!A878,'Lorri 401b'!N:N,0),0)</f>
        <v>-19574813.15742081</v>
      </c>
      <c r="S878" s="25">
        <f t="shared" ca="1" si="787"/>
        <v>-28066370.857525639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-8535369.8020422943</v>
      </c>
      <c r="R879" s="25">
        <f t="array" aca="1" ref="R879" ca="1">INDEX('Lorri 401b'!L:L,MATCH('Retirement Calculator'!A879,'Lorri 401b'!N:N,0),0)</f>
        <v>-19678120.412855953</v>
      </c>
      <c r="S879" s="25">
        <f t="shared" ca="1" si="787"/>
        <v>-28213490.214898247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-8579364.4544044994</v>
      </c>
      <c r="R880" s="25">
        <f t="array" aca="1" ref="R880" ca="1">INDEX('Lorri 401b'!L:L,MATCH('Retirement Calculator'!A880,'Lorri 401b'!N:N,0),0)</f>
        <v>-19781858.11518874</v>
      </c>
      <c r="S880" s="25">
        <f t="shared" ca="1" si="787"/>
        <v>-28361222.56959324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-8623542.4178182129</v>
      </c>
      <c r="R881" s="25">
        <f t="array" aca="1" ref="R881" ca="1">INDEX('Lorri 401b'!L:L,MATCH('Retirement Calculator'!A881,'Lorri 401b'!N:N,0),0)</f>
        <v>-19886028.057947915</v>
      </c>
      <c r="S881" s="25">
        <f t="shared" ca="1" si="787"/>
        <v>-28509570.47576613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-8667904.456079483</v>
      </c>
      <c r="R882" s="25">
        <f t="array" aca="1" ref="R882" ca="1">INDEX('Lorri 401b'!L:L,MATCH('Retirement Calculator'!A882,'Lorri 401b'!N:N,0),0)</f>
        <v>-19990632.042135254</v>
      </c>
      <c r="S882" s="25">
        <f t="shared" ca="1" si="787"/>
        <v>-28658536.498214737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-8712451.3361668419</v>
      </c>
      <c r="R883" s="25">
        <f t="array" aca="1" ref="R883" ca="1">INDEX('Lorri 401b'!L:L,MATCH('Retirement Calculator'!A883,'Lorri 401b'!N:N,0),0)</f>
        <v>-20095671.876256704</v>
      </c>
      <c r="S883" s="25">
        <f t="shared" ca="1" si="787"/>
        <v>-28808123.212423548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-8757183.8282545656</v>
      </c>
      <c r="R884" s="25">
        <f t="array" aca="1" ref="R884" ca="1">INDEX('Lorri 401b'!L:L,MATCH('Retirement Calculator'!A884,'Lorri 401b'!N:N,0),0)</f>
        <v>-20201149.376353662</v>
      </c>
      <c r="S884" s="25">
        <f t="shared" ca="1" si="787"/>
        <v>-28958333.204608228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-8802102.7057259884</v>
      </c>
      <c r="R885" s="25">
        <f t="array" aca="1" ref="R885" ca="1">INDEX('Lorri 401b'!L:L,MATCH('Retirement Calculator'!A885,'Lorri 401b'!N:N,0),0)</f>
        <v>-20307066.366034359</v>
      </c>
      <c r="S885" s="25">
        <f t="shared" ca="1" si="787"/>
        <v>-29109169.071760349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-8847208.7451868746</v>
      </c>
      <c r="R886" s="25">
        <f t="array" aca="1" ref="R886" ca="1">INDEX('Lorri 401b'!L:L,MATCH('Retirement Calculator'!A886,'Lorri 401b'!N:N,0),0)</f>
        <v>-20413424.676505391</v>
      </c>
      <c r="S886" s="25">
        <f t="shared" ca="1" si="787"/>
        <v>-29260633.421692267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-8892502.7264788486</v>
      </c>
      <c r="R887" s="25">
        <f t="array" aca="1" ref="R887" ca="1">INDEX('Lorri 401b'!L:L,MATCH('Retirement Calculator'!A887,'Lorri 401b'!N:N,0),0)</f>
        <v>-20520226.146603383</v>
      </c>
      <c r="S887" s="25">
        <f t="shared" ca="1" si="787"/>
        <v>-29412728.873082232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-8937985.4326928724</v>
      </c>
      <c r="R888" s="25">
        <f t="array" aca="1" ref="R888" ca="1">INDEX('Lorri 401b'!L:L,MATCH('Retirement Calculator'!A888,'Lorri 401b'!N:N,0),0)</f>
        <v>-20627472.622826785</v>
      </c>
      <c r="S888" s="25">
        <f t="shared" ca="1" si="787"/>
        <v>-29565458.055519655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-8983657.6501827873</v>
      </c>
      <c r="R889" s="25">
        <f t="array" aca="1" ref="R889" ca="1">INDEX('Lorri 401b'!L:L,MATCH('Retirement Calculator'!A889,'Lorri 401b'!N:N,0),0)</f>
        <v>-20735165.959367786</v>
      </c>
      <c r="S889" s="25">
        <f t="shared" ca="1" si="787"/>
        <v>-29718823.609550573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-9029520.1685789097</v>
      </c>
      <c r="R890" s="25">
        <f t="array" aca="1" ref="R890" ca="1">INDEX('Lorri 401b'!L:L,MATCH('Retirement Calculator'!A890,'Lorri 401b'!N:N,0),0)</f>
        <v>-20843308.018144373</v>
      </c>
      <c r="S890" s="25">
        <f t="shared" ca="1" si="787"/>
        <v>-29872828.186723284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-9075573.7808016837</v>
      </c>
      <c r="R891" s="25">
        <f t="array" aca="1" ref="R891" ca="1">INDEX('Lorri 401b'!L:L,MATCH('Retirement Calculator'!A891,'Lorri 401b'!N:N,0),0)</f>
        <v>-20951900.668832529</v>
      </c>
      <c r="S891" s="25">
        <f t="shared" ca="1" si="787"/>
        <v>-30027474.449634213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-9121819.2830753848</v>
      </c>
      <c r="R892" s="25">
        <f t="array" aca="1" ref="R892" ca="1">INDEX('Lorri 401b'!L:L,MATCH('Retirement Calculator'!A892,'Lorri 401b'!N:N,0),0)</f>
        <v>-21060945.788898554</v>
      </c>
      <c r="S892" s="25">
        <f t="shared" ca="1" si="787"/>
        <v>-30182765.071973938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-9168257.4749418944</v>
      </c>
      <c r="R893" s="25">
        <f t="array" aca="1" ref="R893" ca="1">INDEX('Lorri 401b'!L:L,MATCH('Retirement Calculator'!A893,'Lorri 401b'!N:N,0),0)</f>
        <v>-21170445.263631519</v>
      </c>
      <c r="S893" s="25">
        <f t="shared" ca="1" si="787"/>
        <v>-30338702.738573413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-9214889.1592745129</v>
      </c>
      <c r="R894" s="25">
        <f t="array" aca="1" ref="R894" ca="1">INDEX('Lorri 401b'!L:L,MATCH('Retirement Calculator'!A894,'Lorri 401b'!N:N,0),0)</f>
        <v>-21280400.986175872</v>
      </c>
      <c r="S894" s="25">
        <f t="shared" ca="1" si="787"/>
        <v>-30495290.145450383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-9261715.1422918513</v>
      </c>
      <c r="R895" s="25">
        <f t="array" aca="1" ref="R895" ca="1">INDEX('Lorri 401b'!L:L,MATCH('Retirement Calculator'!A895,'Lorri 401b'!N:N,0),0)</f>
        <v>-21390814.857564159</v>
      </c>
      <c r="S895" s="25">
        <f t="shared" ca="1" si="787"/>
        <v>-30652529.99985601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-9308736.2335717622</v>
      </c>
      <c r="R896" s="25">
        <f t="array" aca="1" ref="R896" ca="1">INDEX('Lorri 401b'!L:L,MATCH('Retirement Calculator'!A896,'Lorri 401b'!N:N,0),0)</f>
        <v>-21501688.786749899</v>
      </c>
      <c r="S896" s="25">
        <f t="shared" ca="1" si="787"/>
        <v>-30810425.02032166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-9355953.2460653391</v>
      </c>
      <c r="R897" s="25">
        <f t="array" aca="1" ref="R897" ca="1">INDEX('Lorri 401b'!L:L,MATCH('Retirement Calculator'!A897,'Lorri 401b'!N:N,0),0)</f>
        <v>-21613024.69064058</v>
      </c>
      <c r="S897" s="25">
        <f t="shared" ca="1" si="787"/>
        <v>-30968977.936705917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-9403366.996110972</v>
      </c>
      <c r="R898" s="25">
        <f t="array" aca="1" ref="R898" ca="1">INDEX('Lorri 401b'!L:L,MATCH('Retirement Calculator'!A898,'Lorri 401b'!N:N,0),0)</f>
        <v>-21724824.494130805</v>
      </c>
      <c r="S898" s="25">
        <f t="shared" ca="1" si="787"/>
        <v>-31128191.490241777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-9450978.3034484629</v>
      </c>
      <c r="R899" s="25">
        <f t="array" aca="1" ref="R899" ca="1">INDEX('Lorri 401b'!L:L,MATCH('Retirement Calculator'!A899,'Lorri 401b'!N:N,0),0)</f>
        <v>-21837090.130135573</v>
      </c>
      <c r="S899" s="25">
        <f t="shared" ca="1" si="787"/>
        <v>-31288068.433584034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-9498787.9912331924</v>
      </c>
      <c r="R900" s="25">
        <f t="array" aca="1" ref="R900" ca="1">INDEX('Lorri 401b'!L:L,MATCH('Retirement Calculator'!A900,'Lorri 401b'!N:N,0),0)</f>
        <v>-21949823.539623693</v>
      </c>
      <c r="S900" s="25">
        <f t="shared" ca="1" si="787"/>
        <v>-31448611.530856885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-9546796.8860503584</v>
      </c>
      <c r="R901" s="25">
        <f t="array" aca="1" ref="R901" ca="1">INDEX('Lorri 401b'!L:L,MATCH('Retirement Calculator'!A901,'Lorri 401b'!N:N,0),0)</f>
        <v>-22063026.671651345</v>
      </c>
      <c r="S901" s="25">
        <f t="shared" ca="1" si="787"/>
        <v>-31609823.557701703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-9595005.8179292623</v>
      </c>
      <c r="R902" s="25">
        <f t="array" aca="1" ref="R902" ca="1">INDEX('Lorri 401b'!L:L,MATCH('Retirement Calculator'!A902,'Lorri 401b'!N:N,0),0)</f>
        <v>-22176701.483395781</v>
      </c>
      <c r="S902" s="25">
        <f t="shared" ca="1" si="787"/>
        <v>-31771707.301325046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-9643415.6203576624</v>
      </c>
      <c r="R903" s="25">
        <f t="array" aca="1" ref="R903" ca="1">INDEX('Lorri 401b'!L:L,MATCH('Retirement Calculator'!A903,'Lorri 401b'!N:N,0),0)</f>
        <v>-22290849.940189153</v>
      </c>
      <c r="S903" s="25">
        <f t="shared" ca="1" si="787"/>
        <v>-31934265.560546815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-9692027.13029618</v>
      </c>
      <c r="R904" s="25">
        <f t="array" aca="1" ref="R904" ca="1">INDEX('Lorri 401b'!L:L,MATCH('Retirement Calculator'!A904,'Lorri 401b'!N:N,0),0)</f>
        <v>-22405474.015552495</v>
      </c>
      <c r="S904" s="25">
        <f t="shared" ca="1" si="787"/>
        <v>-32097501.145848677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-9740841.1881927755</v>
      </c>
      <c r="R905" s="25">
        <f t="array" aca="1" ref="R905" ca="1">INDEX('Lorri 401b'!L:L,MATCH('Retirement Calculator'!A905,'Lorri 401b'!N:N,0),0)</f>
        <v>-22520575.69122985</v>
      </c>
      <c r="S905" s="25">
        <f t="shared" ca="1" si="787"/>
        <v>-32261416.879422627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-9789858.6379972734</v>
      </c>
      <c r="R906" s="25">
        <f t="array" aca="1" ref="R906" ca="1">INDEX('Lorri 401b'!L:L,MATCH('Retirement Calculator'!A906,'Lorri 401b'!N:N,0),0)</f>
        <v>-22636156.957222529</v>
      </c>
      <c r="S906" s="25">
        <f t="shared" ca="1" si="787"/>
        <v>-32426015.595219802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-9839080.3271759562</v>
      </c>
      <c r="R907" s="25">
        <f t="array" aca="1" ref="R907" ca="1">INDEX('Lorri 401b'!L:L,MATCH('Retirement Calculator'!A907,'Lorri 401b'!N:N,0),0)</f>
        <v>-22752219.81182351</v>
      </c>
      <c r="S907" s="25">
        <f t="shared" ca="1" si="787"/>
        <v>-32591300.138999466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-9888507.106726218</v>
      </c>
      <c r="R908" s="25">
        <f t="array" aca="1" ref="R908" ca="1">INDEX('Lorri 401b'!L:L,MATCH('Retirement Calculator'!A908,'Lorri 401b'!N:N,0),0)</f>
        <v>-22868766.261651997</v>
      </c>
      <c r="S908" s="25">
        <f t="shared" ca="1" si="787"/>
        <v>-32757273.368378215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-9938139.8311912715</v>
      </c>
      <c r="R909" s="25">
        <f t="array" aca="1" ref="R909" ca="1">INDEX('Lorri 401b'!L:L,MATCH('Retirement Calculator'!A909,'Lorri 401b'!N:N,0),0)</f>
        <v>-22985798.321688101</v>
      </c>
      <c r="S909" s="25">
        <f t="shared" ca="1" si="787"/>
        <v>-32923938.152879372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-9987979.3586749304</v>
      </c>
      <c r="R910" s="25">
        <f t="array" aca="1" ref="R910" ca="1">INDEX('Lorri 401b'!L:L,MATCH('Retirement Calculator'!A910,'Lorri 401b'!N:N,0),0)</f>
        <v>-23103318.015307691</v>
      </c>
      <c r="S910" s="25">
        <f t="shared" ca="1" si="787"/>
        <v>-33091297.373982623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-10038026.550856438</v>
      </c>
      <c r="R911" s="25">
        <f t="array" aca="1" ref="R911" ca="1">INDEX('Lorri 401b'!L:L,MATCH('Retirement Calculator'!A911,'Lorri 401b'!N:N,0),0)</f>
        <v>-23221327.374317363</v>
      </c>
      <c r="S911" s="25">
        <f t="shared" ca="1" si="787"/>
        <v>-33259353.9251738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-10088282.273005368</v>
      </c>
      <c r="R912" s="25">
        <f t="array" aca="1" ref="R912" ca="1">INDEX('Lorri 401b'!L:L,MATCH('Retirement Calculator'!A912,'Lorri 401b'!N:N,0),0)</f>
        <v>-23339828.438989572</v>
      </c>
      <c r="S912" s="25">
        <f t="shared" ca="1" si="787"/>
        <v>-33428110.711994939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-10138747.393996585</v>
      </c>
      <c r="R913" s="25">
        <f t="array" aca="1" ref="R913" ca="1">INDEX('Lorri 401b'!L:L,MATCH('Retirement Calculator'!A913,'Lorri 401b'!N:N,0),0)</f>
        <v>-23458823.258097917</v>
      </c>
      <c r="S913" s="25">
        <f t="shared" ca="1" si="787"/>
        <v>-33597570.652094498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-10189422.786325265</v>
      </c>
      <c r="R914" s="25">
        <f t="array" aca="1" ref="R914" ca="1">INDEX('Lorri 401b'!L:L,MATCH('Retirement Calculator'!A914,'Lorri 401b'!N:N,0),0)</f>
        <v>-23578313.888952546</v>
      </c>
      <c r="S914" s="25">
        <f t="shared" ca="1" si="787"/>
        <v>-33767736.675277814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-10240309.326121982</v>
      </c>
      <c r="R915" s="25">
        <f t="array" aca="1" ref="R915" ca="1">INDEX('Lorri 401b'!L:L,MATCH('Retirement Calculator'!A915,'Lorri 401b'!N:N,0),0)</f>
        <v>-23698302.397435736</v>
      </c>
      <c r="S915" s="25">
        <f t="shared" ca="1" si="787"/>
        <v>-33938611.723557718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-10291407.893167851</v>
      </c>
      <c r="R916" s="25">
        <f t="array" aca="1" ref="R916" ca="1">INDEX('Lorri 401b'!L:L,MATCH('Retirement Calculator'!A916,'Lorri 401b'!N:N,0),0)</f>
        <v>-23818790.858037606</v>
      </c>
      <c r="S916" s="25">
        <f t="shared" ca="1" si="787"/>
        <v>-34110198.751205459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-10342719.370909745</v>
      </c>
      <c r="R917" s="25">
        <f t="array" aca="1" ref="R917" ca="1">INDEX('Lorri 401b'!L:L,MATCH('Retirement Calculator'!A917,'Lorri 401b'!N:N,0),0)</f>
        <v>-23939781.353891984</v>
      </c>
      <c r="S917" s="25">
        <f t="shared" ca="1" si="787"/>
        <v>-34282500.724801727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-10394244.646475563</v>
      </c>
      <c r="R918" s="25">
        <f t="array" aca="1" ref="R918" ca="1">INDEX('Lorri 401b'!L:L,MATCH('Retirement Calculator'!A918,'Lorri 401b'!N:N,0),0)</f>
        <v>-24061275.976812422</v>
      </c>
      <c r="S918" s="25">
        <f t="shared" ca="1" si="787"/>
        <v>-34455520.623287983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-10445984.610689573</v>
      </c>
      <c r="R919" s="25">
        <f t="array" aca="1" ref="R919" ca="1">INDEX('Lorri 401b'!L:L,MATCH('Retirement Calculator'!A919,'Lorri 401b'!N:N,0),0)</f>
        <v>-24183276.827328362</v>
      </c>
      <c r="S919" s="25">
        <f t="shared" ca="1" si="787"/>
        <v>-34629261.438017935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-10497940.158087807</v>
      </c>
      <c r="R920" s="25">
        <f t="array" aca="1" ref="R920" ca="1">INDEX('Lorri 401b'!L:L,MATCH('Retirement Calculator'!A920,'Lorri 401b'!N:N,0),0)</f>
        <v>-24305786.014721449</v>
      </c>
      <c r="S920" s="25">
        <f t="shared" ca="1" si="787"/>
        <v>-34803726.172809258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-10550112.186933534</v>
      </c>
      <c r="R921" s="25">
        <f t="array" aca="1" ref="R921" ca="1">INDEX('Lorri 401b'!L:L,MATCH('Retirement Calculator'!A921,'Lorri 401b'!N:N,0),0)</f>
        <v>-24428805.657062009</v>
      </c>
      <c r="S921" s="25">
        <f t="shared" ca="1" si="787"/>
        <v>-34978917.843995541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-10602501.599232785</v>
      </c>
      <c r="R922" s="25">
        <f t="array" aca="1" ref="R922" ca="1">INDEX('Lorri 401b'!L:L,MATCH('Retirement Calculator'!A922,'Lorri 401b'!N:N,0),0)</f>
        <v>-24552337.881245654</v>
      </c>
      <c r="S922" s="25">
        <f t="shared" ca="1" si="787"/>
        <v>-35154839.480478436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-10655109.30074995</v>
      </c>
      <c r="R923" s="25">
        <f t="array" aca="1" ref="R923" ca="1">INDEX('Lorri 401b'!L:L,MATCH('Retirement Calculator'!A923,'Lorri 401b'!N:N,0),0)</f>
        <v>-24676384.823030066</v>
      </c>
      <c r="S923" s="25">
        <f t="shared" ca="1" si="787"/>
        <v>-35331494.123780012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-10707936.201023437</v>
      </c>
      <c r="R924" s="25">
        <f t="array" aca="1" ref="R924" ca="1">INDEX('Lorri 401b'!L:L,MATCH('Retirement Calculator'!A924,'Lorri 401b'!N:N,0),0)</f>
        <v>-24800948.627071913</v>
      </c>
      <c r="S924" s="25">
        <f t="shared" ca="1" si="787"/>
        <v>-35508884.828095347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-10760983.213381397</v>
      </c>
      <c r="R925" s="25">
        <f t="array" aca="1" ref="R925" ca="1">INDEX('Lorri 401b'!L:L,MATCH('Retirement Calculator'!A925,'Lorri 401b'!N:N,0),0)</f>
        <v>-24926031.446963936</v>
      </c>
      <c r="S925" s="25">
        <f t="shared" ca="1" si="787"/>
        <v>-35687014.660345331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-10814251.254957514</v>
      </c>
      <c r="R926" s="25">
        <f t="array" aca="1" ref="R926" ca="1">INDEX('Lorri 401b'!L:L,MATCH('Retirement Calculator'!A926,'Lorri 401b'!N:N,0),0)</f>
        <v>-25051635.445272174</v>
      </c>
      <c r="S926" s="25">
        <f t="shared" ca="1" si="787"/>
        <v>-35865886.700229689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-10867741.246706866</v>
      </c>
      <c r="R927" s="25">
        <f t="array" aca="1" ref="R927" ca="1">INDEX('Lorri 401b'!L:L,MATCH('Retirement Calculator'!A927,'Lorri 401b'!N:N,0),0)</f>
        <v>-25177762.793573361</v>
      </c>
      <c r="S927" s="25">
        <f t="shared" ca="1" si="787"/>
        <v>-36045504.040280223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-10921454.113421839</v>
      </c>
      <c r="R928" s="25">
        <f t="array" aca="1" ref="R928" ca="1">INDEX('Lorri 401b'!L:L,MATCH('Retirement Calculator'!A928,'Lorri 401b'!N:N,0),0)</f>
        <v>-25304415.672492471</v>
      </c>
      <c r="S928" s="25">
        <f t="shared" ca="1" si="787"/>
        <v>-36225869.785914309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-10975390.783748124</v>
      </c>
      <c r="R929" s="25">
        <f t="array" aca="1" ref="R929" ca="1">INDEX('Lorri 401b'!L:L,MATCH('Retirement Calculator'!A929,'Lorri 401b'!N:N,0),0)</f>
        <v>-25431596.27174041</v>
      </c>
      <c r="S929" s="25">
        <f t="shared" ca="1" si="787"/>
        <v>-36406987.055488534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-11029552.190200768</v>
      </c>
      <c r="R930" s="25">
        <f t="array" aca="1" ref="R930" ca="1">INDEX('Lorri 401b'!L:L,MATCH('Retirement Calculator'!A930,'Lorri 401b'!N:N,0),0)</f>
        <v>-25559306.790151883</v>
      </c>
      <c r="S930" s="25">
        <f t="shared" ca="1" si="787"/>
        <v>-36588858.980352655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-11083939.2691803</v>
      </c>
      <c r="R931" s="25">
        <f t="array" aca="1" ref="R931" ca="1">INDEX('Lorri 401b'!L:L,MATCH('Retirement Calculator'!A931,'Lorri 401b'!N:N,0),0)</f>
        <v>-25687549.435723405</v>
      </c>
      <c r="S931" s="25">
        <f t="shared" ca="1" si="787"/>
        <v>-36771488.704903707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-11138552.960988913</v>
      </c>
      <c r="R932" s="25">
        <f t="array" aca="1" ref="R932" ca="1">INDEX('Lorri 401b'!L:L,MATCH('Retirement Calculator'!A932,'Lorri 401b'!N:N,0),0)</f>
        <v>-25816326.425651476</v>
      </c>
      <c r="S932" s="25">
        <f t="shared" ca="1" si="787"/>
        <v>-36954879.386640385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-11193394.209846728</v>
      </c>
      <c r="R933" s="25">
        <f t="array" aca="1" ref="R933" ca="1">INDEX('Lorri 401b'!L:L,MATCH('Retirement Calculator'!A933,'Lorri 401b'!N:N,0),0)</f>
        <v>-25945639.98637091</v>
      </c>
      <c r="S933" s="25">
        <f t="shared" ca="1" si="787"/>
        <v>-37139034.196217641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-11248463.963908117</v>
      </c>
      <c r="R934" s="25">
        <f t="array" aca="1" ref="R934" ca="1">INDEX('Lorri 401b'!L:L,MATCH('Retirement Calculator'!A934,'Lorri 401b'!N:N,0),0)</f>
        <v>-26075492.353593342</v>
      </c>
      <c r="S934" s="25">
        <f t="shared" ca="1" si="787"/>
        <v>-37323956.317501456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-11303763.175278096</v>
      </c>
      <c r="R935" s="25">
        <f t="array" aca="1" ref="R935" ca="1">INDEX('Lorri 401b'!L:L,MATCH('Retirement Calculator'!A935,'Lorri 401b'!N:N,0),0)</f>
        <v>-26205885.772345871</v>
      </c>
      <c r="S935" s="25">
        <f t="shared" ca="1" si="787"/>
        <v>-37509648.947623968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-11359292.800028782</v>
      </c>
      <c r="R936" s="25">
        <f t="array" aca="1" ref="R936" ca="1">INDEX('Lorri 401b'!L:L,MATCH('Retirement Calculator'!A936,'Lorri 401b'!N:N,0),0)</f>
        <v>-26336822.497009866</v>
      </c>
      <c r="S936" s="25">
        <f t="shared" ca="1" si="787"/>
        <v>-37696115.297038645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-11415053.798215929</v>
      </c>
      <c r="R937" s="25">
        <f t="array" aca="1" ref="R937" ca="1">INDEX('Lorri 401b'!L:L,MATCH('Retirement Calculator'!A937,'Lorri 401b'!N:N,0),0)</f>
        <v>-26468304.791359961</v>
      </c>
      <c r="S937" s="25">
        <f t="shared" ca="1" si="787"/>
        <v>-37883358.589575887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-11471047.133895524</v>
      </c>
      <c r="R938" s="25">
        <f t="array" aca="1" ref="R938" ca="1">INDEX('Lorri 401b'!L:L,MATCH('Retirement Calculator'!A938,'Lorri 401b'!N:N,0),0)</f>
        <v>-26600334.928603183</v>
      </c>
      <c r="S938" s="25">
        <f t="shared" ca="1" si="787"/>
        <v>-38071382.062498704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-11527273.775140449</v>
      </c>
      <c r="R939" s="25">
        <f t="array" aca="1" ref="R939" ca="1">INDEX('Lorri 401b'!L:L,MATCH('Retirement Calculator'!A939,'Lorri 401b'!N:N,0),0)</f>
        <v>-26732915.191418253</v>
      </c>
      <c r="S939" s="25">
        <f t="shared" ca="1" si="787"/>
        <v>-38260188.966558702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-11583734.69405723</v>
      </c>
      <c r="R940" s="25">
        <f t="array" aca="1" ref="R940" ca="1">INDEX('Lorri 401b'!L:L,MATCH('Retirement Calculator'!A940,'Lorri 401b'!N:N,0),0)</f>
        <v>-26866047.87199505</v>
      </c>
      <c r="S940" s="25">
        <f t="shared" ca="1" si="787"/>
        <v>-38449782.56605228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-11640430.86680283</v>
      </c>
      <c r="R941" s="25">
        <f t="array" aca="1" ref="R941" ca="1">INDEX('Lorri 401b'!L:L,MATCH('Retirement Calculator'!A941,'Lorri 401b'!N:N,0),0)</f>
        <v>-26999735.272074252</v>
      </c>
      <c r="S941" s="25">
        <f t="shared" ca="1" si="787"/>
        <v>-38640166.138877079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-11697363.273601538</v>
      </c>
      <c r="R942" s="25">
        <f t="array" aca="1" ref="R942" ca="1">INDEX('Lorri 401b'!L:L,MATCH('Retirement Calculator'!A942,'Lorri 401b'!N:N,0),0)</f>
        <v>-27133979.702987116</v>
      </c>
      <c r="S942" s="25">
        <f t="shared" ca="1" si="787"/>
        <v>-38831342.976588652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-11754532.898761906</v>
      </c>
      <c r="R943" s="25">
        <f t="array" aca="1" ref="R943" ca="1">INDEX('Lorri 401b'!L:L,MATCH('Retirement Calculator'!A943,'Lorri 401b'!N:N,0),0)</f>
        <v>-27268783.485695451</v>
      </c>
      <c r="S943" s="25">
        <f t="shared" ca="1" si="787"/>
        <v>-39023316.384457357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-11811940.730693774</v>
      </c>
      <c r="R944" s="25">
        <f t="array" aca="1" ref="R944" ca="1">INDEX('Lorri 401b'!L:L,MATCH('Retirement Calculator'!A944,'Lorri 401b'!N:N,0),0)</f>
        <v>-27404148.950831737</v>
      </c>
      <c r="S944" s="25">
        <f t="shared" ca="1" si="787"/>
        <v>-39216089.681525514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-11869587.76192536</v>
      </c>
      <c r="R945" s="25">
        <f t="array" aca="1" ref="R945" ca="1">INDEX('Lorri 401b'!L:L,MATCH('Retirement Calculator'!A945,'Lorri 401b'!N:N,0),0)</f>
        <v>-27540078.438739423</v>
      </c>
      <c r="S945" s="25">
        <f t="shared" ca="1" si="787"/>
        <v>-39409666.200664781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-11927474.989120411</v>
      </c>
      <c r="R946" s="25">
        <f t="array" aca="1" ref="R946" ca="1">INDEX('Lorri 401b'!L:L,MATCH('Retirement Calculator'!A946,'Lorri 401b'!N:N,0),0)</f>
        <v>-27676574.299513392</v>
      </c>
      <c r="S946" s="25">
        <f t="shared" ca="1" si="787"/>
        <v>-39604049.288633801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-11985603.413095441</v>
      </c>
      <c r="R947" s="25">
        <f t="array" aca="1" ref="R947" ca="1">INDEX('Lorri 401b'!L:L,MATCH('Retirement Calculator'!A947,'Lorri 401b'!N:N,0),0)</f>
        <v>-27813638.893040586</v>
      </c>
      <c r="S947" s="25">
        <f t="shared" ca="1" si="787"/>
        <v>-39799242.306136027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-12043974.038837032</v>
      </c>
      <c r="R948" s="25">
        <f t="array" aca="1" ref="R948" ca="1">INDEX('Lorri 401b'!L:L,MATCH('Retirement Calculator'!A948,'Lorri 401b'!N:N,0),0)</f>
        <v>-27951274.589040808</v>
      </c>
      <c r="S948" s="25">
        <f t="shared" ca="1" si="787"/>
        <v>-39995248.627877839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-12102587.875519214</v>
      </c>
      <c r="R949" s="25">
        <f t="array" aca="1" ref="R949" ca="1">INDEX('Lorri 401b'!L:L,MATCH('Retirement Calculator'!A949,'Lorri 401b'!N:N,0),0)</f>
        <v>-28089483.767107699</v>
      </c>
      <c r="S949" s="25">
        <f t="shared" ca="1" si="787"/>
        <v>-40192071.642626911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-12161445.936520906</v>
      </c>
      <c r="R950" s="25">
        <f t="array" aca="1" ref="R950" ca="1">INDEX('Lorri 401b'!L:L,MATCH('Retirement Calculator'!A950,'Lorri 401b'!N:N,0),0)</f>
        <v>-28228268.816749871</v>
      </c>
      <c r="S950" s="25">
        <f t="shared" ca="1" si="787"/>
        <v>-40389714.753270775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-12220549.239443438</v>
      </c>
      <c r="R951" s="25">
        <f t="array" aca="1" ref="R951" ca="1">INDEX('Lorri 401b'!L:L,MATCH('Retirement Calculator'!A951,'Lorri 401b'!N:N,0),0)</f>
        <v>-28367632.137432218</v>
      </c>
      <c r="S951" s="25">
        <f t="shared" ca="1" si="787"/>
        <v>-40588181.376875654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-12279898.806128148</v>
      </c>
      <c r="R952" s="25">
        <f t="array" aca="1" ref="R952" ca="1">INDEX('Lorri 401b'!L:L,MATCH('Retirement Calculator'!A952,'Lorri 401b'!N:N,0),0)</f>
        <v>-28507576.138617408</v>
      </c>
      <c r="S952" s="25">
        <f t="shared" ca="1" si="787"/>
        <v>-40787474.944745556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-12339495.662674043</v>
      </c>
      <c r="R953" s="25">
        <f t="array" aca="1" ref="R953" ca="1">INDEX('Lorri 401b'!L:L,MATCH('Retirement Calculator'!A953,'Lorri 401b'!N:N,0),0)</f>
        <v>-28648103.239807535</v>
      </c>
      <c r="S953" s="25">
        <f t="shared" ca="1" si="787"/>
        <v>-40987598.902481578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-12399340.839455547</v>
      </c>
      <c r="R954" s="25">
        <f t="array" aca="1" ref="R954" ca="1">INDEX('Lorri 401b'!L:L,MATCH('Retirement Calculator'!A954,'Lorri 401b'!N:N,0),0)</f>
        <v>-28789215.870585956</v>
      </c>
      <c r="S954" s="25">
        <f t="shared" ca="1" si="787"/>
        <v>-41188556.710041501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-12459435.371140307</v>
      </c>
      <c r="R955" s="25">
        <f t="array" aca="1" ref="R955" ca="1">INDEX('Lorri 401b'!L:L,MATCH('Retirement Calculator'!A955,'Lorri 401b'!N:N,0),0)</f>
        <v>-28930916.470659286</v>
      </c>
      <c r="S955" s="25">
        <f t="shared" ca="1" si="787"/>
        <v>-41390351.841799594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-12519780.296707086</v>
      </c>
      <c r="R956" s="25">
        <f t="array" aca="1" ref="R956" ca="1">INDEX('Lorri 401b'!L:L,MATCH('Retirement Calculator'!A956,'Lorri 401b'!N:N,0),0)</f>
        <v>-29073207.489899587</v>
      </c>
      <c r="S956" s="25">
        <f t="shared" ca="1" si="787"/>
        <v>-41592987.786606669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-12580376.659463728</v>
      </c>
      <c r="R957" s="25">
        <f t="array" aca="1" ref="R957" ca="1">INDEX('Lorri 401b'!L:L,MATCH('Retirement Calculator'!A957,'Lorri 401b'!N:N,0),0)</f>
        <v>-29216091.388386723</v>
      </c>
      <c r="S957" s="25">
        <f t="shared" ca="1" si="787"/>
        <v>-41796468.047850452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-12641225.507065188</v>
      </c>
      <c r="R958" s="25">
        <f t="array" aca="1" ref="R958" ca="1">INDEX('Lorri 401b'!L:L,MATCH('Retirement Calculator'!A958,'Lorri 401b'!N:N,0),0)</f>
        <v>-29359570.63645089</v>
      </c>
      <c r="S958" s="25">
        <f t="shared" ca="1" si="787"/>
        <v>-42000796.143516079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-12702327.891531654</v>
      </c>
      <c r="R959" s="25">
        <f t="array" aca="1" ref="R959" ca="1">INDEX('Lorri 401b'!L:L,MATCH('Retirement Calculator'!A959,'Lorri 401b'!N:N,0),0)</f>
        <v>-29503647.714715324</v>
      </c>
      <c r="S959" s="25">
        <f t="shared" ca="1" si="787"/>
        <v>-42205975.606246978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-12763684.86926673</v>
      </c>
      <c r="R960" s="25">
        <f t="array" aca="1" ref="R960" ca="1">INDEX('Lorri 401b'!L:L,MATCH('Retirement Calculator'!A960,'Lorri 401b'!N:N,0),0)</f>
        <v>-29648325.114139192</v>
      </c>
      <c r="S960" s="25">
        <f t="shared" ca="1" si="787"/>
        <v>-42412009.983405918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-12825297.501075702</v>
      </c>
      <c r="R961" s="25">
        <f t="array" aca="1" ref="R961" ca="1">INDEX('Lorri 401b'!L:L,MATCH('Retirement Calculator'!A961,'Lorri 401b'!N:N,0),0)</f>
        <v>-29793605.336060658</v>
      </c>
      <c r="S961" s="25">
        <f t="shared" ca="1" si="787"/>
        <v>-42618902.837136358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-12887166.852183878</v>
      </c>
      <c r="R962" s="25">
        <f t="array" aca="1" ref="R962" ca="1">INDEX('Lorri 401b'!L:L,MATCH('Retirement Calculator'!A962,'Lorri 401b'!N:N,0),0)</f>
        <v>-29939490.892240133</v>
      </c>
      <c r="S962" s="25">
        <f t="shared" ca="1" si="787"/>
        <v>-42826657.744424015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-12949293.992255006</v>
      </c>
      <c r="R963" s="25">
        <f t="array" aca="1" ref="R963" ca="1">INDEX('Lorri 401b'!L:L,MATCH('Retirement Calculator'!A963,'Lorri 401b'!N:N,0),0)</f>
        <v>-30085984.30490369</v>
      </c>
      <c r="S963" s="25">
        <f t="shared" ca="1" si="787"/>
        <v>-43035278.297158696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-13011679.995409762</v>
      </c>
      <c r="R964" s="25">
        <f t="array" aca="1" ref="R964" ca="1">INDEX('Lorri 401b'!L:L,MATCH('Retirement Calculator'!A964,'Lorri 401b'!N:N,0),0)</f>
        <v>-30233088.106786676</v>
      </c>
      <c r="S964" s="25">
        <f t="shared" ca="1" si="787"/>
        <v>-43244768.10219644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-13074325.940244332</v>
      </c>
      <c r="R965" s="25">
        <f t="array" aca="1" ref="R965" ca="1">INDEX('Lorri 401b'!L:L,MATCH('Retirement Calculator'!A965,'Lorri 401b'!N:N,0),0)</f>
        <v>-30380804.841177508</v>
      </c>
      <c r="S965" s="25">
        <f t="shared" ca="1" si="787"/>
        <v>-43455130.78142184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-13137232.909849044</v>
      </c>
      <c r="R966" s="25">
        <f t="array" aca="1" ref="R966" ca="1">INDEX('Lorri 401b'!L:L,MATCH('Retirement Calculator'!A966,'Lorri 401b'!N:N,0),0)</f>
        <v>-30529137.061961636</v>
      </c>
      <c r="S966" s="25">
        <f t="shared" ca="1" si="787"/>
        <v>-43666369.971810684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-13200401.99182711</v>
      </c>
      <c r="R967" s="25">
        <f t="array" aca="1" ref="R967" ca="1">INDEX('Lorri 401b'!L:L,MATCH('Retirement Calculator'!A967,'Lorri 401b'!N:N,0),0)</f>
        <v>-30678087.333665699</v>
      </c>
      <c r="S967" s="25">
        <f t="shared" ca="1" si="787"/>
        <v>-43878489.325492807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-13263834.278313417</v>
      </c>
      <c r="R968" s="25">
        <f t="array" aca="1" ref="R968" ca="1">INDEX('Lorri 401b'!L:L,MATCH('Retirement Calculator'!A968,'Lorri 401b'!N:N,0),0)</f>
        <v>-30827658.231501862</v>
      </c>
      <c r="S968" s="25">
        <f t="shared" ca="1" si="787"/>
        <v>-44091492.509815276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-13327530.865993418</v>
      </c>
      <c r="R969" s="25">
        <f t="array" aca="1" ref="R969" ca="1">INDEX('Lorri 401b'!L:L,MATCH('Retirement Calculator'!A969,'Lorri 401b'!N:N,0),0)</f>
        <v>-30977852.341412343</v>
      </c>
      <c r="S969" s="25">
        <f t="shared" ca="1" si="787"/>
        <v>-44305383.207405761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-13391492.856122086</v>
      </c>
      <c r="R970" s="25">
        <f t="array" aca="1" ref="R970" ca="1">INDEX('Lorri 401b'!L:L,MATCH('Retirement Calculator'!A970,'Lorri 401b'!N:N,0),0)</f>
        <v>-31128672.260114115</v>
      </c>
      <c r="S970" s="25">
        <f t="shared" ca="1" si="787"/>
        <v>-44520165.116236202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-13455721.354542956</v>
      </c>
      <c r="R971" s="25">
        <f t="array" aca="1" ref="R971" ca="1">INDEX('Lorri 401b'!L:L,MATCH('Retirement Calculator'!A971,'Lorri 401b'!N:N,0),0)</f>
        <v>-31280120.59514381</v>
      </c>
      <c r="S971" s="25">
        <f t="shared" ca="1" si="787"/>
        <v>-44735841.949686766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-13520217.471707245</v>
      </c>
      <c r="R972" s="25">
        <f t="array" aca="1" ref="R972" ca="1">INDEX('Lorri 401b'!L:L,MATCH('Retirement Calculator'!A972,'Lorri 401b'!N:N,0),0)</f>
        <v>-31432199.964902796</v>
      </c>
      <c r="S972" s="25">
        <f t="shared" ca="1" si="787"/>
        <v>-44952417.436610043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-13584982.322693054</v>
      </c>
      <c r="R973" s="25">
        <f t="array" aca="1" ref="R973" ca="1">INDEX('Lorri 401b'!L:L,MATCH('Retirement Calculator'!A973,'Lorri 401b'!N:N,0),0)</f>
        <v>-31584912.998702444</v>
      </c>
      <c r="S973" s="25">
        <f t="shared" ca="1" si="787"/>
        <v>-45169895.321395501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-13650017.027224636</v>
      </c>
      <c r="R974" s="25">
        <f t="array" aca="1" ref="R974" ca="1">INDEX('Lorri 401b'!L:L,MATCH('Retirement Calculator'!A974,'Lorri 401b'!N:N,0),0)</f>
        <v>-31738262.336809594</v>
      </c>
      <c r="S974" s="25">
        <f t="shared" ca="1" si="787"/>
        <v>-45388279.364034228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-13715322.709691767</v>
      </c>
      <c r="R975" s="25">
        <f t="array" aca="1" ref="R975" ca="1">INDEX('Lorri 401b'!L:L,MATCH('Retirement Calculator'!A975,'Lorri 401b'!N:N,0),0)</f>
        <v>-31892250.630492188</v>
      </c>
      <c r="S975" s="25">
        <f t="shared" ca="1" si="787"/>
        <v>-45607573.340183958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-13780900.499169176</v>
      </c>
      <c r="R976" s="25">
        <f t="array" aca="1" ref="R976" ca="1">INDEX('Lorri 401b'!L:L,MATCH('Retirement Calculator'!A976,'Lorri 401b'!N:N,0),0)</f>
        <v>-32046880.542065129</v>
      </c>
      <c r="S976" s="25">
        <f t="shared" ca="1" si="787"/>
        <v>-45827781.041234307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-13846751.529436076</v>
      </c>
      <c r="R977" s="25">
        <f t="array" aca="1" ref="R977" ca="1">INDEX('Lorri 401b'!L:L,MATCH('Retirement Calculator'!A977,'Lorri 401b'!N:N,0),0)</f>
        <v>-32202154.744936287</v>
      </c>
      <c r="S977" s="25">
        <f t="shared" ca="1" si="787"/>
        <v>-46048906.274372362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-13912876.938995754</v>
      </c>
      <c r="R978" s="25">
        <f t="array" aca="1" ref="R978" ca="1">INDEX('Lorri 401b'!L:L,MATCH('Retirement Calculator'!A978,'Lorri 401b'!N:N,0),0)</f>
        <v>-32358075.923652742</v>
      </c>
      <c r="S978" s="25">
        <f t="shared" ca="1" si="787"/>
        <v>-46270952.862648495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-13979277.871095264</v>
      </c>
      <c r="R979" s="25">
        <f t="array" aca="1" ref="R979" ca="1">INDEX('Lorri 401b'!L:L,MATCH('Retirement Calculator'!A979,'Lorri 401b'!N:N,0),0)</f>
        <v>-32514646.773947183</v>
      </c>
      <c r="S979" s="25">
        <f t="shared" ca="1" si="787"/>
        <v>-46493924.645042449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-14045955.47374519</v>
      </c>
      <c r="R980" s="25">
        <f t="array" aca="1" ref="R980" ca="1">INDEX('Lorri 401b'!L:L,MATCH('Retirement Calculator'!A980,'Lorri 401b'!N:N,0),0)</f>
        <v>-32671870.002784517</v>
      </c>
      <c r="S980" s="25">
        <f t="shared" ca="1" si="787"/>
        <v>-46717825.476529703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-14112910.899739489</v>
      </c>
      <c r="R981" s="25">
        <f t="array" aca="1" ref="R981" ca="1">INDEX('Lorri 401b'!L:L,MATCH('Retirement Calculator'!A981,'Lorri 401b'!N:N,0),0)</f>
        <v>-32829748.328408673</v>
      </c>
      <c r="S981" s="25">
        <f t="shared" ca="1" si="787"/>
        <v>-46942659.228148162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-14180145.306675432</v>
      </c>
      <c r="R982" s="25">
        <f t="array" aca="1" ref="R982" ca="1">INDEX('Lorri 401b'!L:L,MATCH('Retirement Calculator'!A982,'Lorri 401b'!N:N,0),0)</f>
        <v>-32988284.480389599</v>
      </c>
      <c r="S982" s="25">
        <f t="shared" ca="1" si="787"/>
        <v>-47168429.787065029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-14247659.856973607</v>
      </c>
      <c r="R983" s="25">
        <f t="array" aca="1" ref="R983" ca="1">INDEX('Lorri 401b'!L:L,MATCH('Retirement Calculator'!A983,'Lorri 401b'!N:N,0),0)</f>
        <v>-33147481.199670445</v>
      </c>
      <c r="S983" s="25">
        <f t="shared" ca="1" si="787"/>
        <v>-47395141.056644052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-14315455.717898024</v>
      </c>
      <c r="R984" s="25">
        <f t="array" aca="1" ref="R984" ca="1">INDEX('Lorri 401b'!L:L,MATCH('Retirement Calculator'!A984,'Lorri 401b'!N:N,0),0)</f>
        <v>-33307341.238614962</v>
      </c>
      <c r="S984" s="25">
        <f t="shared" ca="1" si="787"/>
        <v>-47622796.956512988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-14383534.061576294</v>
      </c>
      <c r="R985" s="25">
        <f t="array" aca="1" ref="R985" ca="1">INDEX('Lorri 401b'!L:L,MATCH('Retirement Calculator'!A985,'Lorri 401b'!N:N,0),0)</f>
        <v>-33467867.36105508</v>
      </c>
      <c r="S985" s="25">
        <f t="shared" ca="1" si="787"/>
        <v>-47851401.422631375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-14451896.065019889</v>
      </c>
      <c r="R986" s="25">
        <f t="array" aca="1" ref="R986" ca="1">INDEX('Lorri 401b'!L:L,MATCH('Retirement Calculator'!A986,'Lorri 401b'!N:N,0),0)</f>
        <v>-33629062.342338696</v>
      </c>
      <c r="S986" s="25">
        <f t="shared" ca="1" si="787"/>
        <v>-48080958.407358587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-14520542.9101445</v>
      </c>
      <c r="R987" s="25">
        <f t="array" aca="1" ref="R987" ca="1">INDEX('Lorri 401b'!L:L,MATCH('Retirement Calculator'!A987,'Lorri 401b'!N:N,0),0)</f>
        <v>-33790928.969377659</v>
      </c>
      <c r="S987" s="25">
        <f t="shared" ca="1" si="787"/>
        <v>-48311471.87952216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-14589475.783790464</v>
      </c>
      <c r="R988" s="25">
        <f t="array" aca="1" ref="R988" ca="1">INDEX('Lorri 401b'!L:L,MATCH('Retirement Calculator'!A988,'Lorri 401b'!N:N,0),0)</f>
        <v>-33953470.040695958</v>
      </c>
      <c r="S988" s="25">
        <f t="shared" ca="1" si="787"/>
        <v>-48542945.82448642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-14658695.877743285</v>
      </c>
      <c r="R989" s="25">
        <f t="array" aca="1" ref="R989" ca="1">INDEX('Lorri 401b'!L:L,MATCH('Retirement Calculator'!A989,'Lorri 401b'!N:N,0),0)</f>
        <v>-34116688.366478078</v>
      </c>
      <c r="S989" s="25">
        <f t="shared" ca="1" si="787"/>
        <v>-48775384.244221359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-14728204.388754243</v>
      </c>
      <c r="R990" s="25">
        <f t="array" aca="1" ref="R990" ca="1">INDEX('Lorri 401b'!L:L,MATCH('Retirement Calculator'!A990,'Lorri 401b'!N:N,0),0)</f>
        <v>-34280586.768617623</v>
      </c>
      <c r="S990" s="25">
        <f t="shared" ca="1" si="787"/>
        <v>-49008791.157371864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-14798002.51856108</v>
      </c>
      <c r="R991" s="25">
        <f t="array" aca="1" ref="R991" ca="1">INDEX('Lorri 401b'!L:L,MATCH('Retirement Calculator'!A991,'Lorri 401b'!N:N,0),0)</f>
        <v>-34445168.080766082</v>
      </c>
      <c r="S991" s="25">
        <f t="shared" ca="1" si="787"/>
        <v>-49243170.599327162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-14868091.47390878</v>
      </c>
      <c r="R992" s="25">
        <f t="array" aca="1" ref="R992" ca="1">INDEX('Lorri 401b'!L:L,MATCH('Retirement Calculator'!A992,'Lorri 401b'!N:N,0),0)</f>
        <v>-34610435.148381829</v>
      </c>
      <c r="S992" s="25">
        <f t="shared" ca="1" si="787"/>
        <v>-49478526.622290611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-14938472.466570428</v>
      </c>
      <c r="R993" s="25">
        <f t="array" aca="1" ref="R993" ca="1">INDEX('Lorri 401b'!L:L,MATCH('Retirement Calculator'!A993,'Lorri 401b'!N:N,0),0)</f>
        <v>-34776390.82877931</v>
      </c>
      <c r="S993" s="25">
        <f t="shared" ca="1" si="787"/>
        <v>-49714863.295349739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-15009146.713368166</v>
      </c>
      <c r="R994" s="25">
        <f t="array" aca="1" ref="R994" ca="1">INDEX('Lorri 401b'!L:L,MATCH('Retirement Calculator'!A994,'Lorri 401b'!N:N,0),0)</f>
        <v>-34943037.991178446</v>
      </c>
      <c r="S994" s="25">
        <f t="shared" ca="1" si="787"/>
        <v>-49952184.704546615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-15080115.436194228</v>
      </c>
      <c r="R995" s="25">
        <f t="array" aca="1" ref="R995" ca="1">INDEX('Lorri 401b'!L:L,MATCH('Retirement Calculator'!A995,'Lorri 401b'!N:N,0),0)</f>
        <v>-35110379.516754247</v>
      </c>
      <c r="S995" s="25">
        <f t="shared" ca="1" si="787"/>
        <v>-50190494.952948473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-15151379.862032065</v>
      </c>
      <c r="R996" s="25">
        <f t="array" aca="1" ref="R996" ca="1">INDEX('Lorri 401b'!L:L,MATCH('Retirement Calculator'!A996,'Lorri 401b'!N:N,0),0)</f>
        <v>-35278418.298686609</v>
      </c>
      <c r="S996" s="25">
        <f t="shared" ca="1" si="787"/>
        <v>-50429798.160718672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-15222941.22297756</v>
      </c>
      <c r="R997" s="25">
        <f t="array" aca="1" ref="R997" ca="1">INDEX('Lorri 401b'!L:L,MATCH('Retirement Calculator'!A997,'Lorri 401b'!N:N,0),0)</f>
        <v>-35447157.242210358</v>
      </c>
      <c r="S997" s="25">
        <f t="shared" ca="1" si="787"/>
        <v>-50670098.465187922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-15294800.756260328</v>
      </c>
      <c r="R998" s="25">
        <f t="array" aca="1" ref="R998" ca="1">INDEX('Lorri 401b'!L:L,MATCH('Retirement Calculator'!A998,'Lorri 401b'!N:N,0),0)</f>
        <v>-35616599.264665455</v>
      </c>
      <c r="S998" s="25">
        <f t="shared" ca="1" si="787"/>
        <v>-50911400.020925783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-15366959.704265106</v>
      </c>
      <c r="R999" s="25">
        <f t="array" aca="1" ref="R999" ca="1">INDEX('Lorri 401b'!L:L,MATCH('Retirement Calculator'!A999,'Lorri 401b'!N:N,0),0)</f>
        <v>-35786747.295547448</v>
      </c>
      <c r="S999" s="25">
        <f t="shared" ca="1" si="787"/>
        <v>-51153706.999812558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-15439419.314553238</v>
      </c>
      <c r="R1000" s="25">
        <f t="array" aca="1" ref="R1000" ca="1">INDEX('Lorri 401b'!L:L,MATCH('Retirement Calculator'!A1000,'Lorri 401b'!N:N,0),0)</f>
        <v>-35957604.276558116</v>
      </c>
      <c r="S1000" s="25">
        <f t="shared" ca="1" si="787"/>
        <v>-51397023.591111355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-15512180.839884238</v>
      </c>
      <c r="R1001" s="25">
        <f t="array" aca="1" ref="R1001" ca="1">INDEX('Lorri 401b'!L:L,MATCH('Retirement Calculator'!A1001,'Lorri 401b'!N:N,0),0)</f>
        <v>-36129173.161656328</v>
      </c>
      <c r="S1001" s="25">
        <f t="shared" ca="1" si="787"/>
        <v>-51641354.001540564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-15585245.538237451</v>
      </c>
      <c r="R1002" s="25">
        <f t="array" aca="1" ref="R1002" ca="1">INDEX('Lorri 401b'!L:L,MATCH('Retirement Calculator'!A1002,'Lorri 401b'!N:N,0),0)</f>
        <v>-36301456.917109117</v>
      </c>
      <c r="S1002" s="25">
        <f t="shared" ca="1" si="787"/>
        <v>-51886702.455346569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-15658614.672833802</v>
      </c>
      <c r="R1003" s="25">
        <f t="array" aca="1" ref="R1003" ca="1">INDEX('Lorri 401b'!L:L,MATCH('Retirement Calculator'!A1003,'Lorri 401b'!N:N,0),0)</f>
        <v>-36474458.521542959</v>
      </c>
      <c r="S1003" s="25">
        <f t="shared" ca="1" si="787"/>
        <v>-52133073.194376759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-15732289.512157638</v>
      </c>
      <c r="R1004" s="25">
        <f t="array" aca="1" ref="R1004" ca="1">INDEX('Lorri 401b'!L:L,MATCH('Retirement Calculator'!A1004,'Lorri 401b'!N:N,0),0)</f>
        <v>-36648180.965995274</v>
      </c>
      <c r="S1004" s="25">
        <f t="shared" ca="1" si="787"/>
        <v>-52380470.478152916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-15806271.329978656</v>
      </c>
      <c r="R1005" s="25">
        <f t="array" aca="1" ref="R1005" ca="1">INDEX('Lorri 401b'!L:L,MATCH('Retirement Calculator'!A1005,'Lorri 401b'!N:N,0),0)</f>
        <v>-36822627.253966145</v>
      </c>
      <c r="S1005" s="25">
        <f t="shared" ca="1" si="787"/>
        <v>-52628898.583944798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-15880561.405373929</v>
      </c>
      <c r="R1006" s="25">
        <f t="array" aca="1" ref="R1006" ca="1">INDEX('Lorri 401b'!L:L,MATCH('Retirement Calculator'!A1006,'Lorri 401b'!N:N,0),0)</f>
        <v>-36997800.401470229</v>
      </c>
      <c r="S1006" s="25">
        <f t="shared" ca="1" si="787"/>
        <v>-52878361.80684416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-15955161.022750014</v>
      </c>
      <c r="R1007" s="25">
        <f t="array" aca="1" ref="R1007" ca="1">INDEX('Lorri 401b'!L:L,MATCH('Retirement Calculator'!A1007,'Lorri 401b'!N:N,0),0)</f>
        <v>-37173703.437088907</v>
      </c>
      <c r="S1007" s="25">
        <f t="shared" ca="1" si="787"/>
        <v>-53128864.459838919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-16030071.471865168</v>
      </c>
      <c r="R1008" s="25">
        <f t="array" aca="1" ref="R1008" ca="1">INDEX('Lorri 401b'!L:L,MATCH('Retirement Calculator'!A1008,'Lorri 401b'!N:N,0),0)</f>
        <v>-37350339.402022667</v>
      </c>
      <c r="S1008" s="25">
        <f t="shared" ca="1" si="787"/>
        <v>-53380410.873887837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-16105294.047851633</v>
      </c>
      <c r="R1009" s="25">
        <f t="array" aca="1" ref="R1009" ca="1">INDEX('Lorri 401b'!L:L,MATCH('Retirement Calculator'!A1009,'Lorri 401b'!N:N,0),0)</f>
        <v>-37527711.350143649</v>
      </c>
      <c r="S1009" s="25">
        <f t="shared" ca="1" si="787"/>
        <v>-53633005.397995278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-16180830.051238043</v>
      </c>
      <c r="R1010" s="25">
        <f t="array" aca="1" ref="R1010" ca="1">INDEX('Lorri 401b'!L:L,MATCH('Retirement Calculator'!A1010,'Lorri 401b'!N:N,0),0)</f>
        <v>-37705822.348048471</v>
      </c>
      <c r="S1010" s="25">
        <f t="shared" ca="1" si="787"/>
        <v>-53886652.399286516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-16256680.787971897</v>
      </c>
      <c r="R1011" s="25">
        <f t="array" aca="1" ref="R1011" ca="1">INDEX('Lorri 401b'!L:L,MATCH('Retirement Calculator'!A1011,'Lorri 401b'!N:N,0),0)</f>
        <v>-37884675.475111231</v>
      </c>
      <c r="S1011" s="25">
        <f t="shared" ca="1" si="787"/>
        <v>-54141356.26308313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-16332847.569442142</v>
      </c>
      <c r="R1012" s="25">
        <f t="array" aca="1" ref="R1012" ca="1">INDEX('Lorri 401b'!L:L,MATCH('Retirement Calculator'!A1012,'Lorri 401b'!N:N,0),0)</f>
        <v>-38064273.823536746</v>
      </c>
      <c r="S1012" s="25">
        <f t="shared" ca="1" si="787"/>
        <v>-54397121.392978892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-16409331.712501846</v>
      </c>
      <c r="R1013" s="25">
        <f t="array" aca="1" ref="R1013" ca="1">INDEX('Lorri 401b'!L:L,MATCH('Retirement Calculator'!A1013,'Lorri 401b'!N:N,0),0)</f>
        <v>-38244620.49841404</v>
      </c>
      <c r="S1013" s="25">
        <f t="shared" ca="1" si="787"/>
        <v>-54653952.210915886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-16486134.539490966</v>
      </c>
      <c r="R1014" s="25">
        <f t="array" aca="1" ref="R1014" ca="1">INDEX('Lorri 401b'!L:L,MATCH('Retirement Calculator'!A1014,'Lorri 401b'!N:N,0),0)</f>
        <v>-38425718.617769986</v>
      </c>
      <c r="S1014" s="25">
        <f t="shared" ca="1" si="787"/>
        <v>-54911853.157260954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-16563257.378259206</v>
      </c>
      <c r="R1015" s="25">
        <f t="array" aca="1" ref="R1015" ca="1">INDEX('Lorri 401b'!L:L,MATCH('Retirement Calculator'!A1015,'Lorri 401b'!N:N,0),0)</f>
        <v>-38607571.312623248</v>
      </c>
      <c r="S1015" s="25">
        <f t="shared" ca="1" si="787"/>
        <v>-55170828.690882452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-16640701.562188981</v>
      </c>
      <c r="R1016" s="25">
        <f t="array" aca="1" ref="R1016" ca="1">INDEX('Lorri 401b'!L:L,MATCH('Retirement Calculator'!A1016,'Lorri 401b'!N:N,0),0)</f>
        <v>-38790181.727038398</v>
      </c>
      <c r="S1016" s="25">
        <f t="shared" ca="1" si="787"/>
        <v>-55430883.289227381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-16718468.430218464</v>
      </c>
      <c r="R1017" s="25">
        <f t="array" aca="1" ref="R1017" ca="1">INDEX('Lorri 401b'!L:L,MATCH('Retirement Calculator'!A1017,'Lorri 401b'!N:N,0),0)</f>
        <v>-38973553.018180281</v>
      </c>
      <c r="S1017" s="25">
        <f t="shared" ca="1" si="787"/>
        <v>-55692021.448398747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-16796559.326864734</v>
      </c>
      <c r="R1018" s="25">
        <f t="array" aca="1" ref="R1018" ca="1">INDEX('Lorri 401b'!L:L,MATCH('Retirement Calculator'!A1018,'Lorri 401b'!N:N,0),0)</f>
        <v>-39157688.356368586</v>
      </c>
      <c r="S1018" s="25">
        <f t="shared" ca="1" si="787"/>
        <v>-55954247.683233321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-16874975.60224703</v>
      </c>
      <c r="R1019" s="25">
        <f t="array" aca="1" ref="R1019" ca="1">INDEX('Lorri 401b'!L:L,MATCH('Retirement Calculator'!A1019,'Lorri 401b'!N:N,0),0)</f>
        <v>-39342590.925132677</v>
      </c>
      <c r="S1019" s="25">
        <f t="shared" ca="1" si="787"/>
        <v>-56217566.527379707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-16953718.612110086</v>
      </c>
      <c r="R1020" s="25">
        <f t="array" aca="1" ref="R1020" ca="1">INDEX('Lorri 401b'!L:L,MATCH('Retirement Calculator'!A1020,'Lorri 401b'!N:N,0),0)</f>
        <v>-39528263.921266615</v>
      </c>
      <c r="S1020" s="25">
        <f t="shared" ca="1" si="787"/>
        <v>-56481982.533376701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-17032789.717847571</v>
      </c>
      <c r="R1021" s="25">
        <f t="array" aca="1" ref="R1021" ca="1">INDEX('Lorri 401b'!L:L,MATCH('Retirement Calculator'!A1021,'Lorri 401b'!N:N,0),0)</f>
        <v>-39714710.554884449</v>
      </c>
      <c r="S1021" s="25">
        <f t="shared" ca="1" si="787"/>
        <v>-56747500.272732019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-17112190.286525629</v>
      </c>
      <c r="R1022" s="25">
        <f t="array" aca="1" ref="R1022" ca="1">INDEX('Lorri 401b'!L:L,MATCH('Retirement Calculator'!A1022,'Lorri 401b'!N:N,0),0)</f>
        <v>-39901934.049475692</v>
      </c>
      <c r="S1022" s="25">
        <f t="shared" ca="1" si="787"/>
        <v>-57014124.336001322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-17191921.690906513</v>
      </c>
      <c r="R1023" s="25">
        <f t="array" aca="1" ref="R1023" ca="1">INDEX('Lorri 401b'!L:L,MATCH('Retirement Calculator'!A1023,'Lorri 401b'!N:N,0),0)</f>
        <v>-40089937.64196106</v>
      </c>
      <c r="S1023" s="25">
        <f t="shared" ca="1" si="787"/>
        <v>-57281859.332867578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-17271985.309472315</v>
      </c>
      <c r="R1024" s="25">
        <f t="array" aca="1" ref="R1024" ca="1">INDEX('Lorri 401b'!L:L,MATCH('Retirement Calculator'!A1024,'Lorri 401b'!N:N,0),0)</f>
        <v>-40278724.58274845</v>
      </c>
      <c r="S1024" s="25">
        <f t="shared" ca="1" si="787"/>
        <v>-57550709.892220765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-17352382.526448809</v>
      </c>
      <c r="R1025" s="25">
        <f t="array" aca="1" ref="R1025" ca="1">INDEX('Lorri 401b'!L:L,MATCH('Retirement Calculator'!A1025,'Lorri 401b'!N:N,0),0)</f>
        <v>-40468298.135789126</v>
      </c>
      <c r="S1025" s="25">
        <f t="shared" ca="1" si="787"/>
        <v>-57820680.662237935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-17433114.731829371</v>
      </c>
      <c r="R1026" s="25">
        <f t="array" aca="1" ref="R1026" ca="1">INDEX('Lorri 401b'!L:L,MATCH('Retirement Calculator'!A1026,'Lorri 401b'!N:N,0),0)</f>
        <v>-40658661.578634135</v>
      </c>
      <c r="S1026" s="25">
        <f t="shared" ca="1" si="787"/>
        <v>-58091776.310463503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-17514183.321399018</v>
      </c>
      <c r="R1027" s="25">
        <f t="array" aca="1" ref="R1027" ca="1">INDEX('Lorri 401b'!L:L,MATCH('Retirement Calculator'!A1027,'Lorri 401b'!N:N,0),0)</f>
        <v>-40849818.202491</v>
      </c>
      <c r="S1027" s="25">
        <f t="shared" ca="1" si="787"/>
        <v>-58364001.523890018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-17595589.696758538</v>
      </c>
      <c r="R1028" s="25">
        <f t="array" aca="1" ref="R1028" ca="1">INDEX('Lorri 401b'!L:L,MATCH('Retirement Calculator'!A1028,'Lorri 401b'!N:N,0),0)</f>
        <v>-41041771.312280603</v>
      </c>
      <c r="S1028" s="25">
        <f t="shared" ca="1" si="787"/>
        <v>-58637361.009039141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-17677335.265348725</v>
      </c>
      <c r="R1029" s="25">
        <f t="array" aca="1" ref="R1029" ca="1">INDEX('Lorri 401b'!L:L,MATCH('Retirement Calculator'!A1029,'Lorri 401b'!N:N,0),0)</f>
        <v>-41234524.226694323</v>
      </c>
      <c r="S1029" s="25">
        <f t="shared" ca="1" si="787"/>
        <v>-58911859.492043048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-17759421.440474704</v>
      </c>
      <c r="R1030" s="25">
        <f t="array" aca="1" ref="R1030" ca="1">INDEX('Lorri 401b'!L:L,MATCH('Retirement Calculator'!A1030,'Lorri 401b'!N:N,0),0)</f>
        <v>-41428080.278251439</v>
      </c>
      <c r="S1030" s="25">
        <f t="shared" ca="1" si="787"/>
        <v>-59187501.718726143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-17841849.641330376</v>
      </c>
      <c r="R1031" s="25">
        <f t="array" aca="1" ref="R1031" ca="1">INDEX('Lorri 401b'!L:L,MATCH('Retirement Calculator'!A1031,'Lorri 401b'!N:N,0),0)</f>
        <v>-41622442.813356705</v>
      </c>
      <c r="S1031" s="25">
        <f t="shared" ref="S1031:S1171" ca="1" si="1047">SUM(Q1031:R1031)</f>
        <v>-59464292.454687081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-17924621.293022946</v>
      </c>
      <c r="R1032" s="25">
        <f t="array" aca="1" ref="R1032" ca="1">INDEX('Lorri 401b'!L:L,MATCH('Retirement Calculator'!A1032,'Lorri 401b'!N:N,0),0)</f>
        <v>-41817615.192358248</v>
      </c>
      <c r="S1032" s="25">
        <f t="shared" ca="1" si="1047"/>
        <v>-59742236.485381193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-18007737.826597568</v>
      </c>
      <c r="R1033" s="25">
        <f t="array" aca="1" ref="R1033" ca="1">INDEX('Lorri 401b'!L:L,MATCH('Retirement Calculator'!A1033,'Lorri 401b'!N:N,0),0)</f>
        <v>-42013600.789605632</v>
      </c>
      <c r="S1033" s="25">
        <f t="shared" ca="1" si="1047"/>
        <v>-60021338.616203204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-18091200.679062083</v>
      </c>
      <c r="R1034" s="25">
        <f t="array" aca="1" ref="R1034" ca="1">INDEX('Lorri 401b'!L:L,MATCH('Retirement Calculator'!A1034,'Lorri 401b'!N:N,0),0)</f>
        <v>-42210402.993508212</v>
      </c>
      <c r="S1034" s="25">
        <f t="shared" ca="1" si="1047"/>
        <v>-60301603.672570296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-18175011.29341187</v>
      </c>
      <c r="R1035" s="25">
        <f t="array" aca="1" ref="R1035" ca="1">INDEX('Lorri 401b'!L:L,MATCH('Retirement Calculator'!A1035,'Lorri 401b'!N:N,0),0)</f>
        <v>-42408025.206593715</v>
      </c>
      <c r="S1035" s="25">
        <f t="shared" ca="1" si="1047"/>
        <v>-60583036.500005588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-18259171.11865478</v>
      </c>
      <c r="R1036" s="25">
        <f t="array" aca="1" ref="R1036" ca="1">INDEX('Lorri 401b'!L:L,MATCH('Retirement Calculator'!A1036,'Lorri 401b'!N:N,0),0)</f>
        <v>-42606470.845567077</v>
      </c>
      <c r="S1036" s="25">
        <f t="shared" ca="1" si="1047"/>
        <v>-60865641.964221857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-18343681.609836202</v>
      </c>
      <c r="R1037" s="25">
        <f t="array" aca="1" ref="R1037" ca="1">INDEX('Lorri 401b'!L:L,MATCH('Retirement Calculator'!A1037,'Lorri 401b'!N:N,0),0)</f>
        <v>-42805743.341369495</v>
      </c>
      <c r="S1037" s="25">
        <f t="shared" ca="1" si="1047"/>
        <v>-61149424.951205701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-18428544.228064213</v>
      </c>
      <c r="R1038" s="25">
        <f t="array" aca="1" ref="R1038" ca="1">INDEX('Lorri 401b'!L:L,MATCH('Retirement Calculator'!A1038,'Lorri 401b'!N:N,0),0)</f>
        <v>-43005846.139237754</v>
      </c>
      <c r="S1038" s="25">
        <f t="shared" ca="1" si="1047"/>
        <v>-61434390.367301971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-18513760.440534841</v>
      </c>
      <c r="R1039" s="25">
        <f t="array" aca="1" ref="R1039" ca="1">INDEX('Lorri 401b'!L:L,MATCH('Retirement Calculator'!A1039,'Lorri 401b'!N:N,0),0)</f>
        <v>-43206782.698763803</v>
      </c>
      <c r="S1039" s="25">
        <f t="shared" ca="1" si="1047"/>
        <v>-61720543.139298648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-18599331.720557429</v>
      </c>
      <c r="R1040" s="25">
        <f t="array" aca="1" ref="R1040" ca="1">INDEX('Lorri 401b'!L:L,MATCH('Retirement Calculator'!A1040,'Lorri 401b'!N:N,0),0)</f>
        <v>-43408556.493954539</v>
      </c>
      <c r="S1040" s="25">
        <f t="shared" ca="1" si="1047"/>
        <v>-62007888.214511968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-18685259.547580112</v>
      </c>
      <c r="R1041" s="25">
        <f t="array" aca="1" ref="R1041" ca="1">INDEX('Lorri 401b'!L:L,MATCH('Retirement Calculator'!A1041,'Lorri 401b'!N:N,0),0)</f>
        <v>-43611171.013291903</v>
      </c>
      <c r="S1041" s="25">
        <f t="shared" ca="1" si="1047"/>
        <v>-62296430.560872018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-18771545.407215387</v>
      </c>
      <c r="R1042" s="25">
        <f t="array" aca="1" ref="R1042" ca="1">INDEX('Lorri 401b'!L:L,MATCH('Retirement Calculator'!A1042,'Lorri 401b'!N:N,0),0)</f>
        <v>-43814629.759793177</v>
      </c>
      <c r="S1042" s="25">
        <f t="shared" ca="1" si="1047"/>
        <v>-62586175.167008564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-18858190.791265812</v>
      </c>
      <c r="R1043" s="25">
        <f t="array" aca="1" ref="R1043" ca="1">INDEX('Lorri 401b'!L:L,MATCH('Retirement Calculator'!A1043,'Lorri 401b'!N:N,0),0)</f>
        <v>-44018936.251071535</v>
      </c>
      <c r="S1043" s="25">
        <f t="shared" ca="1" si="1047"/>
        <v>-62877127.042337343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-18945197.197749779</v>
      </c>
      <c r="R1044" s="25">
        <f t="array" aca="1" ref="R1044" ca="1">INDEX('Lorri 401b'!L:L,MATCH('Retirement Calculator'!A1044,'Lorri 401b'!N:N,0),0)</f>
        <v>-44224094.019396886</v>
      </c>
      <c r="S1044" s="25">
        <f t="shared" ca="1" si="1047"/>
        <v>-63169291.217146665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-19032566.130927429</v>
      </c>
      <c r="R1045" s="25">
        <f t="array" aca="1" ref="R1045" ca="1">INDEX('Lorri 401b'!L:L,MATCH('Retirement Calculator'!A1045,'Lorri 401b'!N:N,0),0)</f>
        <v>-44430106.611756928</v>
      </c>
      <c r="S1045" s="25">
        <f t="shared" ca="1" si="1047"/>
        <v>-63462672.742684357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-19120299.101326652</v>
      </c>
      <c r="R1046" s="25">
        <f t="array" aca="1" ref="R1046" ca="1">INDEX('Lorri 401b'!L:L,MATCH('Retirement Calculator'!A1046,'Lorri 401b'!N:N,0),0)</f>
        <v>-44636977.589918472</v>
      </c>
      <c r="S1046" s="25">
        <f t="shared" ca="1" si="1047"/>
        <v>-63757276.691245124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-19208397.625769205</v>
      </c>
      <c r="R1047" s="25">
        <f t="array" aca="1" ref="R1047" ca="1">INDEX('Lorri 401b'!L:L,MATCH('Retirement Calculator'!A1047,'Lorri 401b'!N:N,0),0)</f>
        <v>-44844710.53048902</v>
      </c>
      <c r="S1047" s="25">
        <f t="shared" ca="1" si="1047"/>
        <v>-64053108.156258225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-19296863.227396935</v>
      </c>
      <c r="R1048" s="25">
        <f t="array" aca="1" ref="R1048" ca="1">INDEX('Lorri 401b'!L:L,MATCH('Retirement Calculator'!A1048,'Lorri 401b'!N:N,0),0)</f>
        <v>-45053309.024978615</v>
      </c>
      <c r="S1048" s="25">
        <f t="shared" ca="1" si="1047"/>
        <v>-64350172.252375551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-19385697.435698114</v>
      </c>
      <c r="R1049" s="25">
        <f t="array" aca="1" ref="R1049" ca="1">INDEX('Lorri 401b'!L:L,MATCH('Retirement Calculator'!A1049,'Lorri 401b'!N:N,0),0)</f>
        <v>-45262776.679861918</v>
      </c>
      <c r="S1049" s="25">
        <f t="shared" ca="1" si="1047"/>
        <v>-64648474.115560032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-19474901.786533881</v>
      </c>
      <c r="R1050" s="25">
        <f t="array" aca="1" ref="R1050" ca="1">INDEX('Lorri 401b'!L:L,MATCH('Retirement Calculator'!A1050,'Lorri 401b'!N:N,0),0)</f>
        <v>-45473117.116640568</v>
      </c>
      <c r="S1050" s="25">
        <f t="shared" ca="1" si="1047"/>
        <v>-64948018.903174445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-19564477.8221648</v>
      </c>
      <c r="R1051" s="25">
        <f t="array" aca="1" ref="R1051" ca="1">INDEX('Lorri 401b'!L:L,MATCH('Retirement Calculator'!A1051,'Lorri 401b'!N:N,0),0)</f>
        <v>-45684333.97190579</v>
      </c>
      <c r="S1051" s="25">
        <f t="shared" ca="1" si="1047"/>
        <v>-65248811.794070587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-19654427.091277514</v>
      </c>
      <c r="R1052" s="25">
        <f t="array" aca="1" ref="R1052" ca="1">INDEX('Lorri 401b'!L:L,MATCH('Retirement Calculator'!A1052,'Lorri 401b'!N:N,0),0)</f>
        <v>-45896430.897401288</v>
      </c>
      <c r="S1052" s="25">
        <f t="shared" ca="1" si="1047"/>
        <v>-65550857.988678798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-19744751.14901153</v>
      </c>
      <c r="R1053" s="25">
        <f t="array" aca="1" ref="R1053" ca="1">INDEX('Lorri 401b'!L:L,MATCH('Retirement Calculator'!A1053,'Lorri 401b'!N:N,0),0)</f>
        <v>-46109411.560086347</v>
      </c>
      <c r="S1053" s="25">
        <f t="shared" ca="1" si="1047"/>
        <v>-65854162.709097877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-19835451.556986105</v>
      </c>
      <c r="R1054" s="25">
        <f t="array" aca="1" ref="R1054" ca="1">INDEX('Lorri 401b'!L:L,MATCH('Retirement Calculator'!A1054,'Lorri 401b'!N:N,0),0)</f>
        <v>-46323279.642199263</v>
      </c>
      <c r="S1054" s="25">
        <f t="shared" ca="1" si="1047"/>
        <v>-66158731.199185371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-19926529.883327238</v>
      </c>
      <c r="R1055" s="25">
        <f t="array" aca="1" ref="R1055" ca="1">INDEX('Lorri 401b'!L:L,MATCH('Retirement Calculator'!A1055,'Lorri 401b'!N:N,0),0)</f>
        <v>-46538038.841320984</v>
      </c>
      <c r="S1055" s="25">
        <f t="shared" ca="1" si="1047"/>
        <v>-66464568.724648222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-20017987.702694796</v>
      </c>
      <c r="R1056" s="25">
        <f t="array" aca="1" ref="R1056" ca="1">INDEX('Lorri 401b'!L:L,MATCH('Retirement Calculator'!A1056,'Lorri 401b'!N:N,0),0)</f>
        <v>-46753692.870439045</v>
      </c>
      <c r="S1056" s="25">
        <f t="shared" ca="1" si="1047"/>
        <v>-66771680.573133841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-20109826.596309718</v>
      </c>
      <c r="R1057" s="25">
        <f t="array" aca="1" ref="R1057" ca="1">INDEX('Lorri 401b'!L:L,MATCH('Retirement Calculator'!A1057,'Lorri 401b'!N:N,0),0)</f>
        <v>-46970245.458011761</v>
      </c>
      <c r="S1057" s="25">
        <f t="shared" ca="1" si="1047"/>
        <v>-67080072.054321483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-20202048.151981369</v>
      </c>
      <c r="R1058" s="25">
        <f t="array" aca="1" ref="R1058" ca="1">INDEX('Lorri 401b'!L:L,MATCH('Retirement Calculator'!A1058,'Lorri 401b'!N:N,0),0)</f>
        <v>-47187700.348032698</v>
      </c>
      <c r="S1058" s="25">
        <f t="shared" ca="1" si="1047"/>
        <v>-67389748.500014067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-20294653.964134984</v>
      </c>
      <c r="R1059" s="25">
        <f t="array" aca="1" ref="R1059" ca="1">INDEX('Lorri 401b'!L:L,MATCH('Retirement Calculator'!A1059,'Lorri 401b'!N:N,0),0)</f>
        <v>-47406061.300095387</v>
      </c>
      <c r="S1059" s="25">
        <f t="shared" ca="1" si="1047"/>
        <v>-67700715.264230371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-20387645.633839238</v>
      </c>
      <c r="R1060" s="25">
        <f t="array" aca="1" ref="R1060" ca="1">INDEX('Lorri 401b'!L:L,MATCH('Retirement Calculator'!A1060,'Lorri 401b'!N:N,0),0)</f>
        <v>-47625332.089458339</v>
      </c>
      <c r="S1060" s="25">
        <f t="shared" ca="1" si="1047"/>
        <v>-68012977.723297581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-20481024.768833928</v>
      </c>
      <c r="R1061" s="25">
        <f t="array" aca="1" ref="R1061" ca="1">INDEX('Lorri 401b'!L:L,MATCH('Retirement Calculator'!A1061,'Lorri 401b'!N:N,0),0)</f>
        <v>-47845516.507110305</v>
      </c>
      <c r="S1061" s="25">
        <f t="shared" ca="1" si="1047"/>
        <v>-68326541.275944233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-20574792.983557761</v>
      </c>
      <c r="R1062" s="25">
        <f t="array" aca="1" ref="R1062" ca="1">INDEX('Lorri 401b'!L:L,MATCH('Retirement Calculator'!A1062,'Lorri 401b'!N:N,0),0)</f>
        <v>-48066618.359835818</v>
      </c>
      <c r="S1062" s="25">
        <f t="shared" ca="1" si="1047"/>
        <v>-68641411.343393579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-20668951.899176277</v>
      </c>
      <c r="R1063" s="25">
        <f t="array" aca="1" ref="R1063" ca="1">INDEX('Lorri 401b'!L:L,MATCH('Retirement Calculator'!A1063,'Lorri 401b'!N:N,0),0)</f>
        <v>-48288641.47028102</v>
      </c>
      <c r="S1063" s="25">
        <f t="shared" ca="1" si="1047"/>
        <v>-68957593.369457304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-20763503.14360987</v>
      </c>
      <c r="R1064" s="25">
        <f t="array" aca="1" ref="R1064" ca="1">INDEX('Lorri 401b'!L:L,MATCH('Retirement Calculator'!A1064,'Lorri 401b'!N:N,0),0)</f>
        <v>-48511589.677019745</v>
      </c>
      <c r="S1064" s="25">
        <f t="shared" ca="1" si="1047"/>
        <v>-69275092.820629612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-20858448.351561937</v>
      </c>
      <c r="R1065" s="25">
        <f t="array" aca="1" ref="R1065" ca="1">INDEX('Lorri 401b'!L:L,MATCH('Retirement Calculator'!A1065,'Lorri 401b'!N:N,0),0)</f>
        <v>-48735466.83461988</v>
      </c>
      <c r="S1065" s="25">
        <f t="shared" ca="1" si="1047"/>
        <v>-69593915.186181813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-20953789.164547138</v>
      </c>
      <c r="R1066" s="25">
        <f t="array" aca="1" ref="R1066" ca="1">INDEX('Lorri 401b'!L:L,MATCH('Retirement Calculator'!A1066,'Lorri 401b'!N:N,0),0)</f>
        <v>-48960276.813710019</v>
      </c>
      <c r="S1066" s="25">
        <f t="shared" ca="1" si="1047"/>
        <v>-69914065.978257149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-21049527.230919778</v>
      </c>
      <c r="R1067" s="25">
        <f t="array" aca="1" ref="R1067" ca="1">INDEX('Lorri 401b'!L:L,MATCH('Retirement Calculator'!A1067,'Lorri 401b'!N:N,0),0)</f>
        <v>-49186023.501046367</v>
      </c>
      <c r="S1067" s="25">
        <f t="shared" ca="1" si="1047"/>
        <v>-70235550.731966138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-21145664.205902305</v>
      </c>
      <c r="R1068" s="25">
        <f t="array" aca="1" ref="R1068" ca="1">INDEX('Lorri 401b'!L:L,MATCH('Retirement Calculator'!A1068,'Lorri 401b'!N:N,0),0)</f>
        <v>-49412710.799579948</v>
      </c>
      <c r="S1068" s="25">
        <f t="shared" ca="1" si="1047"/>
        <v>-70558375.005482256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-21242201.751613922</v>
      </c>
      <c r="R1069" s="25">
        <f t="array" aca="1" ref="R1069" ca="1">INDEX('Lorri 401b'!L:L,MATCH('Retirement Calculator'!A1069,'Lorri 401b'!N:N,0),0)</f>
        <v>-49640342.628524087</v>
      </c>
      <c r="S1069" s="25">
        <f t="shared" ca="1" si="1047"/>
        <v>-70882544.38013801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-21339141.537099339</v>
      </c>
      <c r="R1070" s="25">
        <f t="array" aca="1" ref="R1070" ca="1">INDEX('Lorri 401b'!L:L,MATCH('Retirement Calculator'!A1070,'Lorri 401b'!N:N,0),0)</f>
        <v>-49868922.923422158</v>
      </c>
      <c r="S1070" s="25">
        <f t="shared" ca="1" si="1047"/>
        <v>-71208064.460521489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-21436485.238357611</v>
      </c>
      <c r="R1071" s="25">
        <f t="array" aca="1" ref="R1071" ca="1">INDEX('Lorri 401b'!L:L,MATCH('Retirement Calculator'!A1071,'Lorri 401b'!N:N,0),0)</f>
        <v>-50098455.636215635</v>
      </c>
      <c r="S1071" s="25">
        <f t="shared" ca="1" si="1047"/>
        <v>-71534940.874573246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-21534234.538371127</v>
      </c>
      <c r="R1072" s="25">
        <f t="array" aca="1" ref="R1072" ca="1">INDEX('Lorri 401b'!L:L,MATCH('Retirement Calculator'!A1072,'Lorri 401b'!N:N,0),0)</f>
        <v>-50328944.735312425</v>
      </c>
      <c r="S1072" s="25">
        <f t="shared" ca="1" si="1047"/>
        <v>-71863179.273683548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-21632391.127134699</v>
      </c>
      <c r="R1073" s="25">
        <f t="array" aca="1" ref="R1073" ca="1">INDEX('Lorri 401b'!L:L,MATCH('Retirement Calculator'!A1073,'Lorri 401b'!N:N,0),0)</f>
        <v>-50560394.205655448</v>
      </c>
      <c r="S1073" s="25">
        <f t="shared" ca="1" si="1047"/>
        <v>-72192785.332790151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-21730956.701684788</v>
      </c>
      <c r="R1074" s="25">
        <f t="array" aca="1" ref="R1074" ca="1">INDEX('Lorri 401b'!L:L,MATCH('Retirement Calculator'!A1074,'Lorri 401b'!N:N,0),0)</f>
        <v>-50792808.048791565</v>
      </c>
      <c r="S1074" s="25">
        <f t="shared" ca="1" si="1047"/>
        <v>-72523764.75047636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-21829932.966128834</v>
      </c>
      <c r="R1075" s="25">
        <f t="array" aca="1" ref="R1075" ca="1">INDEX('Lorri 401b'!L:L,MATCH('Retirement Calculator'!A1075,'Lorri 401b'!N:N,0),0)</f>
        <v>-51026190.282940753</v>
      </c>
      <c r="S1075" s="25">
        <f t="shared" ca="1" si="1047"/>
        <v>-72856123.249069586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-21929321.631674729</v>
      </c>
      <c r="R1076" s="25">
        <f t="array" aca="1" ref="R1076" ca="1">INDEX('Lorri 401b'!L:L,MATCH('Retirement Calculator'!A1076,'Lorri 401b'!N:N,0),0)</f>
        <v>-51260544.943065561</v>
      </c>
      <c r="S1076" s="25">
        <f t="shared" ca="1" si="1047"/>
        <v>-73189866.574740291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-22029124.416660402</v>
      </c>
      <c r="R1077" s="25">
        <f t="array" aca="1" ref="R1077" ca="1">INDEX('Lorri 401b'!L:L,MATCH('Retirement Calculator'!A1077,'Lorri 401b'!N:N,0),0)</f>
        <v>-51495876.080940887</v>
      </c>
      <c r="S1077" s="25">
        <f t="shared" ca="1" si="1047"/>
        <v>-73525000.497601286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-22129343.046583515</v>
      </c>
      <c r="R1078" s="25">
        <f t="array" aca="1" ref="R1078" ca="1">INDEX('Lorri 401b'!L:L,MATCH('Retirement Calculator'!A1078,'Lorri 401b'!N:N,0),0)</f>
        <v>-51732187.765224032</v>
      </c>
      <c r="S1078" s="25">
        <f t="shared" ca="1" si="1047"/>
        <v>-73861530.811807543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-22229979.254131306</v>
      </c>
      <c r="R1079" s="25">
        <f t="array" aca="1" ref="R1079" ca="1">INDEX('Lorri 401b'!L:L,MATCH('Retirement Calculator'!A1079,'Lorri 401b'!N:N,0),0)</f>
        <v>-51969484.08152502</v>
      </c>
      <c r="S1079" s="25">
        <f t="shared" ca="1" si="1047"/>
        <v>-74199463.33565633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-22331034.779210545</v>
      </c>
      <c r="R1080" s="25">
        <f t="array" aca="1" ref="R1080" ca="1">INDEX('Lorri 401b'!L:L,MATCH('Retirement Calculator'!A1080,'Lorri 401b'!N:N,0),0)</f>
        <v>-52207769.132477261</v>
      </c>
      <c r="S1080" s="25">
        <f t="shared" ca="1" si="1047"/>
        <v>-74538803.911687806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-22432511.368977614</v>
      </c>
      <c r="R1081" s="25">
        <f t="array" aca="1" ref="R1081" ca="1">INDEX('Lorri 401b'!L:L,MATCH('Retirement Calculator'!A1081,'Lorri 401b'!N:N,0),0)</f>
        <v>-52447047.03780847</v>
      </c>
      <c r="S1081" s="25">
        <f t="shared" ca="1" si="1047"/>
        <v>-74879558.406786084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-22534410.777868714</v>
      </c>
      <c r="R1082" s="25">
        <f t="array" aca="1" ref="R1082" ca="1">INDEX('Lorri 401b'!L:L,MATCH('Retirement Calculator'!A1082,'Lorri 401b'!N:N,0),0)</f>
        <v>-52687321.934411891</v>
      </c>
      <c r="S1082" s="25">
        <f t="shared" ca="1" si="1047"/>
        <v>-75221732.712280601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-22636734.767630193</v>
      </c>
      <c r="R1083" s="25">
        <f t="array" aca="1" ref="R1083" ca="1">INDEX('Lorri 401b'!L:L,MATCH('Retirement Calculator'!A1083,'Lorri 401b'!N:N,0),0)</f>
        <v>-52928597.976417832</v>
      </c>
      <c r="S1083" s="25">
        <f t="shared" ca="1" si="1047"/>
        <v>-75565332.744048029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-22739485.107349012</v>
      </c>
      <c r="R1084" s="25">
        <f t="array" aca="1" ref="R1084" ca="1">INDEX('Lorri 401b'!L:L,MATCH('Retirement Calculator'!A1084,'Lorri 401b'!N:N,0),0)</f>
        <v>-53170879.335265458</v>
      </c>
      <c r="S1084" s="25">
        <f t="shared" ca="1" si="1047"/>
        <v>-75910364.442614466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-22842663.573483326</v>
      </c>
      <c r="R1085" s="25">
        <f t="array" aca="1" ref="R1085" ca="1">INDEX('Lorri 401b'!L:L,MATCH('Retirement Calculator'!A1085,'Lorri 401b'!N:N,0),0)</f>
        <v>-53414170.199774951</v>
      </c>
      <c r="S1085" s="25">
        <f t="shared" ca="1" si="1047"/>
        <v>-76256833.773258269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-22946271.949893199</v>
      </c>
      <c r="R1086" s="25">
        <f t="array" aca="1" ref="R1086" ca="1">INDEX('Lorri 401b'!L:L,MATCH('Retirement Calculator'!A1086,'Lorri 401b'!N:N,0),0)</f>
        <v>-53658474.776219904</v>
      </c>
      <c r="S1086" s="25">
        <f t="shared" ca="1" si="1047"/>
        <v>-76604746.726113111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-23050312.027871449</v>
      </c>
      <c r="R1087" s="25">
        <f t="array" aca="1" ref="R1087" ca="1">INDEX('Lorri 401b'!L:L,MATCH('Retirement Calculator'!A1087,'Lorri 401b'!N:N,0),0)</f>
        <v>-53903797.288400039</v>
      </c>
      <c r="S1087" s="25">
        <f t="shared" ca="1" si="1047"/>
        <v>-76954109.316271484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-23154785.606174607</v>
      </c>
      <c r="R1088" s="25">
        <f t="array" aca="1" ref="R1088" ca="1">INDEX('Lorri 401b'!L:L,MATCH('Retirement Calculator'!A1088,'Lorri 401b'!N:N,0),0)</f>
        <v>-54150141.977714263</v>
      </c>
      <c r="S1088" s="25">
        <f t="shared" ca="1" si="1047"/>
        <v>-77304927.583888873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-23259694.491054028</v>
      </c>
      <c r="R1089" s="25">
        <f t="array" aca="1" ref="R1089" ca="1">INDEX('Lorri 401b'!L:L,MATCH('Retirement Calculator'!A1089,'Lorri 401b'!N:N,0),0)</f>
        <v>-54397513.103233963</v>
      </c>
      <c r="S1089" s="25">
        <f t="shared" ca="1" si="1047"/>
        <v>-77657207.594287992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-23365040.496287111</v>
      </c>
      <c r="R1090" s="25">
        <f t="array" aca="1" ref="R1090" ca="1">INDEX('Lorri 401b'!L:L,MATCH('Retirement Calculator'!A1090,'Lorri 401b'!N:N,0),0)</f>
        <v>-54645914.941776663</v>
      </c>
      <c r="S1090" s="25">
        <f t="shared" ca="1" si="1047"/>
        <v>-78010955.438063771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-23470825.443208668</v>
      </c>
      <c r="R1091" s="25">
        <f t="array" aca="1" ref="R1091" ca="1">INDEX('Lorri 401b'!L:L,MATCH('Retirement Calculator'!A1091,'Lorri 401b'!N:N,0),0)</f>
        <v>-54895351.787979953</v>
      </c>
      <c r="S1091" s="25">
        <f t="shared" ca="1" si="1047"/>
        <v>-78366177.231188625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-23577051.160742398</v>
      </c>
      <c r="R1092" s="25">
        <f t="array" aca="1" ref="R1092" ca="1">INDEX('Lorri 401b'!L:L,MATCH('Retirement Calculator'!A1092,'Lorri 401b'!N:N,0),0)</f>
        <v>-55145827.954375759</v>
      </c>
      <c r="S1092" s="25">
        <f t="shared" ca="1" si="1047"/>
        <v>-78722879.115118161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-23683719.485432517</v>
      </c>
      <c r="R1093" s="25">
        <f t="array" aca="1" ref="R1093" ca="1">INDEX('Lorri 401b'!L:L,MATCH('Retirement Calculator'!A1093,'Lorri 401b'!N:N,0),0)</f>
        <v>-55397347.771464877</v>
      </c>
      <c r="S1093" s="25">
        <f t="shared" ca="1" si="1047"/>
        <v>-79081067.25689739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-23790832.261475511</v>
      </c>
      <c r="R1094" s="25">
        <f t="array" aca="1" ref="R1094" ca="1">INDEX('Lorri 401b'!L:L,MATCH('Retirement Calculator'!A1094,'Lorri 401b'!N:N,0),0)</f>
        <v>-55649915.587791868</v>
      </c>
      <c r="S1094" s="25">
        <f t="shared" ca="1" si="1047"/>
        <v>-79440747.849267378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-23898391.340752017</v>
      </c>
      <c r="R1095" s="25">
        <f t="array" aca="1" ref="R1095" ca="1">INDEX('Lorri 401b'!L:L,MATCH('Retirement Calculator'!A1095,'Lorri 401b'!N:N,0),0)</f>
        <v>-55903535.770020224</v>
      </c>
      <c r="S1095" s="25">
        <f t="shared" ca="1" si="1047"/>
        <v>-79801927.110772237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-24006398.582858842</v>
      </c>
      <c r="R1096" s="25">
        <f t="array" aca="1" ref="R1096" ca="1">INDEX('Lorri 401b'!L:L,MATCH('Retirement Calculator'!A1096,'Lorri 401b'!N:N,0),0)</f>
        <v>-56158212.703007862</v>
      </c>
      <c r="S1096" s="25">
        <f t="shared" ca="1" si="1047"/>
        <v>-80164611.285866708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-24114855.855141114</v>
      </c>
      <c r="R1097" s="25">
        <f t="array" aca="1" ref="R1097" ca="1">INDEX('Lorri 401b'!L:L,MATCH('Retirement Calculator'!A1097,'Lorri 401b'!N:N,0),0)</f>
        <v>-56413950.78988295</v>
      </c>
      <c r="S1097" s="25">
        <f t="shared" ca="1" si="1047"/>
        <v>-80528806.645024061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-24223765.032724563</v>
      </c>
      <c r="R1098" s="25">
        <f t="array" aca="1" ref="R1098" ca="1">INDEX('Lorri 401b'!L:L,MATCH('Retirement Calculator'!A1098,'Lorri 401b'!N:N,0),0)</f>
        <v>-56670754.452120021</v>
      </c>
      <c r="S1098" s="25">
        <f t="shared" ca="1" si="1047"/>
        <v>-80894519.48484458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-24333127.998547941</v>
      </c>
      <c r="R1099" s="25">
        <f t="array" aca="1" ref="R1099" ca="1">INDEX('Lorri 401b'!L:L,MATCH('Retirement Calculator'!A1099,'Lorri 401b'!N:N,0),0)</f>
        <v>-56928628.12961641</v>
      </c>
      <c r="S1099" s="25">
        <f t="shared" ca="1" si="1047"/>
        <v>-81261756.128164351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-24442946.643395584</v>
      </c>
      <c r="R1100" s="25">
        <f t="array" aca="1" ref="R1100" ca="1">INDEX('Lorri 401b'!L:L,MATCH('Retirement Calculator'!A1100,'Lorri 401b'!N:N,0),0)</f>
        <v>-57187576.280769035</v>
      </c>
      <c r="S1100" s="25">
        <f t="shared" ca="1" si="1047"/>
        <v>-81630522.924164623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-24553222.865930092</v>
      </c>
      <c r="R1101" s="25">
        <f t="array" aca="1" ref="R1101" ca="1">INDEX('Lorri 401b'!L:L,MATCH('Retirement Calculator'!A1101,'Lorri 401b'!N:N,0),0)</f>
        <v>-57447603.382551461</v>
      </c>
      <c r="S1101" s="25">
        <f t="shared" ca="1" si="1047"/>
        <v>-82000826.248481557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-24663958.572725158</v>
      </c>
      <c r="R1102" s="25">
        <f t="array" aca="1" ref="R1102" ca="1">INDEX('Lorri 401b'!L:L,MATCH('Retirement Calculator'!A1102,'Lorri 401b'!N:N,0),0)</f>
        <v>-57708713.930591315</v>
      </c>
      <c r="S1102" s="25">
        <f t="shared" ca="1" si="1047"/>
        <v>-82372672.503316477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-24775155.67829854</v>
      </c>
      <c r="R1103" s="25">
        <f t="array" aca="1" ref="R1103" ca="1">INDEX('Lorri 401b'!L:L,MATCH('Retirement Calculator'!A1103,'Lorri 401b'!N:N,0),0)</f>
        <v>-57970912.439248003</v>
      </c>
      <c r="S1103" s="25">
        <f t="shared" ca="1" si="1047"/>
        <v>-82746068.117546543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-24886816.105145145</v>
      </c>
      <c r="R1104" s="25">
        <f t="array" aca="1" ref="R1104" ca="1">INDEX('Lorri 401b'!L:L,MATCH('Retirement Calculator'!A1104,'Lorri 401b'!N:N,0),0)</f>
        <v>-58234203.441690758</v>
      </c>
      <c r="S1104" s="25">
        <f t="shared" ca="1" si="1047"/>
        <v>-83121019.546835899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-24998941.783770274</v>
      </c>
      <c r="R1105" s="25">
        <f t="array" aca="1" ref="R1105" ca="1">INDEX('Lorri 401b'!L:L,MATCH('Retirement Calculator'!A1105,'Lorri 401b'!N:N,0),0)</f>
        <v>-58498591.489977024</v>
      </c>
      <c r="S1105" s="25">
        <f t="shared" ca="1" si="1047"/>
        <v>-83497533.273747295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-25111534.652723011</v>
      </c>
      <c r="R1106" s="25">
        <f t="array" aca="1" ref="R1106" ca="1">INDEX('Lorri 401b'!L:L,MATCH('Retirement Calculator'!A1106,'Lorri 401b'!N:N,0),0)</f>
        <v>-58764081.155131154</v>
      </c>
      <c r="S1106" s="25">
        <f t="shared" ca="1" si="1047"/>
        <v>-83875615.807854161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-25224596.658629715</v>
      </c>
      <c r="R1107" s="25">
        <f t="array" aca="1" ref="R1107" ca="1">INDEX('Lorri 401b'!L:L,MATCH('Retirement Calculator'!A1107,'Lorri 401b'!N:N,0),0)</f>
        <v>-59030677.027223423</v>
      </c>
      <c r="S1107" s="25">
        <f t="shared" ca="1" si="1047"/>
        <v>-84255273.685853139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-25338129.756227698</v>
      </c>
      <c r="R1108" s="25">
        <f t="array" aca="1" ref="R1108" ca="1">INDEX('Lorri 401b'!L:L,MATCH('Retirement Calculator'!A1108,'Lorri 401b'!N:N,0),0)</f>
        <v>-59298383.715449408</v>
      </c>
      <c r="S1108" s="25">
        <f t="shared" ca="1" si="1047"/>
        <v>-84636513.47167711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-25452135.908399008</v>
      </c>
      <c r="R1109" s="25">
        <f t="array" aca="1" ref="R1109" ca="1">INDEX('Lorri 401b'!L:L,MATCH('Retirement Calculator'!A1109,'Lorri 401b'!N:N,0),0)</f>
        <v>-59567205.848209672</v>
      </c>
      <c r="S1109" s="25">
        <f t="shared" ca="1" si="1047"/>
        <v>-85019341.75660868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-25566617.086204365</v>
      </c>
      <c r="R1110" s="25">
        <f t="array" aca="1" ref="R1110" ca="1">INDEX('Lorri 401b'!L:L,MATCH('Retirement Calculator'!A1110,'Lorri 401b'!N:N,0),0)</f>
        <v>-59837148.073189765</v>
      </c>
      <c r="S1110" s="25">
        <f t="shared" ca="1" si="1047"/>
        <v>-85403765.15939413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-25681575.268917244</v>
      </c>
      <c r="R1111" s="25">
        <f t="array" aca="1" ref="R1111" ca="1">INDEX('Lorri 401b'!L:L,MATCH('Retirement Calculator'!A1111,'Lorri 401b'!N:N,0),0)</f>
        <v>-60108215.057440609</v>
      </c>
      <c r="S1111" s="25">
        <f t="shared" ca="1" si="1047"/>
        <v>-85789790.326357856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-25797012.44405809</v>
      </c>
      <c r="R1112" s="25">
        <f t="array" aca="1" ref="R1112" ca="1">INDEX('Lorri 401b'!L:L,MATCH('Retirement Calculator'!A1112,'Lorri 401b'!N:N,0),0)</f>
        <v>-60380411.487459168</v>
      </c>
      <c r="S1112" s="25">
        <f t="shared" ca="1" si="1047"/>
        <v>-86177423.931517258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-25912930.607428692</v>
      </c>
      <c r="R1113" s="25">
        <f t="array" aca="1" ref="R1113" ca="1">INDEX('Lorri 401b'!L:L,MATCH('Retirement Calculator'!A1113,'Lorri 401b'!N:N,0),0)</f>
        <v>-60653742.069269471</v>
      </c>
      <c r="S1113" s="25">
        <f t="shared" ca="1" si="1047"/>
        <v>-86566672.676698163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-26029331.763146672</v>
      </c>
      <c r="R1114" s="25">
        <f t="array" aca="1" ref="R1114" ca="1">INDEX('Lorri 401b'!L:L,MATCH('Retirement Calculator'!A1114,'Lorri 401b'!N:N,0),0)</f>
        <v>-60928211.528503984</v>
      </c>
      <c r="S1114" s="25">
        <f t="shared" ca="1" si="1047"/>
        <v>-86957543.291650653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-26146217.923680142</v>
      </c>
      <c r="R1115" s="25">
        <f t="array" aca="1" ref="R1115" ca="1">INDEX('Lorri 401b'!L:L,MATCH('Retirement Calculator'!A1115,'Lorri 401b'!N:N,0),0)</f>
        <v>-61203824.610485308</v>
      </c>
      <c r="S1115" s="25">
        <f t="shared" ca="1" si="1047"/>
        <v>-87350042.534165442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-26263591.1098825</v>
      </c>
      <c r="R1116" s="25">
        <f t="array" aca="1" ref="R1116" ca="1">INDEX('Lorri 401b'!L:L,MATCH('Retirement Calculator'!A1116,'Lorri 401b'!N:N,0),0)</f>
        <v>-61480586.080308221</v>
      </c>
      <c r="S1116" s="25">
        <f t="shared" ca="1" si="1047"/>
        <v>-87744177.190190718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-26381453.351027369</v>
      </c>
      <c r="R1117" s="25">
        <f t="array" aca="1" ref="R1117" ca="1">INDEX('Lorri 401b'!L:L,MATCH('Retirement Calculator'!A1117,'Lorri 401b'!N:N,0),0)</f>
        <v>-61758500.722922057</v>
      </c>
      <c r="S1117" s="25">
        <f t="shared" ca="1" si="1047"/>
        <v>-88139954.073949426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-26499806.684843678</v>
      </c>
      <c r="R1118" s="25">
        <f t="array" aca="1" ref="R1118" ca="1">INDEX('Lorri 401b'!L:L,MATCH('Retirement Calculator'!A1118,'Lorri 401b'!N:N,0),0)</f>
        <v>-62037573.343213454</v>
      </c>
      <c r="S1118" s="25">
        <f t="shared" ca="1" si="1047"/>
        <v>-88537380.028057128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-26618653.157550886</v>
      </c>
      <c r="R1119" s="25">
        <f t="array" aca="1" ref="R1119" ca="1">INDEX('Lorri 401b'!L:L,MATCH('Retirement Calculator'!A1119,'Lorri 401b'!N:N,0),0)</f>
        <v>-62317808.766089395</v>
      </c>
      <c r="S1119" s="25">
        <f t="shared" ca="1" si="1047"/>
        <v>-88936461.923640281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-26737994.823894374</v>
      </c>
      <c r="R1120" s="25">
        <f t="array" aca="1" ref="R1120" ca="1">INDEX('Lorri 401b'!L:L,MATCH('Retirement Calculator'!A1120,'Lorri 401b'!N:N,0),0)</f>
        <v>-62599211.836560652</v>
      </c>
      <c r="S1120" s="25">
        <f t="shared" ca="1" si="1047"/>
        <v>-89337206.660455018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-26857833.747180961</v>
      </c>
      <c r="R1121" s="25">
        <f t="array" aca="1" ref="R1121" ca="1">INDEX('Lorri 401b'!L:L,MATCH('Retirement Calculator'!A1121,'Lorri 401b'!N:N,0),0)</f>
        <v>-62881787.419825539</v>
      </c>
      <c r="S1121" s="25">
        <f t="shared" ca="1" si="1047"/>
        <v>-89739621.167006493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-26978171.999314576</v>
      </c>
      <c r="R1122" s="25">
        <f t="array" aca="1" ref="R1122" ca="1">INDEX('Lorri 401b'!L:L,MATCH('Retirement Calculator'!A1122,'Lorri 401b'!N:N,0),0)</f>
        <v>-63165540.401354037</v>
      </c>
      <c r="S1122" s="25">
        <f t="shared" ca="1" si="1047"/>
        <v>-90143712.400668621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-27099011.660832081</v>
      </c>
      <c r="R1123" s="25">
        <f t="array" aca="1" ref="R1123" ca="1">INDEX('Lorri 401b'!L:L,MATCH('Retirement Calculator'!A1123,'Lorri 401b'!N:N,0),0)</f>
        <v>-63450475.686972231</v>
      </c>
      <c r="S1123" s="25">
        <f t="shared" ca="1" si="1047"/>
        <v>-90549487.347804308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-27220354.820939239</v>
      </c>
      <c r="R1124" s="25">
        <f t="array" aca="1" ref="R1124" ca="1">INDEX('Lorri 401b'!L:L,MATCH('Retirement Calculator'!A1124,'Lorri 401b'!N:N,0),0)</f>
        <v>-63736598.20294717</v>
      </c>
      <c r="S1124" s="25">
        <f t="shared" ca="1" si="1047"/>
        <v>-90956953.023886412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-27342203.577546846</v>
      </c>
      <c r="R1125" s="25">
        <f t="array" aca="1" ref="R1125" ca="1">INDEX('Lorri 401b'!L:L,MATCH('Retirement Calculator'!A1125,'Lorri 401b'!N:N,0),0)</f>
        <v>-64023912.896072008</v>
      </c>
      <c r="S1125" s="25">
        <f t="shared" ca="1" si="1047"/>
        <v>-91366116.47361885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-27464560.037306983</v>
      </c>
      <c r="R1126" s="25">
        <f t="array" aca="1" ref="R1126" ca="1">INDEX('Lorri 401b'!L:L,MATCH('Retirement Calculator'!A1126,'Lorri 401b'!N:N,0),0)</f>
        <v>-64312424.733751528</v>
      </c>
      <c r="S1126" s="25">
        <f t="shared" ca="1" si="1047"/>
        <v>-91776984.771058515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-27587426.315649454</v>
      </c>
      <c r="R1127" s="25">
        <f t="array" aca="1" ref="R1127" ca="1">INDEX('Lorri 401b'!L:L,MATCH('Retirement Calculator'!A1127,'Lorri 401b'!N:N,0),0)</f>
        <v>-64602138.704088047</v>
      </c>
      <c r="S1127" s="25">
        <f t="shared" ca="1" si="1047"/>
        <v>-92189565.019737497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-27710804.536818352</v>
      </c>
      <c r="R1128" s="25">
        <f t="array" aca="1" ref="R1128" ca="1">INDEX('Lorri 401b'!L:L,MATCH('Retirement Calculator'!A1128,'Lorri 401b'!N:N,0),0)</f>
        <v>-64893059.815967634</v>
      </c>
      <c r="S1128" s="25">
        <f t="shared" ca="1" si="1047"/>
        <v>-92603864.35278599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-27834696.833908789</v>
      </c>
      <c r="R1129" s="25">
        <f t="array" aca="1" ref="R1129" ca="1">INDEX('Lorri 401b'!L:L,MATCH('Retirement Calculator'!A1129,'Lorri 401b'!N:N,0),0)</f>
        <v>-65185193.099146724</v>
      </c>
      <c r="S1129" s="25">
        <f t="shared" ca="1" si="1047"/>
        <v>-93019889.93305552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-27959105.348903768</v>
      </c>
      <c r="R1130" s="25">
        <f t="array" aca="1" ref="R1130" ca="1">INDEX('Lorri 401b'!L:L,MATCH('Retirement Calculator'!A1130,'Lorri 401b'!N:N,0),0)</f>
        <v>-65478543.604339056</v>
      </c>
      <c r="S1130" s="25">
        <f t="shared" ca="1" si="1047"/>
        <v>-93437648.953242823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-28084032.232711226</v>
      </c>
      <c r="R1131" s="25">
        <f t="array" aca="1" ref="R1131" ca="1">INDEX('Lorri 401b'!L:L,MATCH('Retirement Calculator'!A1131,'Lorri 401b'!N:N,0),0)</f>
        <v>-65773116.40330302</v>
      </c>
      <c r="S1131" s="25">
        <f t="shared" ca="1" si="1047"/>
        <v>-93857148.636014253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-28209479.645201214</v>
      </c>
      <c r="R1132" s="25">
        <f t="array" aca="1" ref="R1132" ca="1">INDEX('Lorri 401b'!L:L,MATCH('Retirement Calculator'!A1132,'Lorri 401b'!N:N,0),0)</f>
        <v>-66068916.58892934</v>
      </c>
      <c r="S1132" s="25">
        <f t="shared" ca="1" si="1047"/>
        <v>-94278396.234130561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-28335449.755243246</v>
      </c>
      <c r="R1133" s="25">
        <f t="array" aca="1" ref="R1133" ca="1">INDEX('Lorri 401b'!L:L,MATCH('Retirement Calculator'!A1133,'Lorri 401b'!N:N,0),0)</f>
        <v>-66365949.275329098</v>
      </c>
      <c r="S1133" s="25">
        <f t="shared" ca="1" si="1047"/>
        <v>-94701399.03057234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-28461944.740743786</v>
      </c>
      <c r="R1134" s="25">
        <f t="array" aca="1" ref="R1134" ca="1">INDEX('Lorri 401b'!L:L,MATCH('Retirement Calculator'!A1134,'Lorri 401b'!N:N,0),0)</f>
        <v>-66664219.597922191</v>
      </c>
      <c r="S1134" s="25">
        <f t="shared" ca="1" si="1047"/>
        <v>-95126164.338665977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-28588966.78868391</v>
      </c>
      <c r="R1135" s="25">
        <f t="array" aca="1" ref="R1135" ca="1">INDEX('Lorri 401b'!L:L,MATCH('Retirement Calculator'!A1135,'Lorri 401b'!N:N,0),0)</f>
        <v>-66963732.713526085</v>
      </c>
      <c r="S1135" s="25">
        <f t="shared" ca="1" si="1047"/>
        <v>-95552699.502209991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-28716518.09515712</v>
      </c>
      <c r="R1136" s="25">
        <f t="array" aca="1" ref="R1136" ca="1">INDEX('Lorri 401b'!L:L,MATCH('Retirement Calculator'!A1136,'Lorri 401b'!N:N,0),0)</f>
        <v>-67264493.800445005</v>
      </c>
      <c r="S1136" s="25">
        <f t="shared" ca="1" si="1047"/>
        <v>-95981011.895602122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-28844600.865407303</v>
      </c>
      <c r="R1137" s="25">
        <f t="array" aca="1" ref="R1137" ca="1">INDEX('Lorri 401b'!L:L,MATCH('Retirement Calculator'!A1137,'Lorri 401b'!N:N,0),0)</f>
        <v>-67566508.058559418</v>
      </c>
      <c r="S1137" s="25">
        <f t="shared" ca="1" si="1047"/>
        <v>-96411108.923966721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-28973217.313866861</v>
      </c>
      <c r="R1138" s="25">
        <f t="array" aca="1" ref="R1138" ca="1">INDEX('Lorri 401b'!L:L,MATCH('Retirement Calculator'!A1138,'Lorri 401b'!N:N,0),0)</f>
        <v>-67869780.709415972</v>
      </c>
      <c r="S1138" s="25">
        <f t="shared" ca="1" si="1047"/>
        <v>-96842998.023282826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-29102369.664194997</v>
      </c>
      <c r="R1139" s="25">
        <f t="array" aca="1" ref="R1139" ca="1">INDEX('Lorri 401b'!L:L,MATCH('Retirement Calculator'!A1139,'Lorri 401b'!N:N,0),0)</f>
        <v>-68174316.996317774</v>
      </c>
      <c r="S1139" s="25">
        <f t="shared" ca="1" si="1047"/>
        <v>-97276686.660512775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-29232060.149316169</v>
      </c>
      <c r="R1140" s="25">
        <f t="array" aca="1" ref="R1140" ca="1">INDEX('Lorri 401b'!L:L,MATCH('Retirement Calculator'!A1140,'Lorri 401b'!N:N,0),0)</f>
        <v>-68480122.184414998</v>
      </c>
      <c r="S1140" s="25">
        <f t="shared" ca="1" si="1047"/>
        <v>-97712182.333731174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-29362291.01145868</v>
      </c>
      <c r="R1141" s="25">
        <f t="array" aca="1" ref="R1141" ca="1">INDEX('Lorri 401b'!L:L,MATCH('Retirement Calculator'!A1141,'Lorri 401b'!N:N,0),0)</f>
        <v>-68787201.560795963</v>
      </c>
      <c r="S1141" s="25">
        <f t="shared" ca="1" si="1047"/>
        <v>-98149492.572254643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-29493064.502193451</v>
      </c>
      <c r="R1142" s="25">
        <f t="array" aca="1" ref="R1142" ca="1">INDEX('Lorri 401b'!L:L,MATCH('Retirement Calculator'!A1142,'Lorri 401b'!N:N,0),0)</f>
        <v>-69095560.434578508</v>
      </c>
      <c r="S1142" s="25">
        <f t="shared" ca="1" si="1047"/>
        <v>-98588624.936771959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-29624382.882472951</v>
      </c>
      <c r="R1143" s="25">
        <f t="array" aca="1" ref="R1143" ca="1">INDEX('Lorri 401b'!L:L,MATCH('Retirement Calculator'!A1143,'Lorri 401b'!N:N,0),0)</f>
        <v>-69405204.137001812</v>
      </c>
      <c r="S1143" s="25">
        <f t="shared" ca="1" si="1047"/>
        <v>-99029587.01947476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-29756248.422670282</v>
      </c>
      <c r="R1144" s="25">
        <f t="array" aca="1" ref="R1144" ca="1">INDEX('Lorri 401b'!L:L,MATCH('Retirement Calculator'!A1144,'Lorri 401b'!N:N,0),0)</f>
        <v>-69716138.021518543</v>
      </c>
      <c r="S1144" s="25">
        <f t="shared" ca="1" si="1047"/>
        <v>-99472386.444188833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-29888663.402618434</v>
      </c>
      <c r="R1145" s="25">
        <f t="array" aca="1" ref="R1145" ca="1">INDEX('Lorri 401b'!L:L,MATCH('Retirement Calculator'!A1145,'Lorri 401b'!N:N,0),0)</f>
        <v>-70028367.463887438</v>
      </c>
      <c r="S1145" s="25">
        <f t="shared" ca="1" si="1047"/>
        <v>-99917030.866505876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-30021630.111649703</v>
      </c>
      <c r="R1146" s="25">
        <f t="array" aca="1" ref="R1146" ca="1">INDEX('Lorri 401b'!L:L,MATCH('Retirement Calculator'!A1146,'Lorri 401b'!N:N,0),0)</f>
        <v>-70341897.862266198</v>
      </c>
      <c r="S1146" s="25">
        <f t="shared" ca="1" si="1047"/>
        <v>-100363527.9739159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-30155150.848635271</v>
      </c>
      <c r="R1147" s="25">
        <f t="array" aca="1" ref="R1147" ca="1">INDEX('Lorri 401b'!L:L,MATCH('Retirement Calculator'!A1147,'Lorri 401b'!N:N,0),0)</f>
        <v>-70656734.637304872</v>
      </c>
      <c r="S1147" s="25">
        <f t="shared" ca="1" si="1047"/>
        <v>-100811885.48594014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-30289227.922024943</v>
      </c>
      <c r="R1148" s="25">
        <f t="array" aca="1" ref="R1148" ca="1">INDEX('Lorri 401b'!L:L,MATCH('Retirement Calculator'!A1148,'Lorri 401b'!N:N,0),0)</f>
        <v>-70972883.232239544</v>
      </c>
      <c r="S1148" s="25">
        <f t="shared" ca="1" si="1047"/>
        <v>-101262111.15426448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-30423863.649887074</v>
      </c>
      <c r="R1149" s="25">
        <f t="array" aca="1" ref="R1149" ca="1">INDEX('Lorri 401b'!L:L,MATCH('Retirement Calculator'!A1149,'Lorri 401b'!N:N,0),0)</f>
        <v>-71290349.112986445</v>
      </c>
      <c r="S1149" s="25">
        <f t="shared" ca="1" si="1047"/>
        <v>-101714212.76287352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-30559060.359948628</v>
      </c>
      <c r="R1150" s="25">
        <f t="array" aca="1" ref="R1150" ca="1">INDEX('Lorri 401b'!L:L,MATCH('Retirement Calculator'!A1150,'Lorri 401b'!N:N,0),0)</f>
        <v>-71609137.768236458</v>
      </c>
      <c r="S1150" s="25">
        <f t="shared" ca="1" si="1047"/>
        <v>-102168198.12818509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-30694820.38963544</v>
      </c>
      <c r="R1151" s="25">
        <f t="array" aca="1" ref="R1151" ca="1">INDEX('Lorri 401b'!L:L,MATCH('Retirement Calculator'!A1151,'Lorri 401b'!N:N,0),0)</f>
        <v>-71929254.709550008</v>
      </c>
      <c r="S1151" s="25">
        <f t="shared" ca="1" si="1047"/>
        <v>-102624075.09918545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-30831146.086112615</v>
      </c>
      <c r="R1152" s="25">
        <f t="array" aca="1" ref="R1152" ca="1">INDEX('Lorri 401b'!L:L,MATCH('Retirement Calculator'!A1152,'Lorri 401b'!N:N,0),0)</f>
        <v>-72250705.471452355</v>
      </c>
      <c r="S1152" s="25">
        <f t="shared" ca="1" si="1047"/>
        <v>-103081851.55756497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-30968039.806325112</v>
      </c>
      <c r="R1153" s="25">
        <f t="array" aca="1" ref="R1153" ca="1">INDEX('Lorri 401b'!L:L,MATCH('Retirement Calculator'!A1153,'Lorri 401b'!N:N,0),0)</f>
        <v>-72573495.611529306</v>
      </c>
      <c r="S1153" s="25">
        <f t="shared" ca="1" si="1047"/>
        <v>-103541535.41785441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-31105503.917038493</v>
      </c>
      <c r="R1154" s="25">
        <f t="array" aca="1" ref="R1154" ca="1">INDEX('Lorri 401b'!L:L,MATCH('Retirement Calculator'!A1154,'Lorri 401b'!N:N,0),0)</f>
        <v>-72897630.710523233</v>
      </c>
      <c r="S1154" s="25">
        <f t="shared" ca="1" si="1047"/>
        <v>-104003134.62756172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-31243540.794879846</v>
      </c>
      <c r="R1155" s="25">
        <f t="array" aca="1" ref="R1155" ca="1">INDEX('Lorri 401b'!L:L,MATCH('Retirement Calculator'!A1155,'Lorri 401b'!N:N,0),0)</f>
        <v>-73223116.372429639</v>
      </c>
      <c r="S1155" s="25">
        <f t="shared" ca="1" si="1047"/>
        <v>-104466657.16730949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-31382152.826378871</v>
      </c>
      <c r="R1156" s="25">
        <f t="array" aca="1" ref="R1156" ca="1">INDEX('Lorri 401b'!L:L,MATCH('Retirement Calculator'!A1156,'Lorri 401b'!N:N,0),0)</f>
        <v>-73549958.224593997</v>
      </c>
      <c r="S1156" s="25">
        <f t="shared" ca="1" si="1047"/>
        <v>-104932111.05097286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-31521342.408009142</v>
      </c>
      <c r="R1157" s="25">
        <f t="array" aca="1" ref="R1157" ca="1">INDEX('Lorri 401b'!L:L,MATCH('Retirement Calculator'!A1157,'Lorri 401b'!N:N,0),0)</f>
        <v>-73878161.917809039</v>
      </c>
      <c r="S1157" s="25">
        <f t="shared" ca="1" si="1047"/>
        <v>-105399504.32581818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-31661111.94622954</v>
      </c>
      <c r="R1158" s="25">
        <f t="array" aca="1" ref="R1158" ca="1">INDEX('Lorri 401b'!L:L,MATCH('Retirement Calculator'!A1158,'Lorri 401b'!N:N,0),0)</f>
        <v>-74207733.126412466</v>
      </c>
      <c r="S1158" s="25">
        <f t="shared" ca="1" si="1047"/>
        <v>-105868845.072642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-31801463.857525855</v>
      </c>
      <c r="R1159" s="25">
        <f t="array" aca="1" ref="R1159" ca="1">INDEX('Lorri 401b'!L:L,MATCH('Retirement Calculator'!A1159,'Lorri 401b'!N:N,0),0)</f>
        <v>-74538677.548385084</v>
      </c>
      <c r="S1159" s="25">
        <f t="shared" ca="1" si="1047"/>
        <v>-106340141.40591094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-31942400.568452574</v>
      </c>
      <c r="R1160" s="25">
        <f t="array" aca="1" ref="R1160" ca="1">INDEX('Lorri 401b'!L:L,MATCH('Retirement Calculator'!A1160,'Lorri 401b'!N:N,0),0)</f>
        <v>-74871000.905449256</v>
      </c>
      <c r="S1160" s="25">
        <f t="shared" ca="1" si="1047"/>
        <v>-106813401.47390184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-32083924.515674818</v>
      </c>
      <c r="R1161" s="25">
        <f t="array" aca="1" ref="R1161" ca="1">INDEX('Lorri 401b'!L:L,MATCH('Retirement Calculator'!A1161,'Lorri 401b'!N:N,0),0)</f>
        <v>-75204708.94316785</v>
      </c>
      <c r="S1161" s="25">
        <f t="shared" ca="1" si="1047"/>
        <v>-107288633.45884266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-32226038.146010488</v>
      </c>
      <c r="R1162" s="25">
        <f t="array" aca="1" ref="R1162" ca="1">INDEX('Lorri 401b'!L:L,MATCH('Retirement Calculator'!A1162,'Lorri 401b'!N:N,0),0)</f>
        <v>-75539807.43104361</v>
      </c>
      <c r="S1162" s="25">
        <f t="shared" ca="1" si="1047"/>
        <v>-107765845.5770541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-32368743.916472558</v>
      </c>
      <c r="R1163" s="25">
        <f t="array" aca="1" ref="R1163" ca="1">INDEX('Lorri 401b'!L:L,MATCH('Retirement Calculator'!A1163,'Lorri 401b'!N:N,0),0)</f>
        <v>-75876302.162618861</v>
      </c>
      <c r="S1163" s="25">
        <f t="shared" ca="1" si="1047"/>
        <v>-108245046.07909141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-32512044.294311553</v>
      </c>
      <c r="R1164" s="25">
        <f t="array" aca="1" ref="R1164" ca="1">INDEX('Lorri 401b'!L:L,MATCH('Retirement Calculator'!A1164,'Lorri 401b'!N:N,0),0)</f>
        <v>-76214198.955575675</v>
      </c>
      <c r="S1164" s="25">
        <f t="shared" ca="1" si="1047"/>
        <v>-108726243.24988723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-32655941.757058211</v>
      </c>
      <c r="R1165" s="25">
        <f t="array" aca="1" ref="R1165" ca="1">INDEX('Lorri 401b'!L:L,MATCH('Retirement Calculator'!A1165,'Lorri 401b'!N:N,0),0)</f>
        <v>-76553503.65183647</v>
      </c>
      <c r="S1165" s="25">
        <f t="shared" ca="1" si="1047"/>
        <v>-109209445.40889469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-32800438.792566314</v>
      </c>
      <c r="R1166" s="25">
        <f t="array" aca="1" ref="R1166" ca="1">INDEX('Lorri 401b'!L:L,MATCH('Retirement Calculator'!A1166,'Lorri 401b'!N:N,0),0)</f>
        <v>-76894222.117665023</v>
      </c>
      <c r="S1166" s="25">
        <f t="shared" ca="1" si="1047"/>
        <v>-109694660.91023134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-32945537.899055701</v>
      </c>
      <c r="R1167" s="25">
        <f t="array" aca="1" ref="R1167" ca="1">INDEX('Lorri 401b'!L:L,MATCH('Retirement Calculator'!A1167,'Lorri 401b'!N:N,0),0)</f>
        <v>-77236360.243767858</v>
      </c>
      <c r="S1167" s="25">
        <f t="shared" ca="1" si="1047"/>
        <v>-110181898.14282356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-33091241.585155457</v>
      </c>
      <c r="R1168" s="25">
        <f t="array" aca="1" ref="R1168" ca="1">INDEX('Lorri 401b'!L:L,MATCH('Retirement Calculator'!A1168,'Lorri 401b'!N:N,0),0)</f>
        <v>-77579923.945396125</v>
      </c>
      <c r="S1168" s="25">
        <f t="shared" ca="1" si="1047"/>
        <v>-110671165.53055158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-33237552.369947299</v>
      </c>
      <c r="R1169" s="25">
        <f t="array" aca="1" ref="R1169" ca="1">INDEX('Lorri 401b'!L:L,MATCH('Retirement Calculator'!A1169,'Lorri 401b'!N:N,0),0)</f>
        <v>-77924919.16244784</v>
      </c>
      <c r="S1169" s="25">
        <f t="shared" ca="1" si="1047"/>
        <v>-111162471.53239514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-33384472.783009104</v>
      </c>
      <c r="R1170" s="25">
        <f t="array" aca="1" ref="R1170" ca="1">INDEX('Lorri 401b'!L:L,MATCH('Retirement Calculator'!A1170,'Lorri 401b'!N:N,0),0)</f>
        <v>-78271351.859570608</v>
      </c>
      <c r="S1170" s="25">
        <f t="shared" ca="1" si="1047"/>
        <v>-111655824.6425797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-33532005.364458669</v>
      </c>
      <c r="R1171" s="25">
        <f t="array" aca="1" ref="R1171" ca="1">INDEX('Lorri 401b'!L:L,MATCH('Retirement Calculator'!A1171,'Lorri 401b'!N:N,0),0)</f>
        <v>-78619228.026264712</v>
      </c>
      <c r="S1171" s="25">
        <f t="shared" ca="1" si="1047"/>
        <v>-112151233.39072338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E95" sqref="E95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16.295890410958904</v>
      </c>
      <c r="R1" s="400"/>
      <c r="S1" s="400"/>
      <c r="T1" s="400"/>
      <c r="U1" s="400"/>
      <c r="V1" s="401">
        <f ca="1">(TODAY()-B16)/365</f>
        <v>16.791780821917808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19.046575342465754</v>
      </c>
      <c r="B2" s="338">
        <v>39356</v>
      </c>
      <c r="C2" s="338">
        <f ca="1">TODAY()</f>
        <v>46308</v>
      </c>
      <c r="D2" s="399">
        <f>-(SUM(D7:D83))</f>
        <v>-455727.27000000008</v>
      </c>
      <c r="E2" s="399">
        <f>(H84+L84+Q84+V84)*-1</f>
        <v>1138375.0599999998</v>
      </c>
      <c r="F2" s="285">
        <f ca="1">D4</f>
        <v>0.11246444582939147</v>
      </c>
      <c r="G2" s="402">
        <f ca="1">(72/(F2*100))</f>
        <v>6.4020232766917271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XIRR(D7:D84,B7:B84)</f>
        <v>0.11246444582939147</v>
      </c>
      <c r="E4" s="400"/>
      <c r="F4" s="296"/>
      <c r="G4" s="296"/>
      <c r="H4" s="296"/>
      <c r="I4" s="400"/>
      <c r="J4" s="296">
        <f ca="1">XIRR(H8:H84,B8:B84)</f>
        <v>0.11505543589591982</v>
      </c>
      <c r="K4" s="296"/>
      <c r="L4" s="296"/>
      <c r="M4" s="296"/>
      <c r="N4" s="400"/>
      <c r="O4" s="296">
        <f ca="1">XIRR(L7:L84,B7:B84)</f>
        <v>0.11125766634941101</v>
      </c>
      <c r="P4" s="296"/>
      <c r="Q4" s="296"/>
      <c r="R4" s="400"/>
      <c r="S4" s="400"/>
      <c r="T4" s="296">
        <f ca="1">XIRR(Q18:Q84,B18:B84)</f>
        <v>0.11077916026115417</v>
      </c>
      <c r="U4" s="296"/>
      <c r="V4" s="296"/>
      <c r="W4" s="296"/>
      <c r="X4" s="400"/>
      <c r="Y4" s="296">
        <f ca="1">XIRR(V16:V84,B16:B84)</f>
        <v>0.10886988043785095</v>
      </c>
      <c r="Z4" s="296"/>
    </row>
    <row r="5" spans="1:26" ht="11.25" customHeight="1" x14ac:dyDescent="0.3">
      <c r="A5" s="404"/>
      <c r="B5" s="295"/>
      <c r="C5" s="295"/>
      <c r="D5" s="567" t="s">
        <v>596</v>
      </c>
      <c r="E5" s="563"/>
      <c r="F5" s="563"/>
      <c r="G5" s="548"/>
      <c r="H5" s="568" t="s">
        <v>597</v>
      </c>
      <c r="I5" s="563"/>
      <c r="J5" s="563"/>
      <c r="K5" s="548"/>
      <c r="L5" s="569" t="s">
        <v>598</v>
      </c>
      <c r="M5" s="563"/>
      <c r="N5" s="563"/>
      <c r="O5" s="563"/>
      <c r="P5" s="548"/>
      <c r="Q5" s="568" t="s">
        <v>599</v>
      </c>
      <c r="R5" s="563"/>
      <c r="S5" s="563"/>
      <c r="T5" s="563"/>
      <c r="U5" s="548"/>
      <c r="V5" s="569" t="s">
        <v>600</v>
      </c>
      <c r="W5" s="563"/>
      <c r="X5" s="563"/>
      <c r="Y5" s="563"/>
      <c r="Z5" s="548"/>
    </row>
    <row r="6" spans="1:26" ht="11.25" customHeight="1" x14ac:dyDescent="0.3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3">
      <c r="A7" s="410">
        <f>_xlfn.RANK.EQ(G7,$G$7:$G$83)</f>
        <v>59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_xlfn.RANK.EQ(G8,$G$7:$G$83)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3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63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10">
        <f t="shared" si="76"/>
        <v>50</v>
      </c>
      <c r="B83" s="411">
        <v>46296</v>
      </c>
      <c r="C83" s="411">
        <v>46305</v>
      </c>
      <c r="D83" s="399">
        <f t="shared" si="0"/>
        <v>1231.03</v>
      </c>
      <c r="E83" s="341">
        <f t="shared" si="87"/>
        <v>11477.8</v>
      </c>
      <c r="F83" s="341">
        <f t="shared" si="87"/>
        <v>1138375.0599999998</v>
      </c>
      <c r="G83" s="285">
        <f t="shared" si="4"/>
        <v>1.0190792169391319E-2</v>
      </c>
      <c r="H83" s="408">
        <v>0</v>
      </c>
      <c r="I83" s="408">
        <v>6429.88</v>
      </c>
      <c r="J83" s="408">
        <f t="shared" si="9"/>
        <v>448737.99999999994</v>
      </c>
      <c r="K83" s="412">
        <f t="shared" si="5"/>
        <v>1.4537105943250602E-2</v>
      </c>
      <c r="L83" s="409">
        <v>122.17</v>
      </c>
      <c r="M83" s="409"/>
      <c r="N83" s="409">
        <v>2472.9299999999998</v>
      </c>
      <c r="O83" s="409">
        <f t="shared" si="82"/>
        <v>142532.94999999998</v>
      </c>
      <c r="P83" s="413">
        <f t="shared" si="7"/>
        <v>1.766392008624923E-2</v>
      </c>
      <c r="Q83" s="408">
        <v>739.24</v>
      </c>
      <c r="R83" s="408">
        <v>-4.75</v>
      </c>
      <c r="S83" s="408">
        <v>2958.11</v>
      </c>
      <c r="T83" s="408">
        <f t="shared" si="21"/>
        <v>419419.08999999991</v>
      </c>
      <c r="U83" s="412">
        <f t="shared" si="22"/>
        <v>7.1091988819602294E-3</v>
      </c>
      <c r="V83" s="409">
        <v>369.62</v>
      </c>
      <c r="W83" s="409">
        <v>-4.75</v>
      </c>
      <c r="X83" s="409">
        <v>-383.12</v>
      </c>
      <c r="Y83" s="409">
        <f t="shared" si="17"/>
        <v>127685.02000000006</v>
      </c>
      <c r="Z83" s="413">
        <f t="shared" si="18"/>
        <v>-2.9957444040132576E-3</v>
      </c>
    </row>
    <row r="84" spans="1:26" ht="11.25" customHeight="1" x14ac:dyDescent="0.3">
      <c r="A84" s="424"/>
      <c r="B84" s="411">
        <f ca="1">TODAY()</f>
        <v>46308</v>
      </c>
      <c r="C84" s="425"/>
      <c r="D84" s="426">
        <f>-F83</f>
        <v>-1138375.0599999998</v>
      </c>
      <c r="E84" s="426"/>
      <c r="F84" s="426"/>
      <c r="G84" s="426"/>
      <c r="H84" s="426">
        <f>-J83</f>
        <v>-448737.99999999994</v>
      </c>
      <c r="I84" s="427"/>
      <c r="J84" s="426"/>
      <c r="K84" s="426"/>
      <c r="L84" s="426">
        <f>-O83</f>
        <v>-142532.94999999998</v>
      </c>
      <c r="M84" s="426"/>
      <c r="N84" s="427"/>
      <c r="O84" s="426"/>
      <c r="P84" s="426"/>
      <c r="Q84" s="426">
        <f>-T83</f>
        <v>-419419.08999999991</v>
      </c>
      <c r="R84" s="426"/>
      <c r="S84" s="426"/>
      <c r="T84" s="426"/>
      <c r="U84" s="426"/>
      <c r="V84" s="426">
        <f>-Y83</f>
        <v>-127685.02000000006</v>
      </c>
      <c r="W84" s="428"/>
      <c r="X84" s="428"/>
      <c r="Y84" s="428"/>
      <c r="Z84" s="42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3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>
        <f>COUNTIF(E7:E84,"&gt;0")</f>
        <v>59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3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3">
      <c r="A90" s="296">
        <f>(SUMIFS(G7:G84,E7:E84,"&gt;0"))/A88</f>
        <v>5.6490832547146534E-2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3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3">
      <c r="A92" s="293">
        <f>COUNTIF(E7:E84,"&lt;0")</f>
        <v>18</v>
      </c>
    </row>
    <row r="93" spans="1:26" ht="11.25" customHeight="1" x14ac:dyDescent="0.3">
      <c r="A93" s="293" t="s">
        <v>614</v>
      </c>
    </row>
    <row r="94" spans="1:26" ht="11.25" customHeight="1" x14ac:dyDescent="0.3">
      <c r="A94" s="296">
        <f>(SUMIFS(G7:G84,E7:E84,"&lt;0"))/A92</f>
        <v>-5.9127817328263839E-2</v>
      </c>
    </row>
    <row r="95" spans="1:26" ht="15.75" customHeight="1" x14ac:dyDescent="0.3"/>
    <row r="96" spans="1:26" ht="15.75" customHeight="1" x14ac:dyDescent="0.3"/>
    <row r="97" spans="1:1" ht="15" customHeight="1" x14ac:dyDescent="0.3">
      <c r="A97" s="11" t="s">
        <v>615</v>
      </c>
    </row>
    <row r="98" spans="1:1" ht="15" customHeight="1" x14ac:dyDescent="0.3">
      <c r="A98" s="50">
        <f>AVERAGE(G8,G12,G16,G20,G24,G28,G32,G36,G40,G44,G48,G52,G56,G60,G64,G68,G72,G76,G80)</f>
        <v>1.9373354324880427E-2</v>
      </c>
    </row>
    <row r="99" spans="1:1" ht="15" customHeight="1" x14ac:dyDescent="0.3">
      <c r="A99" s="50" t="s">
        <v>616</v>
      </c>
    </row>
    <row r="100" spans="1:1" ht="15" customHeight="1" x14ac:dyDescent="0.3">
      <c r="A100" s="50">
        <f>AVERAGE(G9,G13,G17,G21,G25,G29,G33,G37,G41,G45,G49,G53,G57,G61,G65,G69,G73,G77,G81)</f>
        <v>3.3949124306264407E-2</v>
      </c>
    </row>
    <row r="101" spans="1:1" ht="15" customHeight="1" x14ac:dyDescent="0.3">
      <c r="A101" s="50" t="s">
        <v>617</v>
      </c>
    </row>
    <row r="102" spans="1:1" ht="15" customHeight="1" x14ac:dyDescent="0.3">
      <c r="A102" s="50">
        <f>AVERAGE(G10,G14,G18,G22,G26,G30,G34,G38,G42,G46,G50,G54,G58,G62,G66,G70,G74,G78,G82)</f>
        <v>2.1539468634307085E-2</v>
      </c>
    </row>
    <row r="103" spans="1:1" ht="15" customHeight="1" x14ac:dyDescent="0.3">
      <c r="A103" s="50" t="s">
        <v>618</v>
      </c>
    </row>
    <row r="104" spans="1:1" ht="15" customHeight="1" x14ac:dyDescent="0.3">
      <c r="A104" s="50">
        <f>AVERAGE(G7,G11,G15,G19,G23,G27,G31,G35,G39,G43,G47,G51,G55,G59,G63,G67,G71,G75,G79)</f>
        <v>4.4004769376837713E-2</v>
      </c>
    </row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619</v>
      </c>
      <c r="C1" s="430">
        <f ca="1">TODAY()</f>
        <v>46308</v>
      </c>
      <c r="D1" s="570" t="s">
        <v>620</v>
      </c>
      <c r="E1" s="548"/>
      <c r="F1" s="570" t="s">
        <v>621</v>
      </c>
      <c r="G1" s="548"/>
      <c r="H1" s="570" t="s">
        <v>622</v>
      </c>
      <c r="I1" s="548"/>
      <c r="J1" s="570" t="s">
        <v>623</v>
      </c>
      <c r="K1" s="548"/>
      <c r="L1" s="431"/>
      <c r="M1" s="431"/>
      <c r="N1" s="432">
        <f>R1/Q1</f>
        <v>0.22415375262239876</v>
      </c>
      <c r="O1" s="571" t="s">
        <v>624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3">
      <c r="B3" s="429" t="s">
        <v>630</v>
      </c>
      <c r="C3" s="438">
        <f ca="1">(C2-C1)/365.25</f>
        <v>13.634496919917865</v>
      </c>
      <c r="D3" s="429" t="s">
        <v>631</v>
      </c>
      <c r="E3" s="441">
        <f ca="1">'TSP-401K'!J4</f>
        <v>0.11505543589591982</v>
      </c>
      <c r="F3" s="429" t="s">
        <v>631</v>
      </c>
      <c r="G3" s="441">
        <f ca="1">'TSP-401K'!O4</f>
        <v>0.11125766634941101</v>
      </c>
      <c r="H3" s="429" t="s">
        <v>631</v>
      </c>
      <c r="I3" s="441">
        <f ca="1">'TSP-401K'!T4</f>
        <v>0.11077916026115417</v>
      </c>
      <c r="J3" s="429" t="s">
        <v>631</v>
      </c>
      <c r="K3" s="441">
        <f ca="1">'TSP-401K'!Y4</f>
        <v>0.10886988043785095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633</v>
      </c>
      <c r="C5" s="438">
        <f ca="1">(C4-C1)/365.25</f>
        <v>13.634496919917865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634</v>
      </c>
      <c r="C6" s="445">
        <f>E6+G6+I6+K6</f>
        <v>1138375.0599999998</v>
      </c>
      <c r="D6" s="429" t="s">
        <v>635</v>
      </c>
      <c r="E6" s="445">
        <f>'TSP-401K'!H84*-1</f>
        <v>448737.99999999994</v>
      </c>
      <c r="F6" s="429" t="s">
        <v>635</v>
      </c>
      <c r="G6" s="445">
        <f>'TSP-401K'!L84*-1</f>
        <v>142532.94999999998</v>
      </c>
      <c r="H6" s="429" t="s">
        <v>635</v>
      </c>
      <c r="I6" s="445">
        <f>'TSP-401K'!Q84*-1</f>
        <v>419419.08999999991</v>
      </c>
      <c r="J6" s="429" t="s">
        <v>635</v>
      </c>
      <c r="K6" s="445">
        <f>'TSP-401K'!V84*-1</f>
        <v>127685.02000000006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636</v>
      </c>
      <c r="C8" s="445">
        <f ca="1">E8+G8+I8+K8</f>
        <v>6509842.74782639</v>
      </c>
      <c r="D8" s="429" t="s">
        <v>637</v>
      </c>
      <c r="E8" s="445">
        <f ca="1">FV(E3/26,C3*26,-(E2*0.1)/26,-E6,1)</f>
        <v>2491102.8734601024</v>
      </c>
      <c r="F8" s="429" t="s">
        <v>637</v>
      </c>
      <c r="G8" s="445">
        <f ca="1">FV(G3/12,12*C3,-(G2*0.1)/12,-G6,1)</f>
        <v>702761.52302579593</v>
      </c>
      <c r="H8" s="429" t="s">
        <v>637</v>
      </c>
      <c r="I8" s="445">
        <f ca="1">FV(I3/24,C5*24,-(I2*0.1)/24,-I6,1)</f>
        <v>2451898.138671116</v>
      </c>
      <c r="J8" s="429" t="s">
        <v>637</v>
      </c>
      <c r="K8" s="445">
        <f ca="1">FV(K3/24,C5*24,-(K2*0.055)/24,-K6,1)</f>
        <v>864080.21266937628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Retirement'!E8+'Combined Retirement'!G8</f>
        <v>3193864.3964858982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658</v>
      </c>
      <c r="B4" s="451">
        <f ca="1">(SUMIFS(H:H,I:I,"&gt;0",L:L,"&lt;0"))/12</f>
        <v>39.333333333333336</v>
      </c>
      <c r="C4" s="463">
        <f ca="1">(SUMIFS(H:H,I:I,"&gt;0",L:L,"&lt;0"))</f>
        <v>472</v>
      </c>
      <c r="D4" s="456">
        <f t="array" aca="1" ref="D4" ca="1">INDEX(N:N,MATCH(C4,H:H,0),0)</f>
        <v>65624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3">
      <c r="A8" s="459">
        <v>1</v>
      </c>
      <c r="B8" s="447">
        <f ca="1">B1</f>
        <v>3193864.3964858982</v>
      </c>
      <c r="C8" s="447">
        <f t="shared" ref="C8:C136" si="0">SUMIF(G:G,A8,J:J)</f>
        <v>398963.19893278764</v>
      </c>
      <c r="D8" s="447">
        <f ca="1">SUMIF(G:G,1,K:K)</f>
        <v>152432.09798299416</v>
      </c>
      <c r="E8" s="447">
        <f t="shared" ref="E8:E136" ca="1" si="1">B8-C8+D8</f>
        <v>2947333.2955361046</v>
      </c>
      <c r="F8" s="431"/>
      <c r="G8" s="459">
        <v>1</v>
      </c>
      <c r="H8" s="459">
        <v>1</v>
      </c>
      <c r="I8" s="444">
        <f ca="1">B1</f>
        <v>3193864.3964858982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13169.239430172915</v>
      </c>
      <c r="L8" s="444">
        <f t="shared" ref="L8:L262" ca="1" si="3">I8-J8+K8</f>
        <v>3173786.7026716722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2947333.2955361046</v>
      </c>
      <c r="C9" s="447">
        <f t="shared" si="0"/>
        <v>398963.19893278764</v>
      </c>
      <c r="D9" s="447">
        <f ca="1">SUMIF(G:G,2,K:K)</f>
        <v>139819.09897152975</v>
      </c>
      <c r="E9" s="447">
        <f t="shared" ca="1" si="1"/>
        <v>2688189.1955748471</v>
      </c>
      <c r="F9" s="431"/>
      <c r="G9" s="459">
        <v>1</v>
      </c>
      <c r="H9" s="459">
        <v>2</v>
      </c>
      <c r="I9" s="444">
        <f t="shared" ref="I9:I263" ca="1" si="5">L8</f>
        <v>3173786.7026716722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13085.582372613639</v>
      </c>
      <c r="L9" s="444">
        <f t="shared" ca="1" si="3"/>
        <v>3153625.3517998871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2688189.1955748471</v>
      </c>
      <c r="C10" s="447">
        <f t="shared" si="0"/>
        <v>398963.19893278764</v>
      </c>
      <c r="D10" s="447">
        <f ca="1">SUMIF(G:G,3,K:K)</f>
        <v>126560.79499265831</v>
      </c>
      <c r="E10" s="447">
        <f t="shared" ca="1" si="1"/>
        <v>2415786.791634718</v>
      </c>
      <c r="F10" s="431"/>
      <c r="G10" s="459">
        <v>1</v>
      </c>
      <c r="H10" s="459">
        <v>3</v>
      </c>
      <c r="I10" s="444">
        <f t="shared" ca="1" si="5"/>
        <v>3153625.3517998871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13001.576743981201</v>
      </c>
      <c r="L10" s="444">
        <f t="shared" ca="1" si="3"/>
        <v>3133379.9952994697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2415786.791634718</v>
      </c>
      <c r="C11" s="447">
        <f t="shared" si="0"/>
        <v>394307.19893278764</v>
      </c>
      <c r="D11" s="447">
        <f ca="1">SUMIF(G:G,4,K:K)</f>
        <v>112692.5445169303</v>
      </c>
      <c r="E11" s="447">
        <f t="shared" ca="1" si="1"/>
        <v>2134172.1372188604</v>
      </c>
      <c r="F11" s="431"/>
      <c r="G11" s="459">
        <v>1</v>
      </c>
      <c r="H11" s="459">
        <v>4</v>
      </c>
      <c r="I11" s="444">
        <f t="shared" ca="1" si="5"/>
        <v>3133379.9952994697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12917.221091896128</v>
      </c>
      <c r="L11" s="444">
        <f t="shared" ca="1" si="3"/>
        <v>3113050.2831469672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2134172.1372188604</v>
      </c>
      <c r="C12" s="447">
        <f t="shared" si="0"/>
        <v>389651.19893278764</v>
      </c>
      <c r="D12" s="447">
        <f ca="1">SUMIF(G:G,5,K:K)</f>
        <v>98472.324322561486</v>
      </c>
      <c r="E12" s="447">
        <f t="shared" ca="1" si="1"/>
        <v>1842993.2626086343</v>
      </c>
      <c r="F12" s="431"/>
      <c r="G12" s="459">
        <v>1</v>
      </c>
      <c r="H12" s="459">
        <v>5</v>
      </c>
      <c r="I12" s="444">
        <f t="shared" ca="1" si="5"/>
        <v>3113050.2831469672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12832.513957927367</v>
      </c>
      <c r="L12" s="444">
        <f t="shared" ca="1" si="3"/>
        <v>3092635.8638604959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1842993.2626086343</v>
      </c>
      <c r="C13" s="447">
        <f t="shared" si="0"/>
        <v>272655.17935989378</v>
      </c>
      <c r="D13" s="447">
        <f ca="1">SUMIF(G:G,6,K:K)</f>
        <v>85045.660874784531</v>
      </c>
      <c r="E13" s="447">
        <f t="shared" ca="1" si="1"/>
        <v>1655383.744123525</v>
      </c>
      <c r="F13" s="431"/>
      <c r="G13" s="459">
        <v>1</v>
      </c>
      <c r="H13" s="459">
        <v>6</v>
      </c>
      <c r="I13" s="444">
        <f t="shared" ca="1" si="5"/>
        <v>3092635.8638604959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12747.453877567072</v>
      </c>
      <c r="L13" s="444">
        <f t="shared" ca="1" si="3"/>
        <v>3072136.3844936639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1655383.744123525</v>
      </c>
      <c r="C14" s="447">
        <f t="shared" si="0"/>
        <v>108860.75195784221</v>
      </c>
      <c r="D14" s="447">
        <f ca="1">SUMIF(G:G,7,K:K)</f>
        <v>81698.745640272362</v>
      </c>
      <c r="E14" s="447">
        <f t="shared" ca="1" si="1"/>
        <v>1628221.7378059551</v>
      </c>
      <c r="F14" s="431"/>
      <c r="G14" s="459">
        <v>1</v>
      </c>
      <c r="H14" s="459">
        <v>7</v>
      </c>
      <c r="I14" s="444">
        <f t="shared" ca="1" si="5"/>
        <v>3072136.3844936639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12662.039380205271</v>
      </c>
      <c r="L14" s="444">
        <f t="shared" ca="1" si="3"/>
        <v>3051551.4906294704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1628221.7378059551</v>
      </c>
      <c r="C15" s="447">
        <f t="shared" si="0"/>
        <v>108860.75195784221</v>
      </c>
      <c r="D15" s="447">
        <f ca="1">SUMIF(G:G,8,K:K)</f>
        <v>80309.085846789822</v>
      </c>
      <c r="E15" s="447">
        <f t="shared" ca="1" si="1"/>
        <v>1599670.0716949028</v>
      </c>
      <c r="F15" s="431"/>
      <c r="G15" s="459">
        <v>1</v>
      </c>
      <c r="H15" s="459">
        <v>8</v>
      </c>
      <c r="I15" s="444">
        <f t="shared" ca="1" si="5"/>
        <v>3051551.4906294704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12576.268989104465</v>
      </c>
      <c r="L15" s="444">
        <f t="shared" ca="1" si="3"/>
        <v>3030880.826374176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1599670.0716949028</v>
      </c>
      <c r="C16" s="447">
        <f t="shared" si="0"/>
        <v>101423.65635784219</v>
      </c>
      <c r="D16" s="447">
        <f ca="1">SUMIF(G:G,9,K:K)</f>
        <v>79036.862507202139</v>
      </c>
      <c r="E16" s="447">
        <f t="shared" ca="1" si="1"/>
        <v>1577283.2778442628</v>
      </c>
      <c r="F16" s="431"/>
      <c r="G16" s="459">
        <v>1</v>
      </c>
      <c r="H16" s="459">
        <v>9</v>
      </c>
      <c r="I16" s="444">
        <f t="shared" ca="1" si="5"/>
        <v>3030880.826374176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12490.141221374071</v>
      </c>
      <c r="L16" s="444">
        <f t="shared" ca="1" si="3"/>
        <v>3010124.0343511514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1577283.2778442628</v>
      </c>
      <c r="C17" s="447">
        <f t="shared" si="0"/>
        <v>100747.55675784221</v>
      </c>
      <c r="D17" s="447">
        <f ca="1">SUMIF(G:G,10,K:K)</f>
        <v>77926.102185009338</v>
      </c>
      <c r="E17" s="447">
        <f t="shared" ca="1" si="1"/>
        <v>1554461.8232714299</v>
      </c>
      <c r="F17" s="431"/>
      <c r="G17" s="459">
        <v>1</v>
      </c>
      <c r="H17" s="459">
        <v>10</v>
      </c>
      <c r="I17" s="444">
        <f t="shared" ca="1" si="5"/>
        <v>3010124.0343511514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12403.654587944802</v>
      </c>
      <c r="L17" s="444">
        <f t="shared" ca="1" si="3"/>
        <v>2989280.7556946976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1554461.8232714299</v>
      </c>
      <c r="C18" s="447">
        <f t="shared" si="0"/>
        <v>100747.55675784221</v>
      </c>
      <c r="D18" s="447">
        <f ca="1">SUMIF(G:G,11,K:K)</f>
        <v>76758.51325664144</v>
      </c>
      <c r="E18" s="447">
        <f t="shared" ca="1" si="1"/>
        <v>1530472.779770229</v>
      </c>
      <c r="F18" s="431"/>
      <c r="G18" s="459">
        <v>1</v>
      </c>
      <c r="H18" s="459">
        <v>11</v>
      </c>
      <c r="I18" s="444">
        <f t="shared" ca="1" si="5"/>
        <v>2989280.7556946976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12316.807593542911</v>
      </c>
      <c r="L18" s="444">
        <f t="shared" ca="1" si="3"/>
        <v>2968350.6300438419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1530472.779770229</v>
      </c>
      <c r="C19" s="447">
        <f t="shared" si="0"/>
        <v>100747.55675784221</v>
      </c>
      <c r="D19" s="447">
        <f ca="1">SUMIF(G:G,12,K:K)</f>
        <v>75531.188262752548</v>
      </c>
      <c r="E19" s="447">
        <f t="shared" ca="1" si="1"/>
        <v>1505256.4112751393</v>
      </c>
      <c r="F19" s="431"/>
      <c r="G19" s="459">
        <v>1</v>
      </c>
      <c r="H19" s="459">
        <v>12</v>
      </c>
      <c r="I19" s="444">
        <f t="shared" ca="1" si="5"/>
        <v>2968350.6300438419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12229.598736664346</v>
      </c>
      <c r="L19" s="444">
        <f t="shared" ca="1" si="3"/>
        <v>2947333.2955361074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1505256.4112751393</v>
      </c>
      <c r="C20" s="447">
        <f t="shared" si="0"/>
        <v>100747.55675784221</v>
      </c>
      <c r="D20" s="447">
        <f ca="1">SUMIF(G:G,13,K:K)</f>
        <v>74241.070992858615</v>
      </c>
      <c r="E20" s="447">
        <f t="shared" ca="1" si="1"/>
        <v>1478749.9255101557</v>
      </c>
      <c r="F20" s="431"/>
      <c r="G20" s="459">
        <v>2</v>
      </c>
      <c r="H20" s="459">
        <v>13</v>
      </c>
      <c r="I20" s="444">
        <f t="shared" ca="1" si="5"/>
        <v>2947333.2955361074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12142.026509548785</v>
      </c>
      <c r="L20" s="444">
        <f t="shared" ca="1" si="3"/>
        <v>2926228.3888012576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1478749.9255101557</v>
      </c>
      <c r="C21" s="447">
        <f t="shared" si="0"/>
        <v>100747.55675784221</v>
      </c>
      <c r="D21" s="447">
        <f ca="1">SUMIF(G:G,14,K:K)</f>
        <v>72884.948874946916</v>
      </c>
      <c r="E21" s="447">
        <f t="shared" ca="1" si="1"/>
        <v>1450887.3176272605</v>
      </c>
      <c r="F21" s="431"/>
      <c r="G21" s="459">
        <v>2</v>
      </c>
      <c r="H21" s="459">
        <v>14</v>
      </c>
      <c r="I21" s="444">
        <f t="shared" ca="1" si="5"/>
        <v>2926228.3888012576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12054.089398153577</v>
      </c>
      <c r="L21" s="444">
        <f t="shared" ca="1" si="3"/>
        <v>2905035.5449550124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1450887.3176272605</v>
      </c>
      <c r="C22" s="447">
        <f t="shared" si="0"/>
        <v>100747.55675784221</v>
      </c>
      <c r="D22" s="447">
        <f ca="1">SUMIF(G:G,15,K:K)</f>
        <v>71459.444975723454</v>
      </c>
      <c r="E22" s="447">
        <f t="shared" ca="1" si="1"/>
        <v>1421599.2058451418</v>
      </c>
      <c r="F22" s="431"/>
      <c r="G22" s="459">
        <v>2</v>
      </c>
      <c r="H22" s="459">
        <v>15</v>
      </c>
      <c r="I22" s="444">
        <f t="shared" ca="1" si="5"/>
        <v>2905035.5449550124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11965.785882127557</v>
      </c>
      <c r="L22" s="444">
        <f t="shared" ca="1" si="3"/>
        <v>2883754.3975927411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1421599.2058451418</v>
      </c>
      <c r="C23" s="447">
        <f t="shared" si="0"/>
        <v>100747.55675784221</v>
      </c>
      <c r="D23" s="447">
        <f ca="1">SUMIF(G:G,16,K:K)</f>
        <v>69961.009591577909</v>
      </c>
      <c r="E23" s="447">
        <f t="shared" ca="1" si="1"/>
        <v>1390812.6586788774</v>
      </c>
      <c r="F23" s="431"/>
      <c r="G23" s="459">
        <v>2</v>
      </c>
      <c r="H23" s="459">
        <v>16</v>
      </c>
      <c r="I23" s="444">
        <f t="shared" ca="1" si="5"/>
        <v>2883754.3975927411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11877.114434784758</v>
      </c>
      <c r="L23" s="444">
        <f t="shared" ca="1" si="3"/>
        <v>2862384.578783127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1390812.6586788774</v>
      </c>
      <c r="C24" s="447">
        <f t="shared" si="0"/>
        <v>100747.55675784221</v>
      </c>
      <c r="D24" s="447">
        <f ca="1">SUMIF(G:G,17,K:K)</f>
        <v>68385.911409326334</v>
      </c>
      <c r="E24" s="447">
        <f t="shared" ca="1" si="1"/>
        <v>1358451.0133303616</v>
      </c>
      <c r="F24" s="431"/>
      <c r="G24" s="459">
        <v>2</v>
      </c>
      <c r="H24" s="459">
        <v>17</v>
      </c>
      <c r="I24" s="444">
        <f t="shared" ca="1" si="5"/>
        <v>2862384.578783127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11788.073523078034</v>
      </c>
      <c r="L24" s="444">
        <f t="shared" ca="1" si="3"/>
        <v>2840925.7190618063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1358451.0133303616</v>
      </c>
      <c r="C25" s="447">
        <f t="shared" si="0"/>
        <v>100747.55675784221</v>
      </c>
      <c r="D25" s="447">
        <f ca="1">SUMIF(G:G,18,K:K)</f>
        <v>66730.228214720701</v>
      </c>
      <c r="E25" s="447">
        <f t="shared" ca="1" si="1"/>
        <v>1324433.6847872401</v>
      </c>
      <c r="F25" s="431"/>
      <c r="G25" s="459">
        <v>2</v>
      </c>
      <c r="H25" s="459">
        <v>18</v>
      </c>
      <c r="I25" s="444">
        <f t="shared" ca="1" si="5"/>
        <v>2840925.7190618063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11698.661607572531</v>
      </c>
      <c r="L25" s="444">
        <f t="shared" ca="1" si="3"/>
        <v>2819377.4474249799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1324433.6847872401</v>
      </c>
      <c r="C26" s="447">
        <f t="shared" si="0"/>
        <v>100747.55675784221</v>
      </c>
      <c r="D26" s="447">
        <f ca="1">SUMIF(G:G,19,K:K)</f>
        <v>64989.837125588143</v>
      </c>
      <c r="E26" s="447">
        <f t="shared" ca="1" si="1"/>
        <v>1288675.9651549861</v>
      </c>
      <c r="F26" s="431"/>
      <c r="G26" s="459">
        <v>2</v>
      </c>
      <c r="H26" s="459">
        <v>19</v>
      </c>
      <c r="I26" s="444">
        <f t="shared" ca="1" si="5"/>
        <v>2819377.4474249799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11608.877142419087</v>
      </c>
      <c r="L26" s="444">
        <f t="shared" ca="1" si="3"/>
        <v>2797739.3913230002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1288675.9651549861</v>
      </c>
      <c r="C27" s="447">
        <f t="shared" si="0"/>
        <v>100747.55675784221</v>
      </c>
      <c r="D27" s="447">
        <f ca="1">SUMIF(G:G,20,K:K)</f>
        <v>63160.404325279131</v>
      </c>
      <c r="E27" s="447">
        <f t="shared" ca="1" si="1"/>
        <v>1251088.8127224231</v>
      </c>
      <c r="F27" s="431"/>
      <c r="G27" s="459">
        <v>2</v>
      </c>
      <c r="H27" s="459">
        <v>20</v>
      </c>
      <c r="I27" s="444">
        <f t="shared" ca="1" si="5"/>
        <v>2797739.3913230002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11518.718575327506</v>
      </c>
      <c r="L27" s="444">
        <f t="shared" ca="1" si="3"/>
        <v>2776011.1766539291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1251088.8127224231</v>
      </c>
      <c r="C28" s="447">
        <f t="shared" si="0"/>
        <v>100747.55675784221</v>
      </c>
      <c r="D28" s="447">
        <f ca="1">SUMIF(G:G,21,K:K)</f>
        <v>61237.374270859204</v>
      </c>
      <c r="E28" s="447">
        <f t="shared" ca="1" si="1"/>
        <v>1211578.6302354401</v>
      </c>
      <c r="F28" s="431"/>
      <c r="G28" s="459">
        <v>2</v>
      </c>
      <c r="H28" s="459">
        <v>21</v>
      </c>
      <c r="I28" s="444">
        <f t="shared" ca="1" si="5"/>
        <v>2776011.1766539291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11428.184347539709</v>
      </c>
      <c r="L28" s="444">
        <f t="shared" ca="1" si="3"/>
        <v>2754192.4277570699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1211578.6302354401</v>
      </c>
      <c r="C29" s="447">
        <f t="shared" si="0"/>
        <v>100747.55675784221</v>
      </c>
      <c r="D29" s="447">
        <f ca="1">SUMIF(G:G,22,K:K)</f>
        <v>59215.958349171517</v>
      </c>
      <c r="E29" s="447">
        <f t="shared" ca="1" si="1"/>
        <v>1170047.0318267695</v>
      </c>
      <c r="F29" s="431"/>
      <c r="G29" s="459">
        <v>2</v>
      </c>
      <c r="H29" s="459">
        <v>22</v>
      </c>
      <c r="I29" s="444">
        <f t="shared" ca="1" si="5"/>
        <v>2754192.4277570699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11337.272893802796</v>
      </c>
      <c r="L29" s="444">
        <f t="shared" ca="1" si="3"/>
        <v>2732282.7674064739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1170047.0318267695</v>
      </c>
      <c r="C30" s="447">
        <f t="shared" si="0"/>
        <v>100747.55675784221</v>
      </c>
      <c r="D30" s="447">
        <f ca="1">SUMIF(G:G,23,K:K)</f>
        <v>57091.122952521968</v>
      </c>
      <c r="E30" s="447">
        <f t="shared" ca="1" si="1"/>
        <v>1126390.5980214493</v>
      </c>
      <c r="F30" s="431"/>
      <c r="G30" s="459">
        <v>2</v>
      </c>
      <c r="H30" s="459">
        <v>23</v>
      </c>
      <c r="I30" s="444">
        <f t="shared" ca="1" si="5"/>
        <v>2732282.7674064739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11245.98264234198</v>
      </c>
      <c r="L30" s="444">
        <f t="shared" ca="1" si="3"/>
        <v>2710281.8168044169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1126390.5980214493</v>
      </c>
      <c r="C31" s="447">
        <f t="shared" si="0"/>
        <v>100747.55675784221</v>
      </c>
      <c r="D31" s="447">
        <f ca="1">SUMIF(G:G,24,K:K)</f>
        <v>54857.576944293534</v>
      </c>
      <c r="E31" s="447">
        <f t="shared" ca="1" si="1"/>
        <v>1080500.6182079006</v>
      </c>
      <c r="F31" s="431"/>
      <c r="G31" s="459">
        <v>2</v>
      </c>
      <c r="H31" s="459">
        <v>24</v>
      </c>
      <c r="I31" s="444">
        <f t="shared" ca="1" si="5"/>
        <v>2710281.8168044169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11154.312014833409</v>
      </c>
      <c r="L31" s="444">
        <f t="shared" ca="1" si="3"/>
        <v>2688189.1955748517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1080500.6182079006</v>
      </c>
      <c r="C32" s="447">
        <f t="shared" si="0"/>
        <v>100747.55675784221</v>
      </c>
      <c r="D32" s="447">
        <f ca="1">SUMIF(G:G,25,K:K)</f>
        <v>52509.758483277968</v>
      </c>
      <c r="E32" s="447">
        <f t="shared" ca="1" si="1"/>
        <v>1032262.8199333363</v>
      </c>
      <c r="F32" s="431"/>
      <c r="G32" s="459">
        <v>3</v>
      </c>
      <c r="H32" s="459">
        <v>25</v>
      </c>
      <c r="I32" s="444">
        <f t="shared" ca="1" si="5"/>
        <v>2688189.1955748517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11062.259426376888</v>
      </c>
      <c r="L32" s="444">
        <f t="shared" ca="1" si="3"/>
        <v>2666004.5217568297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1032262.8199333363</v>
      </c>
      <c r="C33" s="447">
        <f t="shared" si="0"/>
        <v>100747.55675784221</v>
      </c>
      <c r="D33" s="447">
        <f ca="1">SUMIF(G:G,26,K:K)</f>
        <v>50041.821173915072</v>
      </c>
      <c r="E33" s="447">
        <f t="shared" ca="1" si="1"/>
        <v>981557.08434940921</v>
      </c>
      <c r="F33" s="431"/>
      <c r="G33" s="459">
        <v>3</v>
      </c>
      <c r="H33" s="459">
        <v>26</v>
      </c>
      <c r="I33" s="444">
        <f t="shared" ca="1" si="5"/>
        <v>2666004.5217568297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10969.823285468461</v>
      </c>
      <c r="L33" s="444">
        <f t="shared" ca="1" si="3"/>
        <v>2643727.4117978993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981557.08434940921</v>
      </c>
      <c r="C34" s="447">
        <f t="shared" si="0"/>
        <v>100747.55675784221</v>
      </c>
      <c r="D34" s="447">
        <f ca="1">SUMIF(G:G,27,K:K)</f>
        <v>47447.619507952026</v>
      </c>
      <c r="E34" s="447">
        <f t="shared" ca="1" si="1"/>
        <v>928257.14709951903</v>
      </c>
      <c r="F34" s="431"/>
      <c r="G34" s="459">
        <v>3</v>
      </c>
      <c r="H34" s="459">
        <v>27</v>
      </c>
      <c r="I34" s="444">
        <f t="shared" ca="1" si="5"/>
        <v>2643727.4117978993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10877.001993972919</v>
      </c>
      <c r="L34" s="444">
        <f t="shared" ca="1" si="3"/>
        <v>2621357.4805474733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928257.14709951903</v>
      </c>
      <c r="C35" s="447">
        <f t="shared" si="0"/>
        <v>100747.55675784221</v>
      </c>
      <c r="D35" s="447">
        <f ca="1">SUMIF(G:G,28,K:K)</f>
        <v>44720.693561270367</v>
      </c>
      <c r="E35" s="447">
        <f t="shared" ca="1" si="1"/>
        <v>872230.28390294721</v>
      </c>
      <c r="F35" s="431"/>
      <c r="G35" s="459">
        <v>3</v>
      </c>
      <c r="H35" s="459">
        <v>28</v>
      </c>
      <c r="I35" s="444">
        <f t="shared" ca="1" si="5"/>
        <v>2621357.4805474733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10783.793947096143</v>
      </c>
      <c r="L35" s="444">
        <f t="shared" ca="1" si="3"/>
        <v>2598894.3412501705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872230.28390294721</v>
      </c>
      <c r="C36" s="447">
        <f t="shared" si="0"/>
        <v>100747.55675784221</v>
      </c>
      <c r="D36" s="447">
        <f ca="1">SUMIF(G:G,29,K:K)</f>
        <v>41854.252907773509</v>
      </c>
      <c r="E36" s="447">
        <f t="shared" ca="1" si="1"/>
        <v>813336.9800528785</v>
      </c>
      <c r="F36" s="431"/>
      <c r="G36" s="459">
        <v>3</v>
      </c>
      <c r="H36" s="459">
        <v>29</v>
      </c>
      <c r="I36" s="444">
        <f t="shared" ca="1" si="5"/>
        <v>2598894.3412501705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10690.197533357383</v>
      </c>
      <c r="L36" s="444">
        <f t="shared" ca="1" si="3"/>
        <v>2576337.6055391291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813336.9800528785</v>
      </c>
      <c r="C37" s="447">
        <f t="shared" si="0"/>
        <v>100747.55675784221</v>
      </c>
      <c r="D37" s="447">
        <f ca="1">SUMIF(G:G,30,K:K)</f>
        <v>38841.159710278422</v>
      </c>
      <c r="E37" s="447">
        <f t="shared" ca="1" si="1"/>
        <v>751430.58300531469</v>
      </c>
      <c r="F37" s="431"/>
      <c r="G37" s="459">
        <v>3</v>
      </c>
      <c r="H37" s="459">
        <v>30</v>
      </c>
      <c r="I37" s="444">
        <f t="shared" ca="1" si="5"/>
        <v>2576337.6055391291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10596.211134561376</v>
      </c>
      <c r="L37" s="444">
        <f t="shared" ca="1" si="3"/>
        <v>2553686.8834292917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751430.58300531469</v>
      </c>
      <c r="C38" s="447">
        <f t="shared" si="0"/>
        <v>100747.55675784221</v>
      </c>
      <c r="D38" s="447">
        <f ca="1">SUMIF(G:G,31,K:K)</f>
        <v>35673.910946304932</v>
      </c>
      <c r="E38" s="447">
        <f t="shared" ca="1" si="1"/>
        <v>686356.93719377741</v>
      </c>
      <c r="F38" s="431"/>
      <c r="G38" s="459">
        <v>3</v>
      </c>
      <c r="H38" s="459">
        <v>31</v>
      </c>
      <c r="I38" s="444">
        <f t="shared" ca="1" si="5"/>
        <v>2553686.8834292917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10501.833125770387</v>
      </c>
      <c r="L38" s="444">
        <f t="shared" ca="1" si="3"/>
        <v>2530941.7833106634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686356.93719377741</v>
      </c>
      <c r="C39" s="447">
        <f t="shared" si="0"/>
        <v>100747.55675784221</v>
      </c>
      <c r="D39" s="447">
        <f ca="1">SUMIF(G:G,32,K:K)</f>
        <v>32344.619724502983</v>
      </c>
      <c r="E39" s="447">
        <f t="shared" ca="1" si="1"/>
        <v>617954.00016043824</v>
      </c>
      <c r="F39" s="431"/>
      <c r="G39" s="459">
        <v>3</v>
      </c>
      <c r="H39" s="459">
        <v>32</v>
      </c>
      <c r="I39" s="444">
        <f t="shared" ca="1" si="5"/>
        <v>2530941.7833106634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10407.061875276102</v>
      </c>
      <c r="L39" s="444">
        <f t="shared" ca="1" si="3"/>
        <v>2508101.9119415409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617954.00016043824</v>
      </c>
      <c r="C40" s="447">
        <f t="shared" si="0"/>
        <v>100747.55675784221</v>
      </c>
      <c r="D40" s="447">
        <f ca="1">SUMIF(G:G,33,K:K)</f>
        <v>28844.995645192656</v>
      </c>
      <c r="E40" s="447">
        <f t="shared" ca="1" si="1"/>
        <v>546051.43904778874</v>
      </c>
      <c r="F40" s="431"/>
      <c r="G40" s="459">
        <v>3</v>
      </c>
      <c r="H40" s="459">
        <v>33</v>
      </c>
      <c r="I40" s="444">
        <f t="shared" ca="1" si="5"/>
        <v>2508101.9119415409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10311.895744571426</v>
      </c>
      <c r="L40" s="444">
        <f t="shared" ca="1" si="3"/>
        <v>2485166.8744417136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546051.43904778874</v>
      </c>
      <c r="C41" s="447">
        <f t="shared" si="0"/>
        <v>100747.55675784221</v>
      </c>
      <c r="D41" s="447">
        <f ca="1">SUMIF(G:G,34,K:K)</f>
        <v>25166.324156112198</v>
      </c>
      <c r="E41" s="447">
        <f t="shared" ca="1" si="1"/>
        <v>470470.20644605876</v>
      </c>
      <c r="F41" s="431"/>
      <c r="G41" s="459">
        <v>3</v>
      </c>
      <c r="H41" s="459">
        <v>34</v>
      </c>
      <c r="I41" s="444">
        <f t="shared" ca="1" si="5"/>
        <v>2485166.8744417136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10216.333088322144</v>
      </c>
      <c r="L41" s="444">
        <f t="shared" ca="1" si="3"/>
        <v>2462136.2742856368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470470.20644605876</v>
      </c>
      <c r="C42" s="447">
        <f t="shared" si="0"/>
        <v>100747.55675784221</v>
      </c>
      <c r="D42" s="447">
        <f ca="1">SUMIF(G:G,35,K:K)</f>
        <v>21299.444851966971</v>
      </c>
      <c r="E42" s="447">
        <f t="shared" ca="1" si="1"/>
        <v>391022.09454018355</v>
      </c>
      <c r="F42" s="431"/>
      <c r="G42" s="459">
        <v>3</v>
      </c>
      <c r="H42" s="459">
        <v>35</v>
      </c>
      <c r="I42" s="444">
        <f t="shared" ca="1" si="5"/>
        <v>2462136.2742856368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10120.372254338492</v>
      </c>
      <c r="L42" s="444">
        <f t="shared" ca="1" si="3"/>
        <v>2439009.7132955766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391022.09454018355</v>
      </c>
      <c r="C43" s="447">
        <f t="shared" si="0"/>
        <v>100747.55675784221</v>
      </c>
      <c r="D43" s="447">
        <f ca="1">SUMIF(G:G,36,K:K)</f>
        <v>17234.728663742073</v>
      </c>
      <c r="E43" s="447">
        <f t="shared" ca="1" si="1"/>
        <v>307509.26644608343</v>
      </c>
      <c r="F43" s="431"/>
      <c r="G43" s="459">
        <v>3</v>
      </c>
      <c r="H43" s="459">
        <v>36</v>
      </c>
      <c r="I43" s="444">
        <f t="shared" ca="1" si="5"/>
        <v>2439009.7132955766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10024.011583546575</v>
      </c>
      <c r="L43" s="444">
        <f t="shared" ca="1" si="3"/>
        <v>2415786.7916347245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307509.26644608343</v>
      </c>
      <c r="C44" s="447">
        <f t="shared" si="0"/>
        <v>100747.55675784221</v>
      </c>
      <c r="D44" s="447">
        <f ca="1">SUMIF(G:G,37,K:K)</f>
        <v>12962.053880976984</v>
      </c>
      <c r="E44" s="447">
        <f t="shared" ca="1" si="1"/>
        <v>219723.76356921822</v>
      </c>
      <c r="F44" s="431"/>
      <c r="G44" s="459">
        <v>4</v>
      </c>
      <c r="H44" s="459">
        <v>37</v>
      </c>
      <c r="I44" s="444">
        <f t="shared" ca="1" si="5"/>
        <v>2415786.7916347245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9927.2494099596897</v>
      </c>
      <c r="L44" s="444">
        <f t="shared" ca="1" si="3"/>
        <v>2392467.1078002853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219723.76356921822</v>
      </c>
      <c r="C45" s="447">
        <f t="shared" si="0"/>
        <v>100747.55675784221</v>
      </c>
      <c r="D45" s="447">
        <f ca="1">SUMIF(G:G,38,K:K)</f>
        <v>8470.7809472942135</v>
      </c>
      <c r="E45" s="447">
        <f t="shared" ca="1" si="1"/>
        <v>127446.98775867024</v>
      </c>
      <c r="F45" s="431"/>
      <c r="G45" s="459">
        <v>4</v>
      </c>
      <c r="H45" s="459">
        <v>38</v>
      </c>
      <c r="I45" s="444">
        <f t="shared" ca="1" si="5"/>
        <v>2392467.1078002853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9830.0840606495276</v>
      </c>
      <c r="L45" s="444">
        <f t="shared" ca="1" si="3"/>
        <v>2369050.2586165359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127446.98775867024</v>
      </c>
      <c r="C46" s="447">
        <f t="shared" si="0"/>
        <v>100747.55675784221</v>
      </c>
      <c r="D46" s="447">
        <f ca="1">SUMIF(G:G,39,K:K)</f>
        <v>3749.7259664193712</v>
      </c>
      <c r="E46" s="447">
        <f t="shared" ca="1" si="1"/>
        <v>30449.1569672474</v>
      </c>
      <c r="F46" s="431"/>
      <c r="G46" s="459">
        <v>4</v>
      </c>
      <c r="H46" s="459">
        <v>39</v>
      </c>
      <c r="I46" s="444">
        <f t="shared" ca="1" si="5"/>
        <v>2369050.2586165359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9732.5138557172377</v>
      </c>
      <c r="L46" s="444">
        <f t="shared" ca="1" si="3"/>
        <v>2345535.8392278543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30449.1569672474</v>
      </c>
      <c r="C47" s="447">
        <f t="shared" si="0"/>
        <v>100747.55675784221</v>
      </c>
      <c r="D47" s="447">
        <f ca="1">SUMIF(G:G,40,K:K)</f>
        <v>-1212.8671472810386</v>
      </c>
      <c r="E47" s="447">
        <f t="shared" ca="1" si="1"/>
        <v>-71511.266937875844</v>
      </c>
      <c r="F47" s="431"/>
      <c r="G47" s="459">
        <v>4</v>
      </c>
      <c r="H47" s="459">
        <v>40</v>
      </c>
      <c r="I47" s="444">
        <f t="shared" ca="1" si="5"/>
        <v>2345535.8392278543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9634.5371082643978</v>
      </c>
      <c r="L47" s="444">
        <f t="shared" ca="1" si="3"/>
        <v>2321923.4430917199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-71511.266937875844</v>
      </c>
      <c r="C48" s="447">
        <f t="shared" si="0"/>
        <v>100747.55675784221</v>
      </c>
      <c r="D48" s="447">
        <f ca="1">SUMIF(G:G,41,K:K)</f>
        <v>-6429.3559430931818</v>
      </c>
      <c r="E48" s="447">
        <f t="shared" ca="1" si="1"/>
        <v>-178688.17963881124</v>
      </c>
      <c r="F48" s="431"/>
      <c r="G48" s="459">
        <v>4</v>
      </c>
      <c r="H48" s="459">
        <v>41</v>
      </c>
      <c r="I48" s="444">
        <f t="shared" ca="1" si="5"/>
        <v>2321923.4430917199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9536.1521243638381</v>
      </c>
      <c r="L48" s="444">
        <f t="shared" ca="1" si="3"/>
        <v>2298212.661971685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-178688.17963881124</v>
      </c>
      <c r="C49" s="447">
        <f t="shared" si="0"/>
        <v>100747.55675784221</v>
      </c>
      <c r="D49" s="447">
        <f ca="1">SUMIF(G:G,42,K:K)</f>
        <v>-11912.730205977869</v>
      </c>
      <c r="E49" s="447">
        <f t="shared" ca="1" si="1"/>
        <v>-291348.46660263132</v>
      </c>
      <c r="F49" s="431"/>
      <c r="G49" s="459">
        <v>4</v>
      </c>
      <c r="H49" s="459">
        <v>42</v>
      </c>
      <c r="I49" s="444">
        <f t="shared" ca="1" si="5"/>
        <v>2298212.661971685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9437.3572030303585</v>
      </c>
      <c r="L49" s="444">
        <f t="shared" ca="1" si="3"/>
        <v>2274403.0859303167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-291348.46660263132</v>
      </c>
      <c r="C50" s="447">
        <f t="shared" si="0"/>
        <v>100747.55675784221</v>
      </c>
      <c r="D50" s="447">
        <f ca="1">SUMIF(G:G,43,K:K)</f>
        <v>-17676.644302947585</v>
      </c>
      <c r="E50" s="447">
        <f t="shared" ca="1" si="1"/>
        <v>-409772.66766342107</v>
      </c>
      <c r="F50" s="431"/>
      <c r="G50" s="459">
        <v>4</v>
      </c>
      <c r="H50" s="459">
        <v>43</v>
      </c>
      <c r="I50" s="444">
        <f t="shared" ca="1" si="5"/>
        <v>2274403.0859303167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9341.383969524657</v>
      </c>
      <c r="L50" s="444">
        <f t="shared" ca="1" si="3"/>
        <v>2251273.5366554428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-409772.66766342107</v>
      </c>
      <c r="C51" s="447">
        <f t="shared" si="0"/>
        <v>100747.55675784221</v>
      </c>
      <c r="D51" s="447">
        <f ca="1">SUMIF(G:G,44,K:K)</f>
        <v>-23735.451184345551</v>
      </c>
      <c r="E51" s="447">
        <f t="shared" ca="1" si="1"/>
        <v>-534255.67560560885</v>
      </c>
      <c r="F51" s="431"/>
      <c r="G51" s="459">
        <v>4</v>
      </c>
      <c r="H51" s="459">
        <v>44</v>
      </c>
      <c r="I51" s="444">
        <f t="shared" ca="1" si="5"/>
        <v>2251273.5366554428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9245.0108475460165</v>
      </c>
      <c r="L51" s="444">
        <f t="shared" ca="1" si="3"/>
        <v>2228047.6142585902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-534255.67560560885</v>
      </c>
      <c r="C52" s="447">
        <f t="shared" si="0"/>
        <v>100747.55675784221</v>
      </c>
      <c r="D52" s="447">
        <f ca="1">SUMIF(G:G,45,K:K)</f>
        <v>-30104.238124694748</v>
      </c>
      <c r="E52" s="447">
        <f t="shared" ca="1" si="1"/>
        <v>-665107.47048814583</v>
      </c>
      <c r="F52" s="431"/>
      <c r="G52" s="459">
        <v>4</v>
      </c>
      <c r="H52" s="459">
        <v>45</v>
      </c>
      <c r="I52" s="444">
        <f t="shared" ca="1" si="5"/>
        <v>2228047.6142585902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9148.2361708924636</v>
      </c>
      <c r="L52" s="444">
        <f t="shared" ca="1" si="3"/>
        <v>2204724.917185084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-665107.47048814583</v>
      </c>
      <c r="C53" s="447">
        <f t="shared" si="0"/>
        <v>100747.55675784221</v>
      </c>
      <c r="D53" s="447">
        <f ca="1">SUMIF(G:G,46,K:K)</f>
        <v>-36798.864292116588</v>
      </c>
      <c r="E53" s="447">
        <f t="shared" ca="1" si="1"/>
        <v>-802653.89153810462</v>
      </c>
      <c r="F53" s="431"/>
      <c r="G53" s="459">
        <v>4</v>
      </c>
      <c r="H53" s="459">
        <v>46</v>
      </c>
      <c r="I53" s="444">
        <f t="shared" ca="1" si="5"/>
        <v>2204724.917185084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9051.0582664195208</v>
      </c>
      <c r="L53" s="444">
        <f t="shared" ca="1" si="3"/>
        <v>2181305.0422071046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-802653.89153810462</v>
      </c>
      <c r="C54" s="447">
        <f t="shared" si="0"/>
        <v>100747.55675784221</v>
      </c>
      <c r="D54" s="447">
        <f ca="1">SUMIF(G:G,47,K:K)</f>
        <v>-43836.000239872468</v>
      </c>
      <c r="E54" s="447">
        <f t="shared" ca="1" si="1"/>
        <v>-947237.44853581931</v>
      </c>
      <c r="F54" s="431"/>
      <c r="G54" s="459">
        <v>4</v>
      </c>
      <c r="H54" s="459">
        <v>47</v>
      </c>
      <c r="I54" s="444">
        <f t="shared" ca="1" si="5"/>
        <v>2181305.0422071046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8953.4754540112735</v>
      </c>
      <c r="L54" s="444">
        <f t="shared" ca="1" si="3"/>
        <v>2157787.5844167173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-947237.44853581931</v>
      </c>
      <c r="C55" s="447">
        <f t="shared" si="0"/>
        <v>100747.55675784221</v>
      </c>
      <c r="D55" s="447">
        <f ca="1">SUMIF(G:G,48,K:K)</f>
        <v>-51233.169418367288</v>
      </c>
      <c r="E55" s="447">
        <f t="shared" ca="1" si="1"/>
        <v>-1099218.1747120288</v>
      </c>
      <c r="F55" s="431"/>
      <c r="G55" s="459">
        <v>4</v>
      </c>
      <c r="H55" s="459">
        <v>48</v>
      </c>
      <c r="I55" s="444">
        <f t="shared" ca="1" si="5"/>
        <v>2157787.5844167173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8855.4860465513266</v>
      </c>
      <c r="L55" s="444">
        <f t="shared" ca="1" si="3"/>
        <v>2134172.1372188698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-1099218.1747120288</v>
      </c>
      <c r="C56" s="447">
        <f t="shared" si="0"/>
        <v>100747.55675784221</v>
      </c>
      <c r="D56" s="447">
        <f ca="1">SUMIF(G:G,49,K:K)</f>
        <v>-59008.791810986164</v>
      </c>
      <c r="E56" s="447">
        <f t="shared" ca="1" si="1"/>
        <v>-1258974.5232808571</v>
      </c>
      <c r="F56" s="431"/>
      <c r="G56" s="459">
        <f>G55+1</f>
        <v>5</v>
      </c>
      <c r="H56" s="459">
        <v>49</v>
      </c>
      <c r="I56" s="444">
        <f t="shared" ca="1" si="5"/>
        <v>2134172.1372188698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8757.0883498936291</v>
      </c>
      <c r="L56" s="444">
        <f t="shared" ca="1" si="3"/>
        <v>2110458.2923243647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-1258974.5232808571</v>
      </c>
      <c r="C57" s="447">
        <f t="shared" si="0"/>
        <v>100747.55675784221</v>
      </c>
      <c r="D57" s="447">
        <f ca="1">SUMIF(G:G,50,K:K)</f>
        <v>-67182.229802423142</v>
      </c>
      <c r="E57" s="447">
        <f t="shared" ca="1" si="1"/>
        <v>-1426904.3098411225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2110458.2923243647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8658.2806628331891</v>
      </c>
      <c r="L57" s="444">
        <f t="shared" ca="1" si="3"/>
        <v>2086645.6397427989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-1426904.3098411225</v>
      </c>
      <c r="C58" s="447">
        <f t="shared" si="0"/>
        <v>100747.55675784221</v>
      </c>
      <c r="D58" s="447">
        <f ca="1">SUMIF(G:G,51,K:K)</f>
        <v>-75773.836393720689</v>
      </c>
      <c r="E58" s="447">
        <f t="shared" ca="1" si="1"/>
        <v>-1603425.7029926854</v>
      </c>
      <c r="F58" s="431"/>
      <c r="G58" s="459">
        <f t="shared" si="8"/>
        <v>5</v>
      </c>
      <c r="H58" s="459">
        <v>51</v>
      </c>
      <c r="I58" s="444">
        <f t="shared" ca="1" si="5"/>
        <v>2086645.6397427989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8559.0612770766656</v>
      </c>
      <c r="L58" s="444">
        <f t="shared" ca="1" si="3"/>
        <v>2062733.7677754764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-1603425.7029926854</v>
      </c>
      <c r="C59" s="447">
        <f t="shared" si="0"/>
        <v>100747.55675784221</v>
      </c>
      <c r="D59" s="447">
        <f ca="1">SUMIF(G:G,52,K:K)</f>
        <v>-84805.005884082231</v>
      </c>
      <c r="E59" s="447">
        <f t="shared" ca="1" si="1"/>
        <v>-1788978.2656346099</v>
      </c>
      <c r="F59" s="431"/>
      <c r="G59" s="459">
        <f t="shared" si="8"/>
        <v>5</v>
      </c>
      <c r="H59" s="459">
        <v>52</v>
      </c>
      <c r="I59" s="444">
        <f t="shared" ca="1" si="5"/>
        <v>2062733.7677754764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8459.4284772128212</v>
      </c>
      <c r="L59" s="444">
        <f t="shared" ca="1" si="3"/>
        <v>2038722.2630082902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-1788978.2656346099</v>
      </c>
      <c r="C60" s="447">
        <f t="shared" si="0"/>
        <v>100747.55675784221</v>
      </c>
      <c r="D60" s="447">
        <f ca="1">SUMIF(G:G,53,K:K)</f>
        <v>-94298.227145662255</v>
      </c>
      <c r="E60" s="447">
        <f t="shared" ca="1" si="1"/>
        <v>-1984024.0495381143</v>
      </c>
      <c r="F60" s="431"/>
      <c r="G60" s="459">
        <f t="shared" si="8"/>
        <v>5</v>
      </c>
      <c r="H60" s="459">
        <v>53</v>
      </c>
      <c r="I60" s="444">
        <f t="shared" ca="1" si="5"/>
        <v>2038722.2630082902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8359.3805406828797</v>
      </c>
      <c r="L60" s="444">
        <f t="shared" ca="1" si="3"/>
        <v>2014610.7103045741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-1984024.0495381143</v>
      </c>
      <c r="C61" s="447">
        <f t="shared" si="0"/>
        <v>100747.55675784221</v>
      </c>
      <c r="D61" s="447">
        <f ca="1">SUMIF(G:G,54,K:K)</f>
        <v>-104277.13962399597</v>
      </c>
      <c r="E61" s="447">
        <f t="shared" ca="1" si="1"/>
        <v>-2189048.7459199526</v>
      </c>
      <c r="F61" s="431"/>
      <c r="G61" s="459">
        <f t="shared" si="8"/>
        <v>5</v>
      </c>
      <c r="H61" s="459">
        <v>54</v>
      </c>
      <c r="I61" s="444">
        <f t="shared" ca="1" si="5"/>
        <v>2014610.7103045741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8258.9157377507308</v>
      </c>
      <c r="L61" s="444">
        <f t="shared" ca="1" si="3"/>
        <v>1990398.6927979258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-2189048.7459199526</v>
      </c>
      <c r="C62" s="447">
        <f t="shared" si="0"/>
        <v>100747.55675784221</v>
      </c>
      <c r="D62" s="447">
        <f ca="1">SUMIF(G:G,55,K:K)</f>
        <v>-114766.59220351704</v>
      </c>
      <c r="E62" s="447">
        <f t="shared" ca="1" si="1"/>
        <v>-2404562.8948813118</v>
      </c>
      <c r="F62" s="431"/>
      <c r="G62" s="459">
        <f t="shared" si="8"/>
        <v>5</v>
      </c>
      <c r="H62" s="459">
        <v>55</v>
      </c>
      <c r="I62" s="444">
        <f t="shared" ca="1" si="5"/>
        <v>1990398.6927979258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8158.0323314730276</v>
      </c>
      <c r="L62" s="444">
        <f t="shared" ca="1" si="3"/>
        <v>1966085.7918849997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-2404562.8948813118</v>
      </c>
      <c r="C63" s="447">
        <f t="shared" si="0"/>
        <v>100747.55675784221</v>
      </c>
      <c r="D63" s="447">
        <f ca="1">SUMIF(G:G,56,K:K)</f>
        <v>-125792.70508474689</v>
      </c>
      <c r="E63" s="447">
        <f t="shared" ca="1" si="1"/>
        <v>-2631103.1567239007</v>
      </c>
      <c r="F63" s="431"/>
      <c r="G63" s="459">
        <f t="shared" si="8"/>
        <v>5</v>
      </c>
      <c r="H63" s="459">
        <v>56</v>
      </c>
      <c r="I63" s="444">
        <f t="shared" ca="1" si="5"/>
        <v>1966085.7918849997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8056.7285776691706</v>
      </c>
      <c r="L63" s="444">
        <f t="shared" ca="1" si="3"/>
        <v>1941671.5872182699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-2631103.1567239007</v>
      </c>
      <c r="C64" s="447">
        <f t="shared" si="0"/>
        <v>100747.55675784221</v>
      </c>
      <c r="D64" s="447">
        <f ca="1">SUMIF(G:G,57,K:K)</f>
        <v>-137382.9348272387</v>
      </c>
      <c r="E64" s="447">
        <f t="shared" ca="1" si="1"/>
        <v>-2869233.6483089817</v>
      </c>
      <c r="F64" s="431"/>
      <c r="G64" s="459">
        <f t="shared" si="8"/>
        <v>5</v>
      </c>
      <c r="H64" s="459">
        <v>57</v>
      </c>
      <c r="I64" s="444">
        <f t="shared" ca="1" si="5"/>
        <v>1941671.5872182699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7955.0027248911283</v>
      </c>
      <c r="L64" s="444">
        <f t="shared" ca="1" si="3"/>
        <v>1917155.656698762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-2869233.6483089817</v>
      </c>
      <c r="C65" s="447">
        <f t="shared" si="0"/>
        <v>100747.55675784221</v>
      </c>
      <c r="D65" s="447">
        <f ca="1">SUMIF(G:G,58,K:K)</f>
        <v>-149566.14272024168</v>
      </c>
      <c r="E65" s="447">
        <f t="shared" ca="1" si="1"/>
        <v>-3119547.3477870654</v>
      </c>
      <c r="F65" s="431"/>
      <c r="G65" s="459">
        <f t="shared" si="8"/>
        <v>5</v>
      </c>
      <c r="H65" s="459">
        <v>58</v>
      </c>
      <c r="I65" s="444">
        <f t="shared" ca="1" si="5"/>
        <v>1917155.656698762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7852.8530143931794</v>
      </c>
      <c r="L65" s="444">
        <f t="shared" ca="1" si="3"/>
        <v>1892537.5764687562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-3119547.3477870654</v>
      </c>
      <c r="C66" s="447">
        <f t="shared" si="0"/>
        <v>100747.55675784221</v>
      </c>
      <c r="D66" s="447">
        <f ca="1">SUMIF(G:G,59,K:K)</f>
        <v>-162372.66665133843</v>
      </c>
      <c r="E66" s="447">
        <f t="shared" ca="1" si="1"/>
        <v>-3382667.571196246</v>
      </c>
      <c r="F66" s="431"/>
      <c r="G66" s="459">
        <f t="shared" si="8"/>
        <v>5</v>
      </c>
      <c r="H66" s="459">
        <v>59</v>
      </c>
      <c r="I66" s="444">
        <f t="shared" ca="1" si="5"/>
        <v>1892537.5764687562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7750.2776801014888</v>
      </c>
      <c r="L66" s="444">
        <f t="shared" ca="1" si="3"/>
        <v>1867816.9209044587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-3382667.571196246</v>
      </c>
      <c r="C67" s="447">
        <f t="shared" si="0"/>
        <v>100747.55675784221</v>
      </c>
      <c r="D67" s="447">
        <f t="shared" ref="D67:D136" ca="1" si="9">SUMIF(G:G,60,K:K)</f>
        <v>-175834.39665201789</v>
      </c>
      <c r="E67" s="447">
        <f t="shared" ca="1" si="1"/>
        <v>-3659249.5246061059</v>
      </c>
      <c r="F67" s="431"/>
      <c r="G67" s="459">
        <f t="shared" si="8"/>
        <v>5</v>
      </c>
      <c r="H67" s="459">
        <v>60</v>
      </c>
      <c r="I67" s="444">
        <f t="shared" ca="1" si="5"/>
        <v>1867816.9209044587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7647.274948583582</v>
      </c>
      <c r="L67" s="444">
        <f t="shared" ca="1" si="3"/>
        <v>1842993.2626086434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-3659249.5246061059</v>
      </c>
      <c r="C68" s="447">
        <f t="shared" si="0"/>
        <v>100747.55675784221</v>
      </c>
      <c r="D68" s="447">
        <f t="shared" ca="1" si="9"/>
        <v>-175834.39665201789</v>
      </c>
      <c r="E68" s="447">
        <f t="shared" ca="1" si="1"/>
        <v>-3935831.4780159658</v>
      </c>
      <c r="F68" s="431"/>
      <c r="G68" s="459">
        <f>G67+1</f>
        <v>6</v>
      </c>
      <c r="H68" s="459">
        <v>61</v>
      </c>
      <c r="I68" s="444">
        <f t="shared" ca="1" si="5"/>
        <v>1842993.2626086434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7543.8430390176845</v>
      </c>
      <c r="L68" s="444">
        <f t="shared" ca="1" si="3"/>
        <v>1818066.172403262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-3935831.4780159658</v>
      </c>
      <c r="C69" s="447">
        <f t="shared" si="0"/>
        <v>100747.55675784221</v>
      </c>
      <c r="D69" s="447">
        <f t="shared" ca="1" si="9"/>
        <v>-175834.39665201789</v>
      </c>
      <c r="E69" s="447">
        <f t="shared" ca="1" si="1"/>
        <v>-4212413.4314258257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1818066.172403262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7439.9801631619275</v>
      </c>
      <c r="L69" s="444">
        <f t="shared" ca="1" si="3"/>
        <v>1793035.2193220248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-4212413.4314258257</v>
      </c>
      <c r="C70" s="447">
        <f t="shared" si="0"/>
        <v>100747.55675784221</v>
      </c>
      <c r="D70" s="447">
        <f t="shared" ca="1" si="9"/>
        <v>-175834.39665201789</v>
      </c>
      <c r="E70" s="447">
        <f t="shared" ca="1" si="1"/>
        <v>-4488995.3848356856</v>
      </c>
      <c r="F70" s="431"/>
      <c r="G70" s="459">
        <f t="shared" si="10"/>
        <v>6</v>
      </c>
      <c r="H70" s="459">
        <v>63</v>
      </c>
      <c r="I70" s="444">
        <f t="shared" ca="1" si="5"/>
        <v>1793035.2193220248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7335.6845253234405</v>
      </c>
      <c r="L70" s="444">
        <f t="shared" ca="1" si="3"/>
        <v>1767899.9706029491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-4488995.3848356856</v>
      </c>
      <c r="C71" s="447">
        <f t="shared" si="0"/>
        <v>100747.55675784221</v>
      </c>
      <c r="D71" s="447">
        <f t="shared" ca="1" si="9"/>
        <v>-175834.39665201789</v>
      </c>
      <c r="E71" s="447">
        <f t="shared" ca="1" si="1"/>
        <v>-4765577.3382455455</v>
      </c>
      <c r="F71" s="431"/>
      <c r="G71" s="459">
        <f t="shared" si="10"/>
        <v>6</v>
      </c>
      <c r="H71" s="459">
        <v>64</v>
      </c>
      <c r="I71" s="444">
        <f t="shared" ca="1" si="5"/>
        <v>1767899.9706029491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7230.9543223272913</v>
      </c>
      <c r="L71" s="444">
        <f t="shared" ca="1" si="3"/>
        <v>1742659.9916808775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-4765577.3382455455</v>
      </c>
      <c r="C72" s="447">
        <f t="shared" si="0"/>
        <v>100747.55675784221</v>
      </c>
      <c r="D72" s="447">
        <f t="shared" ca="1" si="9"/>
        <v>-175834.39665201789</v>
      </c>
      <c r="E72" s="447">
        <f t="shared" ca="1" si="1"/>
        <v>-5042159.2916554054</v>
      </c>
      <c r="F72" s="431"/>
      <c r="G72" s="459">
        <f t="shared" si="10"/>
        <v>6</v>
      </c>
      <c r="H72" s="459">
        <v>65</v>
      </c>
      <c r="I72" s="444">
        <f t="shared" ca="1" si="5"/>
        <v>1742659.9916808775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7125.7877434853272</v>
      </c>
      <c r="L72" s="444">
        <f t="shared" ca="1" si="3"/>
        <v>1717314.8461799638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-5042159.2916554054</v>
      </c>
      <c r="C73" s="447">
        <f t="shared" si="0"/>
        <v>100747.55675784221</v>
      </c>
      <c r="D73" s="447">
        <f t="shared" ca="1" si="9"/>
        <v>-175834.39665201789</v>
      </c>
      <c r="E73" s="447">
        <f t="shared" ca="1" si="1"/>
        <v>-5318741.2450652653</v>
      </c>
      <c r="F73" s="431"/>
      <c r="G73" s="459">
        <f t="shared" si="10"/>
        <v>6</v>
      </c>
      <c r="H73" s="459">
        <v>66</v>
      </c>
      <c r="I73" s="444">
        <f t="shared" ca="1" si="5"/>
        <v>1717314.8461799638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7020.1829705648533</v>
      </c>
      <c r="L73" s="444">
        <f t="shared" ca="1" si="3"/>
        <v>1691864.0959061296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-5318741.2450652653</v>
      </c>
      <c r="C74" s="447">
        <f t="shared" si="0"/>
        <v>100747.55675784221</v>
      </c>
      <c r="D74" s="447">
        <f t="shared" ca="1" si="9"/>
        <v>-175834.39665201789</v>
      </c>
      <c r="E74" s="447">
        <f t="shared" ca="1" si="1"/>
        <v>-5595323.1984751252</v>
      </c>
      <c r="F74" s="431"/>
      <c r="G74" s="459">
        <f t="shared" si="10"/>
        <v>6</v>
      </c>
      <c r="H74" s="459">
        <v>67</v>
      </c>
      <c r="I74" s="444">
        <f t="shared" ca="1" si="5"/>
        <v>1691864.0959061296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6914.1381777572105</v>
      </c>
      <c r="L74" s="444">
        <f t="shared" ca="1" si="3"/>
        <v>1666307.3008394877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-5595323.1984751252</v>
      </c>
      <c r="C75" s="447">
        <f t="shared" si="0"/>
        <v>100747.55675784221</v>
      </c>
      <c r="D75" s="447">
        <f t="shared" ca="1" si="9"/>
        <v>-175834.39665201789</v>
      </c>
      <c r="E75" s="447">
        <f t="shared" ca="1" si="1"/>
        <v>-5871905.1518849852</v>
      </c>
      <c r="F75" s="431"/>
      <c r="G75" s="459">
        <f t="shared" si="10"/>
        <v>6</v>
      </c>
      <c r="H75" s="459">
        <v>68</v>
      </c>
      <c r="I75" s="444">
        <f t="shared" ca="1" si="5"/>
        <v>1666307.3008394877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6905.148214623614</v>
      </c>
      <c r="L75" s="444">
        <f t="shared" ca="1" si="3"/>
        <v>1664140.719724291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-5871905.1518849852</v>
      </c>
      <c r="C76" s="447">
        <f t="shared" si="0"/>
        <v>100747.55675784221</v>
      </c>
      <c r="D76" s="447">
        <f t="shared" ca="1" si="9"/>
        <v>-175834.39665201789</v>
      </c>
      <c r="E76" s="447">
        <f t="shared" ca="1" si="1"/>
        <v>-6148487.1052948451</v>
      </c>
      <c r="F76" s="431"/>
      <c r="G76" s="459">
        <f t="shared" si="10"/>
        <v>6</v>
      </c>
      <c r="H76" s="459">
        <v>69</v>
      </c>
      <c r="I76" s="444">
        <f t="shared" ca="1" si="5"/>
        <v>1664140.719724291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6896.1207933102951</v>
      </c>
      <c r="L76" s="444">
        <f t="shared" ca="1" si="3"/>
        <v>1661965.111187781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-6148487.1052948451</v>
      </c>
      <c r="C77" s="447">
        <f t="shared" si="0"/>
        <v>100747.55675784221</v>
      </c>
      <c r="D77" s="447">
        <f t="shared" ca="1" si="9"/>
        <v>-175834.39665201789</v>
      </c>
      <c r="E77" s="447">
        <f t="shared" ca="1" si="1"/>
        <v>-6425069.058704705</v>
      </c>
      <c r="F77" s="431"/>
      <c r="G77" s="459">
        <f t="shared" si="10"/>
        <v>6</v>
      </c>
      <c r="H77" s="459">
        <v>70</v>
      </c>
      <c r="I77" s="444">
        <f t="shared" ca="1" si="5"/>
        <v>1661965.111187781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6887.055757741502</v>
      </c>
      <c r="L77" s="444">
        <f t="shared" ca="1" si="3"/>
        <v>1659780.4376157022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-6425069.058704705</v>
      </c>
      <c r="C78" s="447">
        <f t="shared" si="0"/>
        <v>100747.55675784221</v>
      </c>
      <c r="D78" s="447">
        <f t="shared" ca="1" si="9"/>
        <v>-175834.39665201789</v>
      </c>
      <c r="E78" s="447">
        <f t="shared" ca="1" si="1"/>
        <v>-6701651.0121145649</v>
      </c>
      <c r="F78" s="431"/>
      <c r="G78" s="459">
        <f t="shared" si="10"/>
        <v>6</v>
      </c>
      <c r="H78" s="459">
        <v>71</v>
      </c>
      <c r="I78" s="444">
        <f t="shared" ca="1" si="5"/>
        <v>1659780.4376157022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6877.9529511911751</v>
      </c>
      <c r="L78" s="444">
        <f t="shared" ca="1" si="3"/>
        <v>1657586.6612370731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-6701651.0121145649</v>
      </c>
      <c r="C79" s="447">
        <f t="shared" si="0"/>
        <v>100747.55675784221</v>
      </c>
      <c r="D79" s="447">
        <f t="shared" ca="1" si="9"/>
        <v>-175834.39665201789</v>
      </c>
      <c r="E79" s="447">
        <f t="shared" ca="1" si="1"/>
        <v>-6978232.9655244248</v>
      </c>
      <c r="F79" s="431"/>
      <c r="G79" s="459">
        <f t="shared" si="10"/>
        <v>6</v>
      </c>
      <c r="H79" s="459">
        <v>72</v>
      </c>
      <c r="I79" s="444">
        <f t="shared" ca="1" si="5"/>
        <v>1657586.6612370731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6868.8122162802201</v>
      </c>
      <c r="L79" s="444">
        <f t="shared" ca="1" si="3"/>
        <v>1655383.7441235331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-6978232.9655244248</v>
      </c>
      <c r="C80" s="447">
        <f t="shared" si="0"/>
        <v>100747.55675784221</v>
      </c>
      <c r="D80" s="447">
        <f t="shared" ca="1" si="9"/>
        <v>-175834.39665201789</v>
      </c>
      <c r="E80" s="447">
        <f t="shared" ca="1" si="1"/>
        <v>-7254814.9189342847</v>
      </c>
      <c r="F80" s="431"/>
      <c r="G80" s="459">
        <f>G79+1</f>
        <v>7</v>
      </c>
      <c r="H80" s="459">
        <v>73</v>
      </c>
      <c r="I80" s="444">
        <f t="shared" ca="1" si="5"/>
        <v>1655383.7441235331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6859.6333949738028</v>
      </c>
      <c r="L80" s="444">
        <f t="shared" ca="1" si="3"/>
        <v>1653171.6481886867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-7254814.9189342847</v>
      </c>
      <c r="C81" s="447">
        <f t="shared" si="0"/>
        <v>100747.55675784221</v>
      </c>
      <c r="D81" s="447">
        <f t="shared" ca="1" si="9"/>
        <v>-175834.39665201789</v>
      </c>
      <c r="E81" s="447">
        <f t="shared" ca="1" si="1"/>
        <v>-7531396.8723441446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1653171.6481886867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6850.4163285786108</v>
      </c>
      <c r="L81" s="444">
        <f t="shared" ca="1" si="3"/>
        <v>1650950.3351874452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-7531396.8723441446</v>
      </c>
      <c r="C82" s="447">
        <f t="shared" si="0"/>
        <v>100747.55675784221</v>
      </c>
      <c r="D82" s="447">
        <f t="shared" ca="1" si="9"/>
        <v>-175834.39665201789</v>
      </c>
      <c r="E82" s="447">
        <f t="shared" ca="1" si="1"/>
        <v>-7807978.8257540045</v>
      </c>
      <c r="F82" s="431"/>
      <c r="G82" s="459">
        <f t="shared" si="11"/>
        <v>7</v>
      </c>
      <c r="H82" s="459">
        <v>75</v>
      </c>
      <c r="I82" s="444">
        <f t="shared" ca="1" si="5"/>
        <v>1650950.3351874452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6841.160857740103</v>
      </c>
      <c r="L82" s="444">
        <f t="shared" ca="1" si="3"/>
        <v>1648719.766715365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-7807978.8257540045</v>
      </c>
      <c r="C83" s="447">
        <f t="shared" si="0"/>
        <v>100747.55675784221</v>
      </c>
      <c r="D83" s="447">
        <f t="shared" ca="1" si="9"/>
        <v>-175834.39665201789</v>
      </c>
      <c r="E83" s="447">
        <f t="shared" ca="1" si="1"/>
        <v>-8084560.7791638644</v>
      </c>
      <c r="F83" s="431"/>
      <c r="G83" s="459">
        <f t="shared" si="11"/>
        <v>7</v>
      </c>
      <c r="H83" s="459">
        <v>76</v>
      </c>
      <c r="I83" s="444">
        <f t="shared" ca="1" si="5"/>
        <v>1648719.766715365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6831.8668224397707</v>
      </c>
      <c r="L83" s="444">
        <f t="shared" ca="1" si="3"/>
        <v>1646479.9042079845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-8084560.7791638644</v>
      </c>
      <c r="C84" s="447">
        <f t="shared" si="0"/>
        <v>100747.55675784221</v>
      </c>
      <c r="D84" s="447">
        <f t="shared" ca="1" si="9"/>
        <v>-175834.39665201789</v>
      </c>
      <c r="E84" s="447">
        <f t="shared" ca="1" si="1"/>
        <v>-8361142.7325737244</v>
      </c>
      <c r="F84" s="431"/>
      <c r="G84" s="459">
        <f t="shared" si="11"/>
        <v>7</v>
      </c>
      <c r="H84" s="459">
        <v>77</v>
      </c>
      <c r="I84" s="444">
        <f t="shared" ca="1" si="5"/>
        <v>1646479.9042079845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6822.5340619923518</v>
      </c>
      <c r="L84" s="444">
        <f t="shared" ca="1" si="3"/>
        <v>1644230.7089401565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-8361142.7325737244</v>
      </c>
      <c r="C85" s="447">
        <f t="shared" si="0"/>
        <v>100747.55675784221</v>
      </c>
      <c r="D85" s="447">
        <f t="shared" ca="1" si="9"/>
        <v>-175834.39665201789</v>
      </c>
      <c r="E85" s="447">
        <f t="shared" ca="1" si="1"/>
        <v>-8637724.6859835852</v>
      </c>
      <c r="F85" s="431"/>
      <c r="G85" s="459">
        <f t="shared" si="11"/>
        <v>7</v>
      </c>
      <c r="H85" s="459">
        <v>78</v>
      </c>
      <c r="I85" s="444">
        <f t="shared" ca="1" si="5"/>
        <v>1644230.7089401565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6813.162415043068</v>
      </c>
      <c r="L85" s="444">
        <f t="shared" ca="1" si="3"/>
        <v>1641972.1420253792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-8637724.6859835852</v>
      </c>
      <c r="C86" s="447">
        <f t="shared" si="0"/>
        <v>100747.55675784221</v>
      </c>
      <c r="D86" s="447">
        <f t="shared" ca="1" si="9"/>
        <v>-175834.39665201789</v>
      </c>
      <c r="E86" s="447">
        <f t="shared" ca="1" si="1"/>
        <v>-8914306.639393447</v>
      </c>
      <c r="F86" s="431"/>
      <c r="G86" s="459">
        <f t="shared" si="11"/>
        <v>7</v>
      </c>
      <c r="H86" s="459">
        <v>79</v>
      </c>
      <c r="I86" s="444">
        <f t="shared" ca="1" si="5"/>
        <v>1641972.1420253792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6803.7517195648288</v>
      </c>
      <c r="L86" s="444">
        <f t="shared" ca="1" si="3"/>
        <v>1639704.1644151239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-8914306.639393447</v>
      </c>
      <c r="C87" s="447">
        <f t="shared" si="0"/>
        <v>100747.55675784221</v>
      </c>
      <c r="D87" s="447">
        <f t="shared" ca="1" si="9"/>
        <v>-175834.39665201789</v>
      </c>
      <c r="E87" s="447">
        <f t="shared" ca="1" si="1"/>
        <v>-9190888.5928033087</v>
      </c>
      <c r="F87" s="431"/>
      <c r="G87" s="459">
        <f t="shared" si="11"/>
        <v>7</v>
      </c>
      <c r="H87" s="459">
        <v>80</v>
      </c>
      <c r="I87" s="444">
        <f t="shared" ca="1" si="5"/>
        <v>1639704.1644151239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6794.3018128554313</v>
      </c>
      <c r="L87" s="444">
        <f t="shared" ca="1" si="3"/>
        <v>1637426.7368981591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-9190888.5928033087</v>
      </c>
      <c r="C88" s="447">
        <f t="shared" si="0"/>
        <v>100747.55675784221</v>
      </c>
      <c r="D88" s="447">
        <f t="shared" ca="1" si="9"/>
        <v>-175834.39665201789</v>
      </c>
      <c r="E88" s="447">
        <f t="shared" ca="1" si="1"/>
        <v>-9467470.5462131705</v>
      </c>
      <c r="F88" s="431"/>
      <c r="G88" s="459">
        <f t="shared" si="11"/>
        <v>7</v>
      </c>
      <c r="H88" s="459">
        <v>81</v>
      </c>
      <c r="I88" s="444">
        <f t="shared" ca="1" si="5"/>
        <v>1637426.7368981591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6784.8125315347452</v>
      </c>
      <c r="L88" s="444">
        <f t="shared" ca="1" si="3"/>
        <v>1635139.8200998737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-9467470.5462131705</v>
      </c>
      <c r="C89" s="447">
        <f t="shared" si="0"/>
        <v>100747.55675784221</v>
      </c>
      <c r="D89" s="447">
        <f t="shared" ca="1" si="9"/>
        <v>-175834.39665201789</v>
      </c>
      <c r="E89" s="447">
        <f t="shared" ca="1" si="1"/>
        <v>-9744052.4996230323</v>
      </c>
      <c r="F89" s="431"/>
      <c r="G89" s="459">
        <f t="shared" si="11"/>
        <v>7</v>
      </c>
      <c r="H89" s="459">
        <v>82</v>
      </c>
      <c r="I89" s="444">
        <f t="shared" ca="1" si="5"/>
        <v>1635139.8200998737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6775.2837115418888</v>
      </c>
      <c r="L89" s="444">
        <f t="shared" ca="1" si="3"/>
        <v>1632843.3744815954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-9744052.4996230323</v>
      </c>
      <c r="C90" s="447">
        <f t="shared" si="0"/>
        <v>100747.55675784221</v>
      </c>
      <c r="D90" s="447">
        <f t="shared" ca="1" si="9"/>
        <v>-175834.39665201789</v>
      </c>
      <c r="E90" s="447">
        <f t="shared" ca="1" si="1"/>
        <v>-10020634.453032894</v>
      </c>
      <c r="F90" s="431"/>
      <c r="G90" s="459">
        <f t="shared" si="11"/>
        <v>7</v>
      </c>
      <c r="H90" s="459">
        <v>83</v>
      </c>
      <c r="I90" s="444">
        <f t="shared" ca="1" si="5"/>
        <v>1632843.3744815954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6765.7151881323962</v>
      </c>
      <c r="L90" s="444">
        <f t="shared" ca="1" si="3"/>
        <v>1630537.3603399075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-10020634.453032894</v>
      </c>
      <c r="C91" s="447">
        <f t="shared" si="0"/>
        <v>100747.55675784221</v>
      </c>
      <c r="D91" s="447">
        <f t="shared" ca="1" si="9"/>
        <v>-175834.39665201789</v>
      </c>
      <c r="E91" s="447">
        <f t="shared" ca="1" si="1"/>
        <v>-10297216.406442756</v>
      </c>
      <c r="F91" s="431"/>
      <c r="G91" s="459">
        <f t="shared" si="11"/>
        <v>7</v>
      </c>
      <c r="H91" s="459">
        <v>84</v>
      </c>
      <c r="I91" s="444">
        <f t="shared" ca="1" si="5"/>
        <v>1630537.3603399075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6756.1067958753629</v>
      </c>
      <c r="L91" s="444">
        <f t="shared" ca="1" si="3"/>
        <v>1628221.7378059626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-10297216.406442756</v>
      </c>
      <c r="C92" s="447">
        <f t="shared" si="0"/>
        <v>100747.55675784221</v>
      </c>
      <c r="D92" s="447">
        <f t="shared" ca="1" si="9"/>
        <v>-175834.39665201789</v>
      </c>
      <c r="E92" s="447">
        <f t="shared" ca="1" si="1"/>
        <v>-10573798.359852618</v>
      </c>
      <c r="F92" s="431"/>
      <c r="G92" s="459">
        <f>G91+1</f>
        <v>8</v>
      </c>
      <c r="H92" s="459">
        <v>85</v>
      </c>
      <c r="I92" s="444">
        <f t="shared" ca="1" si="5"/>
        <v>1628221.7378059626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6746.458368650593</v>
      </c>
      <c r="L92" s="444">
        <f t="shared" ca="1" si="3"/>
        <v>1625896.4668447929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-10573798.359852618</v>
      </c>
      <c r="C93" s="447">
        <f t="shared" si="0"/>
        <v>100747.55675784221</v>
      </c>
      <c r="D93" s="447">
        <f t="shared" ca="1" si="9"/>
        <v>-175834.39665201789</v>
      </c>
      <c r="E93" s="447">
        <f t="shared" ca="1" si="1"/>
        <v>-10850380.313262479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1625896.4668447929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6736.7697396457197</v>
      </c>
      <c r="L93" s="444">
        <f t="shared" ca="1" si="3"/>
        <v>1623561.5072546185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-10850380.313262479</v>
      </c>
      <c r="C94" s="447">
        <f t="shared" si="0"/>
        <v>100747.55675784221</v>
      </c>
      <c r="D94" s="447">
        <f t="shared" ca="1" si="9"/>
        <v>-175834.39665201789</v>
      </c>
      <c r="E94" s="447">
        <f t="shared" ca="1" si="1"/>
        <v>-11126962.266672341</v>
      </c>
      <c r="F94" s="431"/>
      <c r="G94" s="459">
        <f t="shared" si="12"/>
        <v>8</v>
      </c>
      <c r="H94" s="459">
        <v>87</v>
      </c>
      <c r="I94" s="444">
        <f t="shared" ca="1" si="5"/>
        <v>1623561.5072546185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6727.0407413533258</v>
      </c>
      <c r="L94" s="444">
        <f t="shared" ca="1" si="3"/>
        <v>1621216.8186661515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-11126962.266672341</v>
      </c>
      <c r="C95" s="447">
        <f t="shared" si="0"/>
        <v>100747.55675784221</v>
      </c>
      <c r="D95" s="447">
        <f t="shared" ca="1" si="9"/>
        <v>-175834.39665201789</v>
      </c>
      <c r="E95" s="447">
        <f t="shared" ca="1" si="1"/>
        <v>-11403544.220082203</v>
      </c>
      <c r="F95" s="431"/>
      <c r="G95" s="459">
        <f t="shared" si="12"/>
        <v>8</v>
      </c>
      <c r="H95" s="459">
        <v>88</v>
      </c>
      <c r="I95" s="444">
        <f t="shared" ca="1" si="5"/>
        <v>1621216.8186661515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6717.2712055680468</v>
      </c>
      <c r="L95" s="444">
        <f t="shared" ca="1" si="3"/>
        <v>1618862.3605418992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-11403544.220082203</v>
      </c>
      <c r="C96" s="447">
        <f t="shared" si="0"/>
        <v>100747.55675784221</v>
      </c>
      <c r="D96" s="447">
        <f t="shared" ca="1" si="9"/>
        <v>-175834.39665201789</v>
      </c>
      <c r="E96" s="447">
        <f t="shared" ca="1" si="1"/>
        <v>-11680126.173492065</v>
      </c>
      <c r="F96" s="431"/>
      <c r="G96" s="459">
        <f t="shared" si="12"/>
        <v>8</v>
      </c>
      <c r="H96" s="459">
        <v>89</v>
      </c>
      <c r="I96" s="444">
        <f t="shared" ca="1" si="5"/>
        <v>1618862.3605418992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6707.4609633836626</v>
      </c>
      <c r="L96" s="444">
        <f t="shared" ca="1" si="3"/>
        <v>1616498.0921754625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-11680126.173492065</v>
      </c>
      <c r="C97" s="447">
        <f t="shared" si="0"/>
        <v>100747.55675784221</v>
      </c>
      <c r="D97" s="447">
        <f t="shared" ca="1" si="9"/>
        <v>-175834.39665201789</v>
      </c>
      <c r="E97" s="447">
        <f t="shared" ca="1" si="1"/>
        <v>-11956708.126901926</v>
      </c>
      <c r="F97" s="431"/>
      <c r="G97" s="459">
        <f t="shared" si="12"/>
        <v>8</v>
      </c>
      <c r="H97" s="459">
        <v>90</v>
      </c>
      <c r="I97" s="444">
        <f t="shared" ca="1" si="5"/>
        <v>1616498.0921754625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6697.6098451901762</v>
      </c>
      <c r="L97" s="444">
        <f t="shared" ca="1" si="3"/>
        <v>1614123.9726908323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-11956708.126901926</v>
      </c>
      <c r="C98" s="447">
        <f t="shared" si="0"/>
        <v>100747.55675784221</v>
      </c>
      <c r="D98" s="447">
        <f t="shared" ca="1" si="9"/>
        <v>-175834.39665201789</v>
      </c>
      <c r="E98" s="447">
        <f t="shared" ca="1" si="1"/>
        <v>-12233290.080311788</v>
      </c>
      <c r="F98" s="431"/>
      <c r="G98" s="459">
        <f t="shared" si="12"/>
        <v>8</v>
      </c>
      <c r="H98" s="459">
        <v>91</v>
      </c>
      <c r="I98" s="444">
        <f t="shared" ca="1" si="5"/>
        <v>1614123.9726908323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6687.717680670884</v>
      </c>
      <c r="L98" s="444">
        <f t="shared" ca="1" si="3"/>
        <v>1611739.9610416829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-12233290.080311788</v>
      </c>
      <c r="C99" s="447">
        <f t="shared" si="0"/>
        <v>100747.55675784221</v>
      </c>
      <c r="D99" s="447">
        <f t="shared" ca="1" si="9"/>
        <v>-175834.39665201789</v>
      </c>
      <c r="E99" s="447">
        <f t="shared" ca="1" si="1"/>
        <v>-12509872.03372165</v>
      </c>
      <c r="F99" s="431"/>
      <c r="G99" s="459">
        <f t="shared" si="12"/>
        <v>8</v>
      </c>
      <c r="H99" s="459">
        <v>92</v>
      </c>
      <c r="I99" s="444">
        <f t="shared" ca="1" si="5"/>
        <v>1611739.9610416829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6677.7842987994272</v>
      </c>
      <c r="L99" s="444">
        <f t="shared" ca="1" si="3"/>
        <v>1609346.0160106621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-12509872.03372165</v>
      </c>
      <c r="C100" s="447">
        <f t="shared" si="0"/>
        <v>100747.55675784221</v>
      </c>
      <c r="D100" s="447">
        <f t="shared" ca="1" si="9"/>
        <v>-175834.39665201789</v>
      </c>
      <c r="E100" s="447">
        <f t="shared" ca="1" si="1"/>
        <v>-12786453.987131512</v>
      </c>
      <c r="F100" s="431"/>
      <c r="G100" s="459">
        <f t="shared" si="12"/>
        <v>8</v>
      </c>
      <c r="H100" s="459">
        <v>93</v>
      </c>
      <c r="I100" s="444">
        <f t="shared" ca="1" si="5"/>
        <v>1609346.0160106621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6667.809527836841</v>
      </c>
      <c r="L100" s="444">
        <f t="shared" ca="1" si="3"/>
        <v>1606942.0962086786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-12786453.987131512</v>
      </c>
      <c r="C101" s="447">
        <f t="shared" si="0"/>
        <v>100747.55675784221</v>
      </c>
      <c r="D101" s="447">
        <f t="shared" ca="1" si="9"/>
        <v>-175834.39665201789</v>
      </c>
      <c r="E101" s="447">
        <f t="shared" ca="1" si="1"/>
        <v>-13063035.940541374</v>
      </c>
      <c r="F101" s="431"/>
      <c r="G101" s="459">
        <f t="shared" si="12"/>
        <v>8</v>
      </c>
      <c r="H101" s="459">
        <v>94</v>
      </c>
      <c r="I101" s="444">
        <f t="shared" ca="1" si="5"/>
        <v>1606942.0962086786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6657.7931953285761</v>
      </c>
      <c r="L101" s="444">
        <f t="shared" ca="1" si="3"/>
        <v>1604528.160074187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-13063035.940541374</v>
      </c>
      <c r="C102" s="447">
        <f t="shared" si="0"/>
        <v>100747.55675784221</v>
      </c>
      <c r="D102" s="447">
        <f t="shared" ca="1" si="9"/>
        <v>-175834.39665201789</v>
      </c>
      <c r="E102" s="447">
        <f t="shared" ca="1" si="1"/>
        <v>-13339617.893951235</v>
      </c>
      <c r="F102" s="431"/>
      <c r="G102" s="459">
        <f t="shared" si="12"/>
        <v>8</v>
      </c>
      <c r="H102" s="459">
        <v>95</v>
      </c>
      <c r="I102" s="444">
        <f t="shared" ca="1" si="5"/>
        <v>1604528.160074187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6647.7351281015281</v>
      </c>
      <c r="L102" s="444">
        <f t="shared" ca="1" si="3"/>
        <v>1602104.1658724681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-13339617.893951235</v>
      </c>
      <c r="C103" s="447">
        <f t="shared" si="0"/>
        <v>100747.55675784221</v>
      </c>
      <c r="D103" s="447">
        <f t="shared" ca="1" si="9"/>
        <v>-175834.39665201789</v>
      </c>
      <c r="E103" s="447">
        <f t="shared" ca="1" si="1"/>
        <v>-13616199.847361097</v>
      </c>
      <c r="F103" s="431"/>
      <c r="G103" s="459">
        <f t="shared" si="12"/>
        <v>8</v>
      </c>
      <c r="H103" s="459">
        <v>96</v>
      </c>
      <c r="I103" s="444">
        <f t="shared" ca="1" si="5"/>
        <v>1602104.1658724681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6637.635152261033</v>
      </c>
      <c r="L103" s="444">
        <f t="shared" ca="1" si="3"/>
        <v>1599670.0716949089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-13616199.847361097</v>
      </c>
      <c r="C104" s="447">
        <f t="shared" si="0"/>
        <v>75560.667568381657</v>
      </c>
      <c r="D104" s="447">
        <f t="shared" ca="1" si="9"/>
        <v>-175834.39665201789</v>
      </c>
      <c r="E104" s="447">
        <f t="shared" ca="1" si="1"/>
        <v>-13867594.911581498</v>
      </c>
      <c r="F104" s="431"/>
      <c r="G104" s="459">
        <f>G103+1</f>
        <v>9</v>
      </c>
      <c r="H104" s="459">
        <v>97</v>
      </c>
      <c r="I104" s="444">
        <f t="shared" ca="1" si="5"/>
        <v>1599670.0716949089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6627.4930931878689</v>
      </c>
      <c r="L104" s="444">
        <f t="shared" ca="1" si="3"/>
        <v>1597225.8354582766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-13867594.911581498</v>
      </c>
      <c r="C105" s="447">
        <f t="shared" si="0"/>
        <v>0</v>
      </c>
      <c r="D105" s="447">
        <f t="shared" ca="1" si="9"/>
        <v>-175834.39665201789</v>
      </c>
      <c r="E105" s="447">
        <f t="shared" ca="1" si="1"/>
        <v>-14043429.308233516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1597225.8354582766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6620.1258572019015</v>
      </c>
      <c r="L105" s="444">
        <f t="shared" ca="1" si="3"/>
        <v>1595450.3315856582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-14043429.308233516</v>
      </c>
      <c r="C106" s="447">
        <f t="shared" si="0"/>
        <v>0</v>
      </c>
      <c r="D106" s="447">
        <f t="shared" ca="1" si="9"/>
        <v>-175834.39665201789</v>
      </c>
      <c r="E106" s="447">
        <f t="shared" ca="1" si="1"/>
        <v>-14219263.704885535</v>
      </c>
      <c r="F106" s="431"/>
      <c r="G106" s="459">
        <f t="shared" si="13"/>
        <v>9</v>
      </c>
      <c r="H106" s="459">
        <v>99</v>
      </c>
      <c r="I106" s="444">
        <f t="shared" ca="1" si="5"/>
        <v>1595450.3315856582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6612.7279243993253</v>
      </c>
      <c r="L106" s="444">
        <f t="shared" ca="1" si="3"/>
        <v>1593667.4297802374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-14219263.704885535</v>
      </c>
      <c r="C107" s="447">
        <f t="shared" si="0"/>
        <v>0</v>
      </c>
      <c r="D107" s="447">
        <f t="shared" ca="1" si="9"/>
        <v>-175834.39665201789</v>
      </c>
      <c r="E107" s="447">
        <f t="shared" ca="1" si="1"/>
        <v>-14395098.101537554</v>
      </c>
      <c r="F107" s="431"/>
      <c r="G107" s="459">
        <f t="shared" si="13"/>
        <v>9</v>
      </c>
      <c r="H107" s="459">
        <v>100</v>
      </c>
      <c r="I107" s="444">
        <f t="shared" ca="1" si="5"/>
        <v>1593667.4297802374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6605.2991668767381</v>
      </c>
      <c r="L107" s="444">
        <f t="shared" ca="1" si="3"/>
        <v>1591877.099217294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-14395098.101537554</v>
      </c>
      <c r="C108" s="447">
        <f t="shared" si="0"/>
        <v>0</v>
      </c>
      <c r="D108" s="447">
        <f t="shared" ca="1" si="9"/>
        <v>-175834.39665201789</v>
      </c>
      <c r="E108" s="447">
        <f t="shared" ca="1" si="1"/>
        <v>-14570932.498189572</v>
      </c>
      <c r="F108" s="431"/>
      <c r="G108" s="459">
        <f t="shared" si="13"/>
        <v>9</v>
      </c>
      <c r="H108" s="459">
        <v>101</v>
      </c>
      <c r="I108" s="444">
        <f t="shared" ca="1" si="5"/>
        <v>1591877.099217294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6597.8394561978075</v>
      </c>
      <c r="L108" s="444">
        <f t="shared" ca="1" si="3"/>
        <v>1590079.3089436716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-14570932.498189572</v>
      </c>
      <c r="C109" s="447">
        <f t="shared" si="0"/>
        <v>0</v>
      </c>
      <c r="D109" s="447">
        <f t="shared" ca="1" si="9"/>
        <v>-175834.39665201789</v>
      </c>
      <c r="E109" s="447">
        <f t="shared" ca="1" si="1"/>
        <v>-14746766.894841591</v>
      </c>
      <c r="F109" s="431"/>
      <c r="G109" s="459">
        <f t="shared" si="13"/>
        <v>9</v>
      </c>
      <c r="H109" s="459">
        <v>102</v>
      </c>
      <c r="I109" s="444">
        <f t="shared" ca="1" si="5"/>
        <v>1590079.3089436716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6590.3486633910479</v>
      </c>
      <c r="L109" s="444">
        <f t="shared" ca="1" si="3"/>
        <v>1588274.0278772425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-14746766.894841591</v>
      </c>
      <c r="C110" s="447">
        <f t="shared" si="0"/>
        <v>0</v>
      </c>
      <c r="D110" s="447">
        <f t="shared" ca="1" si="9"/>
        <v>-175834.39665201789</v>
      </c>
      <c r="E110" s="447">
        <f t="shared" ca="1" si="1"/>
        <v>-14922601.29149361</v>
      </c>
      <c r="F110" s="431"/>
      <c r="G110" s="459">
        <f t="shared" si="13"/>
        <v>9</v>
      </c>
      <c r="H110" s="459">
        <v>103</v>
      </c>
      <c r="I110" s="444">
        <f t="shared" ca="1" si="5"/>
        <v>1588274.0278772425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6582.8266589475934</v>
      </c>
      <c r="L110" s="444">
        <f t="shared" ca="1" si="3"/>
        <v>1586461.22480637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-14922601.29149361</v>
      </c>
      <c r="C111" s="447">
        <f t="shared" si="0"/>
        <v>0</v>
      </c>
      <c r="D111" s="447">
        <f t="shared" ca="1" si="9"/>
        <v>-175834.39665201789</v>
      </c>
      <c r="E111" s="447">
        <f t="shared" ca="1" si="1"/>
        <v>-15098435.688145628</v>
      </c>
      <c r="F111" s="431"/>
      <c r="G111" s="459">
        <f t="shared" si="13"/>
        <v>9</v>
      </c>
      <c r="H111" s="459">
        <v>104</v>
      </c>
      <c r="I111" s="444">
        <f t="shared" ca="1" si="5"/>
        <v>1586461.22480637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6575.2733128189575</v>
      </c>
      <c r="L111" s="444">
        <f t="shared" ca="1" si="3"/>
        <v>1584640.8683893688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-15098435.688145628</v>
      </c>
      <c r="C112" s="447">
        <f t="shared" si="0"/>
        <v>0</v>
      </c>
      <c r="D112" s="447">
        <f t="shared" ca="1" si="9"/>
        <v>-175834.39665201789</v>
      </c>
      <c r="E112" s="447">
        <f t="shared" ca="1" si="1"/>
        <v>-15274270.084797647</v>
      </c>
      <c r="F112" s="431"/>
      <c r="G112" s="459">
        <f t="shared" si="13"/>
        <v>9</v>
      </c>
      <c r="H112" s="459">
        <v>105</v>
      </c>
      <c r="I112" s="444">
        <f t="shared" ca="1" si="5"/>
        <v>1584640.8683893688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6567.688494414786</v>
      </c>
      <c r="L112" s="444">
        <f t="shared" ca="1" si="3"/>
        <v>1582812.9271539634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-15274270.084797647</v>
      </c>
      <c r="C113" s="447">
        <f t="shared" si="0"/>
        <v>0</v>
      </c>
      <c r="D113" s="447">
        <f t="shared" ca="1" si="9"/>
        <v>-175834.39665201789</v>
      </c>
      <c r="E113" s="447">
        <f t="shared" ca="1" si="1"/>
        <v>-15450104.481449666</v>
      </c>
      <c r="F113" s="431"/>
      <c r="G113" s="459">
        <f t="shared" si="13"/>
        <v>9</v>
      </c>
      <c r="H113" s="459">
        <v>106</v>
      </c>
      <c r="I113" s="444">
        <f t="shared" ca="1" si="5"/>
        <v>1582812.9271539634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6560.0720726005966</v>
      </c>
      <c r="L113" s="444">
        <f t="shared" ca="1" si="3"/>
        <v>1580977.3694967437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-15450104.481449666</v>
      </c>
      <c r="C114" s="447">
        <f t="shared" si="0"/>
        <v>0</v>
      </c>
      <c r="D114" s="447">
        <f t="shared" ca="1" si="9"/>
        <v>-175834.39665201789</v>
      </c>
      <c r="E114" s="447">
        <f t="shared" ca="1" si="1"/>
        <v>-15625938.878101684</v>
      </c>
      <c r="F114" s="431"/>
      <c r="G114" s="459">
        <f t="shared" si="13"/>
        <v>9</v>
      </c>
      <c r="H114" s="459">
        <v>107</v>
      </c>
      <c r="I114" s="444">
        <f t="shared" ca="1" si="5"/>
        <v>1580977.3694967437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6552.4239156955146</v>
      </c>
      <c r="L114" s="444">
        <f t="shared" ca="1" si="3"/>
        <v>1579134.1636826189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-15625938.878101684</v>
      </c>
      <c r="C115" s="447">
        <f t="shared" si="0"/>
        <v>0</v>
      </c>
      <c r="D115" s="447">
        <f t="shared" ca="1" si="9"/>
        <v>-175834.39665201789</v>
      </c>
      <c r="E115" s="447">
        <f t="shared" ca="1" si="1"/>
        <v>-15801773.274753703</v>
      </c>
      <c r="F115" s="431"/>
      <c r="G115" s="459">
        <f t="shared" si="13"/>
        <v>9</v>
      </c>
      <c r="H115" s="459">
        <v>108</v>
      </c>
      <c r="I115" s="444">
        <f t="shared" ca="1" si="5"/>
        <v>1579134.1636826189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6544.7438914699942</v>
      </c>
      <c r="L115" s="444">
        <f t="shared" ca="1" si="3"/>
        <v>1577283.2778442686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-15801773.274753703</v>
      </c>
      <c r="C116" s="447">
        <f t="shared" si="0"/>
        <v>0</v>
      </c>
      <c r="D116" s="447">
        <f t="shared" ca="1" si="9"/>
        <v>-175834.39665201789</v>
      </c>
      <c r="E116" s="447">
        <f t="shared" ca="1" si="1"/>
        <v>-15977607.671405721</v>
      </c>
      <c r="F116" s="431"/>
      <c r="G116" s="459">
        <f>G115+1</f>
        <v>10</v>
      </c>
      <c r="H116" s="459">
        <v>109</v>
      </c>
      <c r="I116" s="444">
        <f t="shared" ca="1" si="5"/>
        <v>1577283.2778442686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6537.0318671435352</v>
      </c>
      <c r="L116" s="444">
        <f t="shared" ca="1" si="3"/>
        <v>1575424.6799815919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-15977607.671405721</v>
      </c>
      <c r="C117" s="447">
        <f t="shared" si="0"/>
        <v>0</v>
      </c>
      <c r="D117" s="447">
        <f t="shared" ca="1" si="9"/>
        <v>-175834.39665201789</v>
      </c>
      <c r="E117" s="447">
        <f t="shared" ca="1" si="1"/>
        <v>-16153442.06805774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1575424.6799815919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6529.2877093823818</v>
      </c>
      <c r="L117" s="444">
        <f t="shared" ca="1" si="3"/>
        <v>1573558.3379611541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-16153442.06805774</v>
      </c>
      <c r="C118" s="447">
        <f t="shared" si="0"/>
        <v>0</v>
      </c>
      <c r="D118" s="447">
        <f t="shared" ca="1" si="9"/>
        <v>-175834.39665201789</v>
      </c>
      <c r="E118" s="447">
        <f t="shared" ca="1" si="1"/>
        <v>-16329276.464709759</v>
      </c>
      <c r="F118" s="431"/>
      <c r="G118" s="459">
        <f t="shared" si="14"/>
        <v>10</v>
      </c>
      <c r="H118" s="459">
        <v>111</v>
      </c>
      <c r="I118" s="444">
        <f t="shared" ca="1" si="5"/>
        <v>1573558.3379611541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6521.5112842972248</v>
      </c>
      <c r="L118" s="444">
        <f t="shared" ca="1" si="3"/>
        <v>1571684.2195156312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-16329276.464709759</v>
      </c>
      <c r="C119" s="447">
        <f t="shared" si="0"/>
        <v>0</v>
      </c>
      <c r="D119" s="447">
        <f t="shared" ca="1" si="9"/>
        <v>-175834.39665201789</v>
      </c>
      <c r="E119" s="447">
        <f t="shared" ca="1" si="1"/>
        <v>-16505110.861361777</v>
      </c>
      <c r="F119" s="431"/>
      <c r="G119" s="459">
        <f t="shared" si="14"/>
        <v>10</v>
      </c>
      <c r="H119" s="459">
        <v>112</v>
      </c>
      <c r="I119" s="444">
        <f t="shared" ca="1" si="5"/>
        <v>1571684.2195156312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6513.7024574408788</v>
      </c>
      <c r="L119" s="444">
        <f t="shared" ca="1" si="3"/>
        <v>1569802.2922432518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-16505110.861361777</v>
      </c>
      <c r="C120" s="447">
        <f t="shared" si="0"/>
        <v>0</v>
      </c>
      <c r="D120" s="447">
        <f t="shared" ca="1" si="9"/>
        <v>-175834.39665201789</v>
      </c>
      <c r="E120" s="447">
        <f t="shared" ca="1" si="1"/>
        <v>-16680945.258013796</v>
      </c>
      <c r="F120" s="431"/>
      <c r="G120" s="459">
        <f t="shared" si="14"/>
        <v>10</v>
      </c>
      <c r="H120" s="459">
        <v>113</v>
      </c>
      <c r="I120" s="444">
        <f t="shared" ca="1" si="5"/>
        <v>1569802.2922432518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6505.8610938059646</v>
      </c>
      <c r="L120" s="444">
        <f t="shared" ca="1" si="3"/>
        <v>1567912.5236072375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-16680945.258013796</v>
      </c>
      <c r="C121" s="447">
        <f t="shared" si="0"/>
        <v>0</v>
      </c>
      <c r="D121" s="447">
        <f t="shared" ca="1" si="9"/>
        <v>-175834.39665201789</v>
      </c>
      <c r="E121" s="447">
        <f t="shared" ca="1" si="1"/>
        <v>-16856779.654665813</v>
      </c>
      <c r="F121" s="431"/>
      <c r="G121" s="459">
        <f t="shared" si="14"/>
        <v>10</v>
      </c>
      <c r="H121" s="459">
        <v>114</v>
      </c>
      <c r="I121" s="444">
        <f t="shared" ca="1" si="5"/>
        <v>1567912.5236072375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6497.9870578225718</v>
      </c>
      <c r="L121" s="444">
        <f t="shared" ca="1" si="3"/>
        <v>1566014.8809352398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-16856779.654665813</v>
      </c>
      <c r="C122" s="447">
        <f t="shared" si="0"/>
        <v>0</v>
      </c>
      <c r="D122" s="447">
        <f t="shared" ca="1" si="9"/>
        <v>-175834.39665201789</v>
      </c>
      <c r="E122" s="447">
        <f t="shared" ca="1" si="1"/>
        <v>-17032614.05131783</v>
      </c>
      <c r="F122" s="431"/>
      <c r="G122" s="459">
        <f t="shared" si="14"/>
        <v>10</v>
      </c>
      <c r="H122" s="459">
        <v>115</v>
      </c>
      <c r="I122" s="444">
        <f t="shared" ca="1" si="5"/>
        <v>1566014.8809352398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6490.0802133559155</v>
      </c>
      <c r="L122" s="444">
        <f t="shared" ca="1" si="3"/>
        <v>1564109.3314187755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-17032614.05131783</v>
      </c>
      <c r="C123" s="447">
        <f t="shared" si="0"/>
        <v>0</v>
      </c>
      <c r="D123" s="447">
        <f t="shared" ca="1" si="9"/>
        <v>-175834.39665201789</v>
      </c>
      <c r="E123" s="447">
        <f t="shared" ca="1" si="1"/>
        <v>-17208448.447969846</v>
      </c>
      <c r="F123" s="431"/>
      <c r="G123" s="459">
        <f t="shared" si="14"/>
        <v>10</v>
      </c>
      <c r="H123" s="459">
        <v>116</v>
      </c>
      <c r="I123" s="444">
        <f t="shared" ca="1" si="5"/>
        <v>1564109.3314187755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6482.1404237039806</v>
      </c>
      <c r="L123" s="444">
        <f t="shared" ca="1" si="3"/>
        <v>1562195.8421126592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-17208448.447969846</v>
      </c>
      <c r="C124" s="447">
        <f t="shared" si="0"/>
        <v>0</v>
      </c>
      <c r="D124" s="447">
        <f t="shared" ca="1" si="9"/>
        <v>-175834.39665201789</v>
      </c>
      <c r="E124" s="447">
        <f t="shared" ca="1" si="1"/>
        <v>-17384282.844621863</v>
      </c>
      <c r="F124" s="431"/>
      <c r="G124" s="459">
        <f t="shared" si="14"/>
        <v>10</v>
      </c>
      <c r="H124" s="459">
        <v>117</v>
      </c>
      <c r="I124" s="444">
        <f t="shared" ca="1" si="5"/>
        <v>1562195.8421126592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6474.1675515951629</v>
      </c>
      <c r="L124" s="444">
        <f t="shared" ca="1" si="3"/>
        <v>1560274.3799344343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-17384282.844621863</v>
      </c>
      <c r="C125" s="447">
        <f t="shared" si="0"/>
        <v>0</v>
      </c>
      <c r="D125" s="447">
        <f t="shared" ca="1" si="9"/>
        <v>-175834.39665201789</v>
      </c>
      <c r="E125" s="447">
        <f t="shared" ca="1" si="1"/>
        <v>-17560117.24127388</v>
      </c>
      <c r="F125" s="431"/>
      <c r="G125" s="459">
        <f t="shared" si="14"/>
        <v>10</v>
      </c>
      <c r="H125" s="459">
        <v>118</v>
      </c>
      <c r="I125" s="444">
        <f t="shared" ca="1" si="5"/>
        <v>1560274.3799344343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6466.1614591858925</v>
      </c>
      <c r="L125" s="444">
        <f t="shared" ca="1" si="3"/>
        <v>1558344.9116638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-17560117.24127388</v>
      </c>
      <c r="C126" s="447">
        <f t="shared" si="0"/>
        <v>0</v>
      </c>
      <c r="D126" s="447">
        <f t="shared" ca="1" si="9"/>
        <v>-175834.39665201789</v>
      </c>
      <c r="E126" s="447">
        <f t="shared" ca="1" si="1"/>
        <v>-17735951.637925897</v>
      </c>
      <c r="F126" s="431"/>
      <c r="G126" s="459">
        <f t="shared" si="14"/>
        <v>10</v>
      </c>
      <c r="H126" s="459">
        <v>119</v>
      </c>
      <c r="I126" s="444">
        <f t="shared" ca="1" si="5"/>
        <v>1558344.9116638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6458.1220080582489</v>
      </c>
      <c r="L126" s="444">
        <f t="shared" ca="1" si="3"/>
        <v>1556407.4039420381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-17735951.637925897</v>
      </c>
      <c r="C127" s="447">
        <f t="shared" si="0"/>
        <v>0</v>
      </c>
      <c r="D127" s="447">
        <f t="shared" ca="1" si="9"/>
        <v>-175834.39665201789</v>
      </c>
      <c r="E127" s="447">
        <f t="shared" ca="1" si="1"/>
        <v>-17911786.034577914</v>
      </c>
      <c r="F127" s="431"/>
      <c r="G127" s="459">
        <f t="shared" si="14"/>
        <v>10</v>
      </c>
      <c r="H127" s="459">
        <v>120</v>
      </c>
      <c r="I127" s="444">
        <f t="shared" ca="1" si="5"/>
        <v>1556407.4039420381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6450.0490592175747</v>
      </c>
      <c r="L127" s="444">
        <f t="shared" ca="1" si="3"/>
        <v>1554461.8232714355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-17911786.034577914</v>
      </c>
      <c r="C128" s="447">
        <f t="shared" si="0"/>
        <v>0</v>
      </c>
      <c r="D128" s="447">
        <f t="shared" ca="1" si="9"/>
        <v>-175834.39665201789</v>
      </c>
      <c r="E128" s="447">
        <f t="shared" ca="1" si="1"/>
        <v>-18087620.43122993</v>
      </c>
      <c r="F128" s="431"/>
      <c r="G128" s="459">
        <f>G127+1</f>
        <v>11</v>
      </c>
      <c r="H128" s="459">
        <v>121</v>
      </c>
      <c r="I128" s="444">
        <f t="shared" ca="1" si="5"/>
        <v>1554461.8232714355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6441.9424730900637</v>
      </c>
      <c r="L128" s="444">
        <f t="shared" ca="1" si="3"/>
        <v>1552508.1360147053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-18087620.43122993</v>
      </c>
      <c r="C129" s="447">
        <f t="shared" si="0"/>
        <v>0</v>
      </c>
      <c r="D129" s="447">
        <f t="shared" ca="1" si="9"/>
        <v>-175834.39665201789</v>
      </c>
      <c r="E129" s="447">
        <f t="shared" ca="1" si="1"/>
        <v>-18263454.827881947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1552508.1360147053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6433.8021095203549</v>
      </c>
      <c r="L129" s="444">
        <f t="shared" ca="1" si="3"/>
        <v>1550546.3083944055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-18263454.827881947</v>
      </c>
      <c r="C130" s="447">
        <f t="shared" si="0"/>
        <v>0</v>
      </c>
      <c r="D130" s="447">
        <f t="shared" ca="1" si="9"/>
        <v>-175834.39665201789</v>
      </c>
      <c r="E130" s="447">
        <f t="shared" ca="1" si="1"/>
        <v>-18439289.224533964</v>
      </c>
      <c r="F130" s="431"/>
      <c r="G130" s="459">
        <f t="shared" si="15"/>
        <v>11</v>
      </c>
      <c r="H130" s="459">
        <v>123</v>
      </c>
      <c r="I130" s="444">
        <f t="shared" ca="1" si="5"/>
        <v>1550546.3083944055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6425.6278277691054</v>
      </c>
      <c r="L130" s="444">
        <f t="shared" ca="1" si="3"/>
        <v>1548576.3064923545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-18439289.224533964</v>
      </c>
      <c r="C131" s="447">
        <f t="shared" si="0"/>
        <v>0</v>
      </c>
      <c r="D131" s="447">
        <f t="shared" ca="1" si="9"/>
        <v>-175834.39665201789</v>
      </c>
      <c r="E131" s="447">
        <f t="shared" ca="1" si="1"/>
        <v>-18615123.621185981</v>
      </c>
      <c r="F131" s="431"/>
      <c r="G131" s="459">
        <f t="shared" si="15"/>
        <v>11</v>
      </c>
      <c r="H131" s="459">
        <v>124</v>
      </c>
      <c r="I131" s="444">
        <f t="shared" ca="1" si="5"/>
        <v>1548576.3064923545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6417.4194865105592</v>
      </c>
      <c r="L131" s="444">
        <f t="shared" ca="1" si="3"/>
        <v>1546598.0962490449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-18615123.621185981</v>
      </c>
      <c r="C132" s="447">
        <f t="shared" si="0"/>
        <v>0</v>
      </c>
      <c r="D132" s="447">
        <f t="shared" ca="1" si="9"/>
        <v>-175834.39665201789</v>
      </c>
      <c r="E132" s="447">
        <f t="shared" ca="1" si="1"/>
        <v>-18790958.017837998</v>
      </c>
      <c r="F132" s="431"/>
      <c r="G132" s="459">
        <f t="shared" si="15"/>
        <v>11</v>
      </c>
      <c r="H132" s="459">
        <v>125</v>
      </c>
      <c r="I132" s="444">
        <f t="shared" ca="1" si="5"/>
        <v>1546598.0962490449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6409.1769438301026</v>
      </c>
      <c r="L132" s="444">
        <f t="shared" ca="1" si="3"/>
        <v>1544611.6434630549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-18790958.017837998</v>
      </c>
      <c r="C133" s="447">
        <f t="shared" si="0"/>
        <v>0</v>
      </c>
      <c r="D133" s="447">
        <f t="shared" ca="1" si="9"/>
        <v>-175834.39665201789</v>
      </c>
      <c r="E133" s="447">
        <f t="shared" ca="1" si="1"/>
        <v>-18966792.414490014</v>
      </c>
      <c r="F133" s="431"/>
      <c r="G133" s="459">
        <f t="shared" si="15"/>
        <v>11</v>
      </c>
      <c r="H133" s="459">
        <v>126</v>
      </c>
      <c r="I133" s="444">
        <f t="shared" ca="1" si="5"/>
        <v>1544611.6434630549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6400.900057221811</v>
      </c>
      <c r="L133" s="444">
        <f t="shared" ca="1" si="3"/>
        <v>1542616.9137904565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-18966792.414490014</v>
      </c>
      <c r="C134" s="447">
        <f t="shared" si="0"/>
        <v>0</v>
      </c>
      <c r="D134" s="447">
        <f t="shared" ca="1" si="9"/>
        <v>-175834.39665201789</v>
      </c>
      <c r="E134" s="447">
        <f t="shared" ca="1" si="1"/>
        <v>-19142626.811142031</v>
      </c>
      <c r="F134" s="431"/>
      <c r="G134" s="459">
        <f t="shared" si="15"/>
        <v>11</v>
      </c>
      <c r="H134" s="459">
        <v>127</v>
      </c>
      <c r="I134" s="444">
        <f t="shared" ca="1" si="5"/>
        <v>1542616.9137904565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6392.5886835859847</v>
      </c>
      <c r="L134" s="444">
        <f t="shared" ca="1" si="3"/>
        <v>1540613.8727442222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-19142626.811142031</v>
      </c>
      <c r="C135" s="447">
        <f t="shared" si="0"/>
        <v>0</v>
      </c>
      <c r="D135" s="447">
        <f t="shared" ca="1" si="9"/>
        <v>-175834.39665201789</v>
      </c>
      <c r="E135" s="447">
        <f t="shared" ca="1" si="1"/>
        <v>-19318461.207794048</v>
      </c>
      <c r="F135" s="431"/>
      <c r="G135" s="459">
        <f t="shared" si="15"/>
        <v>11</v>
      </c>
      <c r="H135" s="459">
        <v>128</v>
      </c>
      <c r="I135" s="444">
        <f t="shared" ca="1" si="5"/>
        <v>1540613.8727442222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6384.2426792266751</v>
      </c>
      <c r="L135" s="444">
        <f t="shared" ca="1" si="3"/>
        <v>1538602.4856936287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-19318461.207794048</v>
      </c>
      <c r="C136" s="447">
        <f t="shared" si="0"/>
        <v>0</v>
      </c>
      <c r="D136" s="447">
        <f t="shared" ca="1" si="9"/>
        <v>-175834.39665201789</v>
      </c>
      <c r="E136" s="447">
        <f t="shared" ca="1" si="1"/>
        <v>-19494295.604446065</v>
      </c>
      <c r="F136" s="431"/>
      <c r="G136" s="459">
        <f t="shared" si="15"/>
        <v>11</v>
      </c>
      <c r="H136" s="459">
        <v>129</v>
      </c>
      <c r="I136" s="444">
        <f t="shared" ca="1" si="5"/>
        <v>1538602.4856936287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6375.861899849202</v>
      </c>
      <c r="L136" s="444">
        <f t="shared" ca="1" si="3"/>
        <v>1536582.7178636577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1536582.7178636577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6367.4462005576561</v>
      </c>
      <c r="L137" s="444">
        <f t="shared" ca="1" si="3"/>
        <v>1534554.5343343953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1534554.5343343953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6358.9954358523964</v>
      </c>
      <c r="L138" s="444">
        <f t="shared" ca="1" si="3"/>
        <v>1532517.9000404275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1532517.9000404275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6350.5094596275303</v>
      </c>
      <c r="L139" s="444">
        <f t="shared" ca="1" si="3"/>
        <v>1530472.7797702348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1530472.7797702348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6341.9881251683946</v>
      </c>
      <c r="L140" s="444">
        <f t="shared" ca="1" si="3"/>
        <v>1528419.1381655831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1528419.1381655831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6333.4312851490122</v>
      </c>
      <c r="L141" s="444">
        <f t="shared" ca="1" si="3"/>
        <v>1526356.9397209119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1526356.9397209119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6324.8387916295487</v>
      </c>
      <c r="L142" s="444">
        <f t="shared" ca="1" si="3"/>
        <v>1524286.1487827213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1524286.1487827213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6316.2104960537545</v>
      </c>
      <c r="L143" s="444">
        <f t="shared" ca="1" si="3"/>
        <v>1522206.7295489549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1522206.7295489549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6307.5462492463948</v>
      </c>
      <c r="L144" s="444">
        <f t="shared" ca="1" si="3"/>
        <v>1520118.6460683811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1520118.6460683811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6298.8459014106702</v>
      </c>
      <c r="L145" s="444">
        <f t="shared" ca="1" si="3"/>
        <v>1518021.8622399715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1518021.8622399715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6290.1093021256302</v>
      </c>
      <c r="L146" s="444">
        <f t="shared" ca="1" si="3"/>
        <v>1515916.341812277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1515916.341812277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6281.3363003435697</v>
      </c>
      <c r="L147" s="444">
        <f t="shared" ca="1" si="3"/>
        <v>1513802.0483828003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1513802.0483828003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6272.5267443874172</v>
      </c>
      <c r="L148" s="444">
        <f t="shared" ca="1" si="3"/>
        <v>1511678.9453973675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1511678.9453973675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6263.680481948114</v>
      </c>
      <c r="L149" s="444">
        <f t="shared" ca="1" si="3"/>
        <v>1509546.9961494955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1509546.9961494955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6254.7973600819805</v>
      </c>
      <c r="L150" s="444">
        <f t="shared" ca="1" si="3"/>
        <v>1507406.1637797572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1507406.1637797572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6245.8772252080707</v>
      </c>
      <c r="L151" s="444">
        <f t="shared" ca="1" si="3"/>
        <v>1505256.4112751451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1505256.4112751451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6236.9199231055209</v>
      </c>
      <c r="L152" s="444">
        <f t="shared" ca="1" si="3"/>
        <v>1503097.7014684305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1503097.7014684305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6227.9252989108763</v>
      </c>
      <c r="L153" s="444">
        <f t="shared" ca="1" si="3"/>
        <v>1500929.9970375211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1500929.9970375211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6218.8931971154207</v>
      </c>
      <c r="L154" s="444">
        <f t="shared" ca="1" si="3"/>
        <v>1498753.2605048164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1498753.2605048164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6209.8234615624842</v>
      </c>
      <c r="L155" s="444">
        <f t="shared" ca="1" si="3"/>
        <v>1496567.4542365586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1496567.4542365586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6200.7159354447431</v>
      </c>
      <c r="L156" s="444">
        <f t="shared" ca="1" si="3"/>
        <v>1494372.5404421831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1494372.5404421831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6191.5704613015123</v>
      </c>
      <c r="L157" s="444">
        <f t="shared" ca="1" si="3"/>
        <v>1492168.4811736646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1492168.4811736646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6182.3868810160184</v>
      </c>
      <c r="L158" s="444">
        <f t="shared" ca="1" si="3"/>
        <v>1489955.2383248603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1489955.2383248603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6173.1650358126672</v>
      </c>
      <c r="L159" s="444">
        <f t="shared" ca="1" si="3"/>
        <v>1487732.7736308528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1487732.7736308528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6163.9047662543026</v>
      </c>
      <c r="L160" s="444">
        <f t="shared" ca="1" si="3"/>
        <v>1485501.048667287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1485501.048667287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6154.6059122394454</v>
      </c>
      <c r="L161" s="444">
        <f t="shared" ca="1" si="3"/>
        <v>1483260.0248497063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1483260.0248497063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6145.2683129995257</v>
      </c>
      <c r="L162" s="444">
        <f t="shared" ca="1" si="3"/>
        <v>1481009.6634328857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1481009.6634328857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6135.8918070961063</v>
      </c>
      <c r="L163" s="444">
        <f t="shared" ca="1" si="3"/>
        <v>1478749.9255101616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1478749.9255101616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6126.4762324180892</v>
      </c>
      <c r="L164" s="444">
        <f t="shared" ca="1" si="3"/>
        <v>1476480.7720127595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1476480.7720127595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6117.0214261789133</v>
      </c>
      <c r="L165" s="444">
        <f t="shared" ca="1" si="3"/>
        <v>1474202.1637091183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1474202.1637091183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6107.5272249137415</v>
      </c>
      <c r="L166" s="444">
        <f t="shared" ca="1" si="3"/>
        <v>1471914.0612042118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1471914.0612042118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6097.9934644766317</v>
      </c>
      <c r="L167" s="444">
        <f t="shared" ca="1" si="3"/>
        <v>1469616.4249388683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1469616.4249388683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6088.4199800377</v>
      </c>
      <c r="L168" s="444">
        <f t="shared" ca="1" si="3"/>
        <v>1467309.2151890858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1467309.2151890858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6078.806606080273</v>
      </c>
      <c r="L169" s="444">
        <f t="shared" ca="1" si="3"/>
        <v>1464992.392065346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1464992.392065346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6069.1531763980238</v>
      </c>
      <c r="L170" s="444">
        <f t="shared" ca="1" si="3"/>
        <v>1462665.9155119238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1462665.9155119238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6059.4595240920989</v>
      </c>
      <c r="L171" s="444">
        <f t="shared" ca="1" si="3"/>
        <v>1460329.7453061957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1460329.7453061957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6049.7254815682309</v>
      </c>
      <c r="L172" s="444">
        <f t="shared" ca="1" si="3"/>
        <v>1457983.8410579436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1457983.8410579436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6039.9508805338473</v>
      </c>
      <c r="L173" s="444">
        <f t="shared" ca="1" si="3"/>
        <v>1455628.1622086572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1455628.1622086572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6030.1355519951539</v>
      </c>
      <c r="L174" s="444">
        <f t="shared" ca="1" si="3"/>
        <v>1453262.6680308322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1453262.6680308322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6020.2793262542164</v>
      </c>
      <c r="L175" s="444">
        <f t="shared" ca="1" si="3"/>
        <v>1450887.3176272663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1450887.3176272663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6010.3820329060254</v>
      </c>
      <c r="L176" s="444">
        <f t="shared" ca="1" si="3"/>
        <v>1448502.069930352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1448502.069930352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6000.4435008355495</v>
      </c>
      <c r="L177" s="444">
        <f t="shared" ca="1" si="3"/>
        <v>1446106.8837013673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1446106.8837013673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5990.4635582147794</v>
      </c>
      <c r="L178" s="444">
        <f t="shared" ca="1" si="3"/>
        <v>1443701.7175297618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1443701.7175297618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5980.4420324997573</v>
      </c>
      <c r="L179" s="444">
        <f t="shared" ca="1" si="3"/>
        <v>1441286.5298324414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1441286.5298324414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5970.3787504275879</v>
      </c>
      <c r="L180" s="444">
        <f t="shared" ca="1" si="3"/>
        <v>1438861.2788530488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1438861.2788530488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5960.2735380134527</v>
      </c>
      <c r="L181" s="444">
        <f t="shared" ca="1" si="3"/>
        <v>1436425.9226612421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1436425.9226612421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5950.1262205475914</v>
      </c>
      <c r="L182" s="444">
        <f t="shared" ca="1" si="3"/>
        <v>1433980.4191519695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1433980.4191519695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5939.9366225922886</v>
      </c>
      <c r="L183" s="444">
        <f t="shared" ca="1" si="3"/>
        <v>1431524.7260447417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1431524.7260447417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5929.7045679788398</v>
      </c>
      <c r="L184" s="444">
        <f t="shared" ca="1" si="3"/>
        <v>1429058.8008829004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1429058.8008829004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5919.4298798045011</v>
      </c>
      <c r="L185" s="444">
        <f t="shared" ca="1" si="3"/>
        <v>1426582.6010328848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1426582.6010328848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5909.1123804294357</v>
      </c>
      <c r="L186" s="444">
        <f t="shared" ca="1" si="3"/>
        <v>1424096.083683494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1424096.083683494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5898.7518914736411</v>
      </c>
      <c r="L187" s="444">
        <f t="shared" ca="1" si="3"/>
        <v>1421599.2058451474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1421599.2058451474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5888.3482338138629</v>
      </c>
      <c r="L188" s="444">
        <f t="shared" ca="1" si="3"/>
        <v>1419091.9243491411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1419091.9243491411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5877.9012275805035</v>
      </c>
      <c r="L189" s="444">
        <f t="shared" ca="1" si="3"/>
        <v>1416574.1958469015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1416574.1958469015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5867.4106921545053</v>
      </c>
      <c r="L190" s="444">
        <f t="shared" ca="1" si="3"/>
        <v>1414045.9768092358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1414045.9768092358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5856.8764461642313</v>
      </c>
      <c r="L191" s="444">
        <f t="shared" ca="1" si="3"/>
        <v>1411507.2235255798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1411507.2235255798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5846.2983074823314</v>
      </c>
      <c r="L192" s="444">
        <f t="shared" ca="1" si="3"/>
        <v>1408957.892103242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1408957.892103242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5835.6760932225907</v>
      </c>
      <c r="L193" s="444">
        <f t="shared" ca="1" si="3"/>
        <v>1406397.9384666444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1406397.9384666444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5825.0096197367675</v>
      </c>
      <c r="L194" s="444">
        <f t="shared" ca="1" si="3"/>
        <v>1403827.318356561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1403827.318356561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5814.2987026114197</v>
      </c>
      <c r="L195" s="444">
        <f t="shared" ca="1" si="3"/>
        <v>1401245.9873293522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1401245.9873293522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5803.5431566647167</v>
      </c>
      <c r="L196" s="444">
        <f t="shared" ca="1" si="3"/>
        <v>1398653.9007561968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1398653.9007561968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5792.7427959432362</v>
      </c>
      <c r="L197" s="444">
        <f t="shared" ca="1" si="3"/>
        <v>1396051.0138223199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1396051.0138223199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5781.8974337187492</v>
      </c>
      <c r="L198" s="444">
        <f t="shared" ca="1" si="3"/>
        <v>1393437.2815262184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1393437.2815262184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5771.0068824849923</v>
      </c>
      <c r="L199" s="444">
        <f t="shared" ca="1" si="3"/>
        <v>1390812.6586788832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1390812.6586788832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5760.0709539544296</v>
      </c>
      <c r="L200" s="444">
        <f t="shared" ca="1" si="3"/>
        <v>1388177.0999030175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1388177.0999030175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5749.0894590549888</v>
      </c>
      <c r="L201" s="444">
        <f t="shared" ca="1" si="3"/>
        <v>1385530.5596322524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1385530.5596322524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5738.0622079268014</v>
      </c>
      <c r="L202" s="444">
        <f t="shared" ca="1" si="3"/>
        <v>1382872.992110359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1382872.992110359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5726.9890099189115</v>
      </c>
      <c r="L203" s="444">
        <f t="shared" ca="1" si="3"/>
        <v>1380204.3513904577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1380204.3513904577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5715.8696735859894</v>
      </c>
      <c r="L204" s="444">
        <f t="shared" ca="1" si="3"/>
        <v>1377524.5913342235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1377524.5913342235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5704.7040066850141</v>
      </c>
      <c r="L205" s="444">
        <f t="shared" ca="1" si="3"/>
        <v>1374833.6656110883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1374833.6656110883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5693.4918161719506</v>
      </c>
      <c r="L206" s="444">
        <f t="shared" ca="1" si="3"/>
        <v>1372131.52769744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1372131.52769744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5682.2329081984162</v>
      </c>
      <c r="L207" s="444">
        <f t="shared" ca="1" si="3"/>
        <v>1369418.1308758182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1369418.1308758182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5670.9270881083248</v>
      </c>
      <c r="L208" s="444">
        <f t="shared" ca="1" si="3"/>
        <v>1366693.4282341064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1366693.4282341064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5659.5741604345258</v>
      </c>
      <c r="L209" s="444">
        <f t="shared" ca="1" si="3"/>
        <v>1363957.3726647208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1363957.3726647208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5648.1739288954186</v>
      </c>
      <c r="L210" s="444">
        <f t="shared" ca="1" si="3"/>
        <v>1361209.9168637961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1361209.9168637961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5636.7261963915662</v>
      </c>
      <c r="L211" s="444">
        <f t="shared" ca="1" si="3"/>
        <v>1358451.0133303674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1358451.0133303674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5625.2307650022804</v>
      </c>
      <c r="L212" s="444">
        <f t="shared" ca="1" si="3"/>
        <v>1355680.6143655495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1355680.6143655495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5613.6874359822059</v>
      </c>
      <c r="L213" s="444">
        <f t="shared" ca="1" si="3"/>
        <v>1352898.6720717116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1352898.6720717116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5602.0960097578809</v>
      </c>
      <c r="L214" s="444">
        <f t="shared" ca="1" si="3"/>
        <v>1350105.1383516493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1350105.1383516493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5590.4562859242878</v>
      </c>
      <c r="L215" s="444">
        <f t="shared" ca="1" si="3"/>
        <v>1347299.9649077533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1347299.9649077533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5578.7680632413876</v>
      </c>
      <c r="L216" s="444">
        <f t="shared" ca="1" si="3"/>
        <v>1344483.1032411745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1344483.1032411745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5567.0311396306424</v>
      </c>
      <c r="L217" s="444">
        <f t="shared" ca="1" si="3"/>
        <v>1341654.5046509849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1341654.5046509849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5555.2453121715198</v>
      </c>
      <c r="L218" s="444">
        <f t="shared" ca="1" si="3"/>
        <v>1338814.1202333362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1338814.1202333362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5543.4103770979837</v>
      </c>
      <c r="L219" s="444">
        <f t="shared" ca="1" si="3"/>
        <v>1335961.9008806141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1335961.9008806141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5531.5261297949746</v>
      </c>
      <c r="L220" s="444">
        <f t="shared" ca="1" si="3"/>
        <v>1333097.7972805889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1333097.7972805889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5519.5923647948694</v>
      </c>
      <c r="L221" s="444">
        <f t="shared" ca="1" si="3"/>
        <v>1330221.7599155635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1330221.7599155635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5507.6088757739308</v>
      </c>
      <c r="L222" s="444">
        <f t="shared" ca="1" si="3"/>
        <v>1327333.7390615172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1327333.7390615172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5495.5754555487374</v>
      </c>
      <c r="L223" s="444">
        <f t="shared" ca="1" si="3"/>
        <v>1324433.6847872457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1324433.6847872457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5483.4918960726063</v>
      </c>
      <c r="L224" s="444">
        <f t="shared" ca="1" si="3"/>
        <v>1321521.5469534982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1321521.5469534982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5471.3579884319915</v>
      </c>
      <c r="L225" s="444">
        <f t="shared" ca="1" si="3"/>
        <v>1318597.27521211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1318597.27521211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5459.1735228428743</v>
      </c>
      <c r="L226" s="444">
        <f t="shared" ca="1" si="3"/>
        <v>1315660.8190051327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1315660.8190051327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5446.9382886471349</v>
      </c>
      <c r="L227" s="444">
        <f t="shared" ca="1" si="3"/>
        <v>1312712.1275639597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1312712.1275639597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5434.652074308915</v>
      </c>
      <c r="L228" s="444">
        <f t="shared" ca="1" si="3"/>
        <v>1309751.1499084483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1309751.1499084483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5422.3146674109503</v>
      </c>
      <c r="L229" s="444">
        <f t="shared" ca="1" si="3"/>
        <v>1306777.8348460391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1306777.8348460391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5409.9258546509118</v>
      </c>
      <c r="L230" s="444">
        <f t="shared" ca="1" si="3"/>
        <v>1303792.1309708699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1303792.1309708699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5397.4854218377068</v>
      </c>
      <c r="L231" s="444">
        <f t="shared" ca="1" si="3"/>
        <v>1300793.9866628875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1300793.9866628875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5384.9931538877809</v>
      </c>
      <c r="L232" s="444">
        <f t="shared" ca="1" si="3"/>
        <v>1297783.3500869551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1297783.3500869551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5372.4488348213954</v>
      </c>
      <c r="L233" s="444">
        <f t="shared" ca="1" si="3"/>
        <v>1294760.1691919563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1294760.1691919563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5359.8522477589004</v>
      </c>
      <c r="L234" s="444">
        <f t="shared" ca="1" si="3"/>
        <v>1291724.3917098951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1291724.3917098951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5347.2031749169792</v>
      </c>
      <c r="L235" s="444">
        <f t="shared" ca="1" si="3"/>
        <v>1288675.965154992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1288675.965154992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5334.5013976048822</v>
      </c>
      <c r="L236" s="444">
        <f t="shared" ca="1" si="3"/>
        <v>1285614.8368227766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1285614.8368227766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5321.7466962206518</v>
      </c>
      <c r="L237" s="444">
        <f t="shared" ca="1" si="3"/>
        <v>1282540.9537891771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1282540.9537891771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5308.9388502473203</v>
      </c>
      <c r="L238" s="444">
        <f t="shared" ca="1" si="3"/>
        <v>1279454.2629096042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1279454.2629096042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5296.0776382491003</v>
      </c>
      <c r="L239" s="444">
        <f t="shared" ca="1" si="3"/>
        <v>1276354.7108180332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1276354.7108180332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5283.1628378675541</v>
      </c>
      <c r="L240" s="444">
        <f t="shared" ca="1" si="3"/>
        <v>1273242.2439260806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1273242.2439260806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5270.1942258177514</v>
      </c>
      <c r="L241" s="444">
        <f t="shared" ca="1" si="3"/>
        <v>1270116.8084220781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1270116.8084220781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5257.1715778844082</v>
      </c>
      <c r="L242" s="444">
        <f t="shared" ca="1" si="3"/>
        <v>1266978.3502701423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1266978.3502701423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5244.0946689180091</v>
      </c>
      <c r="L243" s="444">
        <f t="shared" ca="1" si="3"/>
        <v>1263826.8152092402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1263826.8152092402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5230.963272830917</v>
      </c>
      <c r="L244" s="444">
        <f t="shared" ca="1" si="3"/>
        <v>1260662.1487522509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1260662.1487522509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5217.7771625934611</v>
      </c>
      <c r="L245" s="444">
        <f t="shared" ca="1" si="3"/>
        <v>1257484.2961850243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1257484.2961850243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5204.5361102300176</v>
      </c>
      <c r="L246" s="444">
        <f t="shared" ca="1" si="3"/>
        <v>1254293.2025654342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1254293.2025654342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5191.2398868150585</v>
      </c>
      <c r="L247" s="444">
        <f t="shared" ca="1" si="3"/>
        <v>1251088.8127224289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1251088.8127224289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5177.8882624692033</v>
      </c>
      <c r="L248" s="444">
        <f t="shared" ca="1" si="3"/>
        <v>1247871.0712550778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1247871.0712550778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5164.4810063552404</v>
      </c>
      <c r="L249" s="444">
        <f t="shared" ca="1" si="3"/>
        <v>1244639.9225316129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1244639.9225316129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5151.0178866741362</v>
      </c>
      <c r="L250" s="444">
        <f t="shared" ca="1" si="3"/>
        <v>1241395.3106884668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1241395.3106884668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5137.4986706610271</v>
      </c>
      <c r="L251" s="444">
        <f t="shared" ca="1" si="3"/>
        <v>1238137.1796293077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1238137.1796293077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5123.923124581198</v>
      </c>
      <c r="L252" s="444">
        <f t="shared" ca="1" si="3"/>
        <v>1234865.4730240686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1234865.4730240686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5110.2910137260351</v>
      </c>
      <c r="L253" s="444">
        <f t="shared" ca="1" si="3"/>
        <v>1231580.1343079745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1231580.1343079745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5096.602102408976</v>
      </c>
      <c r="L254" s="444">
        <f t="shared" ca="1" si="3"/>
        <v>1228281.1066805632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1228281.1066805632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5082.8561539614293</v>
      </c>
      <c r="L255" s="444">
        <f t="shared" ca="1" si="3"/>
        <v>1224968.3331047045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1224968.3331047045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5069.0529307286843</v>
      </c>
      <c r="L256" s="444">
        <f t="shared" ca="1" si="3"/>
        <v>1221641.7563056131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1221641.7563056131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5055.192194065804</v>
      </c>
      <c r="L257" s="444">
        <f t="shared" ca="1" si="3"/>
        <v>1218301.3187698587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1218301.3187698587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5041.2737043334937</v>
      </c>
      <c r="L258" s="444">
        <f t="shared" ca="1" si="3"/>
        <v>1214946.962744372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1214946.962744372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5027.2972208939655</v>
      </c>
      <c r="L259" s="444">
        <f t="shared" ca="1" si="3"/>
        <v>1211578.6302354457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1211578.6302354457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5013.2625021067724</v>
      </c>
      <c r="L260" s="444">
        <f t="shared" ca="1" si="3"/>
        <v>1208196.2630077323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1208196.2630077323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4999.1693053246336</v>
      </c>
      <c r="L261" s="444">
        <f t="shared" ca="1" si="3"/>
        <v>1204799.8025832367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1204799.8025832367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4985.0173868892352</v>
      </c>
      <c r="L262" s="444">
        <f t="shared" ca="1" si="3"/>
        <v>1201389.1902403058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1201389.1902403058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4970.8065021270231</v>
      </c>
      <c r="L263" s="444">
        <f t="shared" ref="L263:L517" ca="1" si="28">I263-J263+K263</f>
        <v>1197964.3670126128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1197964.3670126128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4956.5364053449694</v>
      </c>
      <c r="L264" s="444">
        <f t="shared" ca="1" si="28"/>
        <v>1194525.2736881375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1194525.2736881375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4942.2068498263225</v>
      </c>
      <c r="L265" s="444">
        <f t="shared" ca="1" si="28"/>
        <v>1191071.8508081436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1191071.8508081436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4927.8175878263473</v>
      </c>
      <c r="L266" s="444">
        <f t="shared" ca="1" si="28"/>
        <v>1187604.0386661498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1187604.0386661498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4913.3683705680405</v>
      </c>
      <c r="L267" s="444">
        <f t="shared" ca="1" si="28"/>
        <v>1184121.7773068978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1184121.7773068978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4898.8589482378229</v>
      </c>
      <c r="L268" s="444">
        <f t="shared" ca="1" si="28"/>
        <v>1180625.0065253153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1180625.0065253153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4884.2890699812297</v>
      </c>
      <c r="L269" s="444">
        <f t="shared" ca="1" si="28"/>
        <v>1177113.6658654765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1177113.6658654765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4869.6584838985682</v>
      </c>
      <c r="L270" s="444">
        <f t="shared" ca="1" si="28"/>
        <v>1173587.6946195548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1173587.6946195548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4854.9669370405609</v>
      </c>
      <c r="L271" s="444">
        <f t="shared" ca="1" si="28"/>
        <v>1170047.0318267751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1170047.0318267751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4840.2141754039785</v>
      </c>
      <c r="L272" s="444">
        <f t="shared" ca="1" si="28"/>
        <v>1166491.6162723589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1166491.6162723589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4825.3999439272447</v>
      </c>
      <c r="L273" s="444">
        <f t="shared" ca="1" si="28"/>
        <v>1162921.386486466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1162921.386486466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4810.5239864860241</v>
      </c>
      <c r="L274" s="444">
        <f t="shared" ca="1" si="28"/>
        <v>1159336.2807431319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1159336.2807431319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4795.5860458887983</v>
      </c>
      <c r="L275" s="444">
        <f t="shared" ca="1" si="28"/>
        <v>1155736.2370592004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1155736.2370592004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4780.5858638724176</v>
      </c>
      <c r="L276" s="444">
        <f t="shared" ca="1" si="28"/>
        <v>1152121.1931932527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1152121.1931932527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4765.5231810976356</v>
      </c>
      <c r="L277" s="444">
        <f t="shared" ca="1" si="28"/>
        <v>1148491.0866445301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1148491.0866445301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4750.3977371446244</v>
      </c>
      <c r="L278" s="444">
        <f t="shared" ca="1" si="28"/>
        <v>1144845.8546518546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1144845.8546518546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4735.2092705084769</v>
      </c>
      <c r="L279" s="444">
        <f t="shared" ca="1" si="28"/>
        <v>1141185.4341925429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1141185.4341925429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4719.9575185946778</v>
      </c>
      <c r="L280" s="444">
        <f t="shared" ca="1" si="28"/>
        <v>1137509.7619813173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1137509.7619813173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4704.6422177145714</v>
      </c>
      <c r="L281" s="444">
        <f t="shared" ca="1" si="28"/>
        <v>1133818.7744692117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1133818.7744692117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4689.2631030807979</v>
      </c>
      <c r="L282" s="444">
        <f t="shared" ca="1" si="28"/>
        <v>1130112.4078424724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1130112.4078424724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4673.8199088027177</v>
      </c>
      <c r="L283" s="444">
        <f t="shared" ca="1" si="28"/>
        <v>1126390.5980214549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1126390.5980214549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4658.312367881811</v>
      </c>
      <c r="L284" s="444">
        <f t="shared" ca="1" si="28"/>
        <v>1122653.2806595166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1122653.2806595166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4642.740212207068</v>
      </c>
      <c r="L285" s="444">
        <f t="shared" ca="1" si="28"/>
        <v>1118900.3911419034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1118900.3911419034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4627.1031725503462</v>
      </c>
      <c r="L286" s="444">
        <f t="shared" ca="1" si="28"/>
        <v>1115131.8645846336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1115131.8645846336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4611.4009785617227</v>
      </c>
      <c r="L287" s="444">
        <f t="shared" ca="1" si="28"/>
        <v>1111347.6358333752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1111347.6358333752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4595.6333587648123</v>
      </c>
      <c r="L288" s="444">
        <f t="shared" ca="1" si="28"/>
        <v>1107547.6394623199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1107547.6394623199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4579.8000405520825</v>
      </c>
      <c r="L289" s="444">
        <f t="shared" ca="1" si="28"/>
        <v>1103731.8097730519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1103731.8097730519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4563.9007501801316</v>
      </c>
      <c r="L290" s="444">
        <f t="shared" ca="1" si="28"/>
        <v>1099900.0807934119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1099900.0807934119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4547.9352127649654</v>
      </c>
      <c r="L291" s="444">
        <f t="shared" ca="1" si="28"/>
        <v>1096052.3862763566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1096052.3862763566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4531.9031522772348</v>
      </c>
      <c r="L292" s="444">
        <f t="shared" ca="1" si="28"/>
        <v>1092188.6596988137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1092188.6596988137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4515.8042915374726</v>
      </c>
      <c r="L293" s="444">
        <f t="shared" ca="1" si="28"/>
        <v>1088308.834260531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1088308.834260531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4499.6383522112947</v>
      </c>
      <c r="L294" s="444">
        <f t="shared" ca="1" si="28"/>
        <v>1084412.8428829222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1084412.8428829222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4483.4050548045916</v>
      </c>
      <c r="L295" s="444">
        <f t="shared" ca="1" si="28"/>
        <v>1080500.6182079066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1080500.6182079066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4467.1041186586936</v>
      </c>
      <c r="L296" s="444">
        <f t="shared" ca="1" si="28"/>
        <v>1076572.0925967451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1076572.0925967451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4450.7352619455205</v>
      </c>
      <c r="L297" s="444">
        <f t="shared" ca="1" si="28"/>
        <v>1072627.1981288705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1072627.1981288705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4434.2982016627093</v>
      </c>
      <c r="L298" s="444">
        <f t="shared" ca="1" si="28"/>
        <v>1068665.866600713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1068665.866600713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4417.7926536287196</v>
      </c>
      <c r="L299" s="444">
        <f t="shared" ca="1" si="28"/>
        <v>1064688.0295245214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1064688.0295245214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4401.2183324779216</v>
      </c>
      <c r="L300" s="444">
        <f t="shared" ca="1" si="28"/>
        <v>1060693.6181271791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1060693.6181271791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4384.5749516556625</v>
      </c>
      <c r="L301" s="444">
        <f t="shared" ca="1" si="28"/>
        <v>1056682.5633490146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1056682.5633490146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4367.8622234133109</v>
      </c>
      <c r="L302" s="444">
        <f t="shared" ca="1" si="28"/>
        <v>1052654.7958426077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1052654.7958426077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4351.0798588032812</v>
      </c>
      <c r="L303" s="444">
        <f t="shared" ca="1" si="28"/>
        <v>1048610.2459715907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1048610.2459715907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4334.2275676740437</v>
      </c>
      <c r="L304" s="444">
        <f t="shared" ca="1" si="28"/>
        <v>1044548.8438094446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1044548.8438094446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4317.3050586651016</v>
      </c>
      <c r="L305" s="444">
        <f t="shared" ca="1" si="28"/>
        <v>1040470.5191382895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1040470.5191382895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4300.3120392019555</v>
      </c>
      <c r="L306" s="444">
        <f t="shared" ca="1" si="28"/>
        <v>1036375.2014476713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1036375.2014476713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4283.2482154910467</v>
      </c>
      <c r="L307" s="444">
        <f t="shared" ca="1" si="28"/>
        <v>1032262.8199333422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1032262.8199333422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4266.1132925146749</v>
      </c>
      <c r="L308" s="444">
        <f t="shared" ca="1" si="28"/>
        <v>1028133.3034960367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1028133.3034960367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4248.9069740259019</v>
      </c>
      <c r="L309" s="444">
        <f t="shared" ca="1" si="28"/>
        <v>1023986.5807402424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1023986.5807402424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4231.6289625434256</v>
      </c>
      <c r="L310" s="444">
        <f t="shared" ca="1" si="28"/>
        <v>1019822.5799729656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1019822.5799729656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4214.2789593464386</v>
      </c>
      <c r="L311" s="444">
        <f t="shared" ca="1" si="28"/>
        <v>1015641.2292024919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1015641.2292024919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4196.8566644694647</v>
      </c>
      <c r="L312" s="444">
        <f t="shared" ca="1" si="28"/>
        <v>1011442.4561371412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1011442.4561371412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4179.3617766971711</v>
      </c>
      <c r="L313" s="444">
        <f t="shared" ca="1" si="28"/>
        <v>1007226.1881840182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1007226.1881840182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4161.7939935591585</v>
      </c>
      <c r="L314" s="444">
        <f t="shared" ca="1" si="28"/>
        <v>1002992.3524477573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1002992.3524477573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4144.1530113247381</v>
      </c>
      <c r="L315" s="444">
        <f t="shared" ca="1" si="28"/>
        <v>998740.87572926178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998740.87572926178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4126.438524997674</v>
      </c>
      <c r="L316" s="444">
        <f t="shared" ca="1" si="28"/>
        <v>994471.68452443928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994471.68452443928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4108.6502283109121</v>
      </c>
      <c r="L317" s="444">
        <f t="shared" ca="1" si="28"/>
        <v>990184.70502293005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990184.70502293005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4090.7878137212906</v>
      </c>
      <c r="L318" s="444">
        <f t="shared" ca="1" si="28"/>
        <v>985879.86310683121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985879.86310683121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4072.8509724042124</v>
      </c>
      <c r="L319" s="444">
        <f t="shared" ca="1" si="28"/>
        <v>981557.08434941527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981557.08434941527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4054.8393942483126</v>
      </c>
      <c r="L320" s="444">
        <f t="shared" ca="1" si="28"/>
        <v>977216.29401384341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977216.29401384341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4036.7527678500969</v>
      </c>
      <c r="L321" s="444">
        <f t="shared" ca="1" si="28"/>
        <v>972857.41705187329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972857.41705187329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4018.5907805085549</v>
      </c>
      <c r="L322" s="444">
        <f t="shared" ca="1" si="28"/>
        <v>968480.37810256169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968480.37810256169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4000.3531182197567</v>
      </c>
      <c r="L323" s="444">
        <f t="shared" ca="1" si="28"/>
        <v>964085.10149096127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964085.10149096127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3982.0394656714207</v>
      </c>
      <c r="L324" s="444">
        <f t="shared" ca="1" si="28"/>
        <v>959671.51122681249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959671.51122681249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3963.6495062374684</v>
      </c>
      <c r="L325" s="444">
        <f t="shared" ca="1" si="28"/>
        <v>955239.53100322979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955239.53100322979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3945.18292197254</v>
      </c>
      <c r="L326" s="444">
        <f t="shared" ca="1" si="28"/>
        <v>950789.08419538219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950789.08419538219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3926.6393936065083</v>
      </c>
      <c r="L327" s="444">
        <f t="shared" ca="1" si="28"/>
        <v>946320.09385916847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946320.09385916847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3908.0186005389514</v>
      </c>
      <c r="L328" s="444">
        <f t="shared" ca="1" si="28"/>
        <v>941832.48272988724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941832.48272988724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3889.3202208336129</v>
      </c>
      <c r="L329" s="444">
        <f t="shared" ca="1" si="28"/>
        <v>937326.1732209007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937326.1732209007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3870.5439312128356</v>
      </c>
      <c r="L330" s="444">
        <f t="shared" ca="1" si="28"/>
        <v>932801.08742229338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932801.08742229338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3851.6894070519716</v>
      </c>
      <c r="L331" s="444">
        <f t="shared" ca="1" si="28"/>
        <v>928257.1470995252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928257.1470995252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3832.7563223737707</v>
      </c>
      <c r="L332" s="444">
        <f t="shared" ca="1" si="28"/>
        <v>923694.27369207877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923694.27369207877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3813.7443498427442</v>
      </c>
      <c r="L333" s="444">
        <f t="shared" ca="1" si="28"/>
        <v>919112.38831210136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919112.38831210136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3794.6531607595048</v>
      </c>
      <c r="L334" s="444">
        <f t="shared" ca="1" si="28"/>
        <v>914511.41174304066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914511.41174304066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3775.4824250550846</v>
      </c>
      <c r="L335" s="444">
        <f t="shared" ca="1" si="28"/>
        <v>909891.2644382756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909891.2644382756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3756.2318112852313</v>
      </c>
      <c r="L336" s="444">
        <f t="shared" ca="1" si="28"/>
        <v>905251.86651974067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905251.86651974067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3736.9009866246693</v>
      </c>
      <c r="L337" s="444">
        <f t="shared" ca="1" si="28"/>
        <v>900593.13777654513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900593.13777654513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3717.4896168613541</v>
      </c>
      <c r="L338" s="444">
        <f t="shared" ca="1" si="28"/>
        <v>895914.99766358628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895914.99766358628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3697.9973663906922</v>
      </c>
      <c r="L339" s="444">
        <f t="shared" ca="1" si="28"/>
        <v>891217.36530015676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891217.36530015676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3678.4238982097363</v>
      </c>
      <c r="L340" s="444">
        <f t="shared" ca="1" si="28"/>
        <v>886500.15946854628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886500.15946854628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3658.7688739113592</v>
      </c>
      <c r="L341" s="444">
        <f t="shared" ca="1" si="28"/>
        <v>881763.29861263745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881763.29861263745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3639.031953678405</v>
      </c>
      <c r="L342" s="444">
        <f t="shared" ca="1" si="28"/>
        <v>877006.70083649561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877006.70083649561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3619.2127962778136</v>
      </c>
      <c r="L343" s="444">
        <f t="shared" ca="1" si="28"/>
        <v>872230.28390295326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872230.28390295326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3599.3110590547217</v>
      </c>
      <c r="L344" s="444">
        <f t="shared" ca="1" si="28"/>
        <v>867433.96523218777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867433.96523218777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3579.3263979265316</v>
      </c>
      <c r="L345" s="444">
        <f t="shared" ca="1" si="28"/>
        <v>862617.66190029413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862617.66190029413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3559.2584673769747</v>
      </c>
      <c r="L346" s="444">
        <f t="shared" ca="1" si="28"/>
        <v>857781.29063785088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857781.29063785088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3539.1069204501277</v>
      </c>
      <c r="L347" s="444">
        <f t="shared" ca="1" si="28"/>
        <v>852924.76782848081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852924.76782848081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3518.8714087444187</v>
      </c>
      <c r="L348" s="444">
        <f t="shared" ca="1" si="28"/>
        <v>848048.00950740499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848048.00950740499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3498.5515824066033</v>
      </c>
      <c r="L349" s="444">
        <f t="shared" ca="1" si="28"/>
        <v>843150.93135999143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843150.93135999143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3478.1470901257135</v>
      </c>
      <c r="L350" s="444">
        <f t="shared" ca="1" si="28"/>
        <v>838233.44872029696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838233.44872029696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3457.6575791269865</v>
      </c>
      <c r="L351" s="444">
        <f t="shared" ca="1" si="28"/>
        <v>833295.47656960378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833295.47656960378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3437.082695165765</v>
      </c>
      <c r="L352" s="444">
        <f t="shared" ca="1" si="28"/>
        <v>828336.92953494936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828336.92953494936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3416.4220825213715</v>
      </c>
      <c r="L353" s="444">
        <f t="shared" ca="1" si="28"/>
        <v>823357.72188765055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823357.72188765055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3395.6753839909597</v>
      </c>
      <c r="L354" s="444">
        <f t="shared" ca="1" si="28"/>
        <v>818357.76754182135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818357.76754182135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3374.842240883338</v>
      </c>
      <c r="L355" s="444">
        <f t="shared" ca="1" si="28"/>
        <v>813336.98005288455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813336.98005288455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3353.922293012768</v>
      </c>
      <c r="L356" s="444">
        <f t="shared" ca="1" si="28"/>
        <v>808295.2726160771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808295.2726160771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3332.9151786927373</v>
      </c>
      <c r="L357" s="444">
        <f t="shared" ca="1" si="28"/>
        <v>803232.5580649497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803232.5580649497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3311.8205347297062</v>
      </c>
      <c r="L358" s="444">
        <f t="shared" ca="1" si="28"/>
        <v>798148.74886985926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798148.74886985926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3290.6379964168295</v>
      </c>
      <c r="L359" s="444">
        <f t="shared" ca="1" si="28"/>
        <v>793043.75713645585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793043.75713645585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3269.3671975276484</v>
      </c>
      <c r="L360" s="444">
        <f t="shared" ca="1" si="28"/>
        <v>787917.49460416334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787917.49460416334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3248.0077703097631</v>
      </c>
      <c r="L361" s="444">
        <f t="shared" ca="1" si="28"/>
        <v>782769.87264465296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782769.87264465296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3226.5593454784698</v>
      </c>
      <c r="L362" s="444">
        <f t="shared" ca="1" si="28"/>
        <v>777600.8022603112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777600.8022603112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3205.021552210379</v>
      </c>
      <c r="L363" s="444">
        <f t="shared" ca="1" si="28"/>
        <v>772410.19408270135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772410.19408270135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3183.3940181370049</v>
      </c>
      <c r="L364" s="444">
        <f t="shared" ca="1" si="28"/>
        <v>767197.95837101818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767197.95837101818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3161.676369338325</v>
      </c>
      <c r="L365" s="444">
        <f t="shared" ca="1" si="28"/>
        <v>761964.00501053629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761964.00501053629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3139.8682303363171</v>
      </c>
      <c r="L366" s="444">
        <f t="shared" ca="1" si="28"/>
        <v>756708.24351105245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756708.24351105245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3117.9692240884679</v>
      </c>
      <c r="L367" s="444">
        <f t="shared" ca="1" si="28"/>
        <v>751430.58300532075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751430.58300532075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3095.9789719812525</v>
      </c>
      <c r="L368" s="444">
        <f t="shared" ca="1" si="28"/>
        <v>746130.93224748177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746130.93224748177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3073.8970938235898</v>
      </c>
      <c r="L369" s="444">
        <f t="shared" ca="1" si="28"/>
        <v>740809.19961148524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740809.19961148524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3051.7232078402712</v>
      </c>
      <c r="L370" s="444">
        <f t="shared" ca="1" si="28"/>
        <v>735465.29308950529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735465.29308950529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3029.4569306653548</v>
      </c>
      <c r="L371" s="444">
        <f t="shared" ca="1" si="28"/>
        <v>730099.1202903504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730099.1202903504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3007.0978773355428</v>
      </c>
      <c r="L372" s="444">
        <f t="shared" ca="1" si="28"/>
        <v>724710.58843786572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724710.58843786572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2984.6456612835232</v>
      </c>
      <c r="L373" s="444">
        <f t="shared" ca="1" si="28"/>
        <v>719299.60436932906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719299.60436932906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2962.099894331287</v>
      </c>
      <c r="L374" s="444">
        <f t="shared" ca="1" si="28"/>
        <v>713866.07453384018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713866.07453384018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2939.4601866834164</v>
      </c>
      <c r="L375" s="444">
        <f t="shared" ca="1" si="28"/>
        <v>708409.90499070345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708409.90499070345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2916.7261469203468</v>
      </c>
      <c r="L376" s="444">
        <f t="shared" ca="1" si="28"/>
        <v>702931.00140780362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702931.00140780362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2893.8973819915977</v>
      </c>
      <c r="L377" s="444">
        <f t="shared" ca="1" si="28"/>
        <v>697429.26905997505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697429.26905997505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2870.9734972089786</v>
      </c>
      <c r="L378" s="444">
        <f t="shared" ca="1" si="28"/>
        <v>691904.61282736389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691904.61282736389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2847.9540962397655</v>
      </c>
      <c r="L379" s="444">
        <f t="shared" ca="1" si="28"/>
        <v>686356.93719378347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686356.93719378347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2824.838781099847</v>
      </c>
      <c r="L380" s="444">
        <f t="shared" ca="1" si="28"/>
        <v>680786.14624506317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680786.14624506317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2801.6271521468457</v>
      </c>
      <c r="L381" s="444">
        <f t="shared" ca="1" si="28"/>
        <v>675192.14366738987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675192.14366738987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2778.318808073207</v>
      </c>
      <c r="L382" s="444">
        <f t="shared" ca="1" si="28"/>
        <v>669574.83274564287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669574.83274564287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2754.913345899261</v>
      </c>
      <c r="L383" s="444">
        <f t="shared" ca="1" si="28"/>
        <v>663934.116361722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663934.116361722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2731.4103609662575</v>
      </c>
      <c r="L384" s="444">
        <f t="shared" ca="1" si="28"/>
        <v>658269.89699286805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658269.89699286805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2707.809446929366</v>
      </c>
      <c r="L385" s="444">
        <f t="shared" ca="1" si="28"/>
        <v>652582.07670997723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652582.07670997723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2684.1101957506544</v>
      </c>
      <c r="L386" s="444">
        <f t="shared" ca="1" si="28"/>
        <v>646870.55717590766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646870.55717590766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2660.3121976920311</v>
      </c>
      <c r="L387" s="444">
        <f t="shared" ca="1" si="28"/>
        <v>641135.23964377947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641135.23964377947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2636.4150413081638</v>
      </c>
      <c r="L388" s="444">
        <f t="shared" ca="1" si="28"/>
        <v>635376.02495526744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635376.02495526744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2612.4183134393634</v>
      </c>
      <c r="L389" s="444">
        <f t="shared" ca="1" si="28"/>
        <v>629592.81353888661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629592.81353888661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2588.3215992044434</v>
      </c>
      <c r="L390" s="444">
        <f t="shared" ca="1" si="28"/>
        <v>623785.50540827087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623785.50540827087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2564.1244819935446</v>
      </c>
      <c r="L391" s="444">
        <f t="shared" ca="1" si="28"/>
        <v>617954.00016044418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617954.00016044418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2539.8265434609334</v>
      </c>
      <c r="L392" s="444">
        <f t="shared" ca="1" si="28"/>
        <v>612098.19697408495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612098.19697408495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2515.4273635177697</v>
      </c>
      <c r="L393" s="444">
        <f t="shared" ca="1" si="28"/>
        <v>606217.99460778257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606217.99460778257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2490.9265203248433</v>
      </c>
      <c r="L394" s="444">
        <f t="shared" ca="1" si="28"/>
        <v>600313.29139828729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600313.29139828729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2466.3235902852794</v>
      </c>
      <c r="L395" s="444">
        <f t="shared" ca="1" si="28"/>
        <v>594383.98525875236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594383.98525875236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2441.6181480372175</v>
      </c>
      <c r="L396" s="444">
        <f t="shared" ca="1" si="28"/>
        <v>588429.97367696941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588429.97367696941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2416.8097664464549</v>
      </c>
      <c r="L397" s="444">
        <f t="shared" ca="1" si="28"/>
        <v>582451.1537135957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582451.1537135957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2391.8980165990647</v>
      </c>
      <c r="L398" s="444">
        <f t="shared" ca="1" si="28"/>
        <v>576447.42200037453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576447.42200037453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2366.8824677939765</v>
      </c>
      <c r="L399" s="444">
        <f t="shared" ca="1" si="28"/>
        <v>570418.67473834835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570418.67473834835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2341.762687535534</v>
      </c>
      <c r="L400" s="444">
        <f t="shared" ca="1" si="28"/>
        <v>564364.80769606365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564364.80769606365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2316.5382415260146</v>
      </c>
      <c r="L401" s="444">
        <f t="shared" ca="1" si="28"/>
        <v>558285.71620776947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558285.71620776947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2291.2086936581218</v>
      </c>
      <c r="L402" s="444">
        <f t="shared" ca="1" si="28"/>
        <v>552181.2951716074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552181.2951716074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2265.7736060074467</v>
      </c>
      <c r="L403" s="444">
        <f t="shared" ca="1" si="28"/>
        <v>546051.43904779467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546051.43904779467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2240.2325388248937</v>
      </c>
      <c r="L404" s="444">
        <f t="shared" ca="1" si="28"/>
        <v>539896.04185679939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539896.04185679939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2214.58505052908</v>
      </c>
      <c r="L405" s="444">
        <f t="shared" ca="1" si="28"/>
        <v>533714.99717750831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533714.99717750831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2188.8306976987005</v>
      </c>
      <c r="L406" s="444">
        <f t="shared" ca="1" si="28"/>
        <v>527508.19814538688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527508.19814538688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2162.9690350648611</v>
      </c>
      <c r="L407" s="444">
        <f t="shared" ca="1" si="28"/>
        <v>521275.53745063156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521275.53745063156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2136.9996155033805</v>
      </c>
      <c r="L408" s="444">
        <f t="shared" ca="1" si="28"/>
        <v>515016.90733631473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515016.90733631473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2110.9219900270605</v>
      </c>
      <c r="L409" s="444">
        <f t="shared" ca="1" si="28"/>
        <v>508732.19959652162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508732.19959652162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2084.7357077779225</v>
      </c>
      <c r="L410" s="444">
        <f t="shared" ca="1" si="28"/>
        <v>502421.30557447934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502421.30557447934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2058.4403160194133</v>
      </c>
      <c r="L411" s="444">
        <f t="shared" ca="1" si="28"/>
        <v>496084.11616067856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496084.11616067856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2032.0353601285767</v>
      </c>
      <c r="L412" s="444">
        <f t="shared" ca="1" si="28"/>
        <v>489720.52179098694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489720.52179098694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2005.5203835881946</v>
      </c>
      <c r="L413" s="444">
        <f t="shared" ca="1" si="28"/>
        <v>483330.41244475497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483330.41244475497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1978.8949279788947</v>
      </c>
      <c r="L414" s="444">
        <f t="shared" ca="1" si="28"/>
        <v>476913.67764291371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476913.67764291371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1952.1585329712229</v>
      </c>
      <c r="L415" s="444">
        <f t="shared" ca="1" si="28"/>
        <v>470470.20644606475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470470.20644606475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1925.310736317686</v>
      </c>
      <c r="L416" s="444">
        <f t="shared" ca="1" si="28"/>
        <v>463999.88745256228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463999.88745256228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1898.3510738447587</v>
      </c>
      <c r="L417" s="444">
        <f t="shared" ca="1" si="28"/>
        <v>457502.60879658686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457502.60879658686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1871.2790794448611</v>
      </c>
      <c r="L418" s="444">
        <f t="shared" ca="1" si="28"/>
        <v>450978.25814621156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450978.25814621156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1844.094285068297</v>
      </c>
      <c r="L419" s="444">
        <f t="shared" ca="1" si="28"/>
        <v>444426.72270145966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444426.72270145966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1816.7962207151645</v>
      </c>
      <c r="L420" s="444">
        <f t="shared" ca="1" si="28"/>
        <v>437847.88919235463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437847.88919235463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1789.3844144272268</v>
      </c>
      <c r="L421" s="444">
        <f t="shared" ca="1" si="28"/>
        <v>431241.64387696167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431241.64387696167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1761.8583922797563</v>
      </c>
      <c r="L422" s="444">
        <f t="shared" ca="1" si="28"/>
        <v>424607.87253942125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424607.87253942125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1734.2176783733375</v>
      </c>
      <c r="L423" s="444">
        <f t="shared" ca="1" si="28"/>
        <v>417946.4604879744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417946.4604879744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1706.4617948256425</v>
      </c>
      <c r="L424" s="444">
        <f t="shared" ca="1" si="28"/>
        <v>411257.29255297984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411257.29255297984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1678.5902617631652</v>
      </c>
      <c r="L425" s="444">
        <f t="shared" ca="1" si="28"/>
        <v>404540.25308492279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404540.25308492279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1650.6025973129274</v>
      </c>
      <c r="L426" s="444">
        <f t="shared" ca="1" si="28"/>
        <v>397795.22595241555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397795.22595241555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1622.4983175941475</v>
      </c>
      <c r="L427" s="444">
        <f t="shared" ca="1" si="28"/>
        <v>391022.09454018954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391022.09454018954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1594.2769367098724</v>
      </c>
      <c r="L428" s="444">
        <f t="shared" ca="1" si="28"/>
        <v>384220.74174707924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384220.74174707924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1565.9379667385795</v>
      </c>
      <c r="L429" s="444">
        <f t="shared" ca="1" si="28"/>
        <v>377391.04998399765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377391.04998399765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1537.4809177257393</v>
      </c>
      <c r="L430" s="444">
        <f t="shared" ca="1" si="28"/>
        <v>370532.90117190318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370532.90117190318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1508.9052976753458</v>
      </c>
      <c r="L431" s="444">
        <f t="shared" ca="1" si="28"/>
        <v>363646.17673975835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363646.17673975835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1480.2106125414091</v>
      </c>
      <c r="L432" s="444">
        <f t="shared" ca="1" si="28"/>
        <v>356730.75762247958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356730.75762247958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1451.3963662194142</v>
      </c>
      <c r="L433" s="444">
        <f t="shared" ca="1" si="28"/>
        <v>349786.52425887878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349786.52425887878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1422.462060537744</v>
      </c>
      <c r="L434" s="444">
        <f t="shared" ca="1" si="28"/>
        <v>342813.35658959637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342813.35658959637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1393.4071952490674</v>
      </c>
      <c r="L435" s="444">
        <f t="shared" ca="1" si="28"/>
        <v>335811.13405502524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335811.13405502524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1364.2312680216878</v>
      </c>
      <c r="L436" s="444">
        <f t="shared" ca="1" si="28"/>
        <v>328779.73559322674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328779.73559322674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1334.9337744308607</v>
      </c>
      <c r="L437" s="444">
        <f t="shared" ca="1" si="28"/>
        <v>321719.03963783744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321719.03963783744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1305.514207950072</v>
      </c>
      <c r="L438" s="444">
        <f t="shared" ca="1" si="28"/>
        <v>314628.92411596735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314628.92411596735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1275.9720599422799</v>
      </c>
      <c r="L439" s="444">
        <f t="shared" ca="1" si="28"/>
        <v>307509.26644608943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307509.26644608943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1246.3068196511219</v>
      </c>
      <c r="L440" s="444">
        <f t="shared" ca="1" si="28"/>
        <v>300359.94353592035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300359.94353592035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1216.517974192084</v>
      </c>
      <c r="L441" s="444">
        <f t="shared" ca="1" si="28"/>
        <v>293180.83178029227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293180.83178029227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1186.6050085436336</v>
      </c>
      <c r="L442" s="444">
        <f t="shared" ca="1" si="28"/>
        <v>285971.80705901573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285971.80705901573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1156.5674055383147</v>
      </c>
      <c r="L443" s="444">
        <f t="shared" ca="1" si="28"/>
        <v>278732.74473473389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278732.74473473389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1126.4046458538071</v>
      </c>
      <c r="L444" s="444">
        <f t="shared" ca="1" si="28"/>
        <v>271463.5196507675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271463.5196507675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1096.1162080039471</v>
      </c>
      <c r="L445" s="444">
        <f t="shared" ca="1" si="28"/>
        <v>264164.00612895127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264164.00612895127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1065.7015683297129</v>
      </c>
      <c r="L446" s="444">
        <f t="shared" ca="1" si="28"/>
        <v>256834.07796746079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256834.07796746079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1035.1602009901692</v>
      </c>
      <c r="L447" s="444">
        <f t="shared" ca="1" si="28"/>
        <v>249473.60843863079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249473.60843863079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1004.4915779533775</v>
      </c>
      <c r="L448" s="444">
        <f t="shared" ca="1" si="28"/>
        <v>242082.470286764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242082.470286764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973.6951689872659</v>
      </c>
      <c r="L449" s="444">
        <f t="shared" ca="1" si="28"/>
        <v>234660.53572593108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234660.53572593108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942.77044165046198</v>
      </c>
      <c r="L450" s="444">
        <f t="shared" ca="1" si="28"/>
        <v>227207.67643776137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227207.67643776137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911.71686128308818</v>
      </c>
      <c r="L451" s="444">
        <f t="shared" ca="1" si="28"/>
        <v>219723.76356922428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219723.76356922428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880.53389099751701</v>
      </c>
      <c r="L452" s="444">
        <f t="shared" ca="1" si="28"/>
        <v>212208.66773040162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212208.66773040162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849.22099166908936</v>
      </c>
      <c r="L453" s="444">
        <f t="shared" ca="1" si="28"/>
        <v>204662.25899225051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204662.25899225051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817.77762192679302</v>
      </c>
      <c r="L454" s="444">
        <f t="shared" ca="1" si="28"/>
        <v>197084.40688435713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197084.40688435713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786.20323814390395</v>
      </c>
      <c r="L455" s="444">
        <f t="shared" ca="1" si="28"/>
        <v>189474.98039268085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189474.98039268085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754.49729442858609</v>
      </c>
      <c r="L456" s="444">
        <f t="shared" ca="1" si="28"/>
        <v>181833.84795728925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181833.84795728925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722.65924261445446</v>
      </c>
      <c r="L457" s="444">
        <f t="shared" ca="1" si="28"/>
        <v>174160.87747008353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174160.87747008353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690.68853225109729</v>
      </c>
      <c r="L458" s="444">
        <f t="shared" ca="1" si="28"/>
        <v>166455.93627251446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166455.93627251446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658.58461059455954</v>
      </c>
      <c r="L459" s="444">
        <f t="shared" ca="1" si="28"/>
        <v>158718.89115328883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158718.89115328883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626.34692259778603</v>
      </c>
      <c r="L460" s="444">
        <f t="shared" ca="1" si="28"/>
        <v>150949.60834606644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150949.60834606644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593.97491090102608</v>
      </c>
      <c r="L461" s="444">
        <f t="shared" ca="1" si="28"/>
        <v>143147.95352714727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143147.95352714727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561.46801582219621</v>
      </c>
      <c r="L462" s="444">
        <f t="shared" ca="1" si="28"/>
        <v>135313.79181314929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135313.79181314929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528.82567534720454</v>
      </c>
      <c r="L463" s="444">
        <f t="shared" ca="1" si="28"/>
        <v>127446.98775867632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127446.98775867632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496.04732512023389</v>
      </c>
      <c r="L464" s="444">
        <f t="shared" ca="1" si="28"/>
        <v>119547.40535397637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119547.40535397637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463.13239843398412</v>
      </c>
      <c r="L465" s="444">
        <f t="shared" ca="1" si="28"/>
        <v>111614.90802259017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111614.90802259017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430.08032621987496</v>
      </c>
      <c r="L466" s="444">
        <f t="shared" ca="1" si="28"/>
        <v>103649.35861898986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103649.35861898986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396.89053703820701</v>
      </c>
      <c r="L467" s="444">
        <f t="shared" ca="1" si="28"/>
        <v>95650.619426207893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95650.619426207893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363.56245706828213</v>
      </c>
      <c r="L468" s="444">
        <f t="shared" ca="1" si="28"/>
        <v>87618.552153455996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87618.552153455996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330.09551009848258</v>
      </c>
      <c r="L469" s="444">
        <f t="shared" ca="1" si="28"/>
        <v>79553.0179337343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79553.0179337343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296.4891175163088</v>
      </c>
      <c r="L470" s="444">
        <f t="shared" ca="1" si="28"/>
        <v>71453.877321430424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71453.877321430424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262.74269829837601</v>
      </c>
      <c r="L471" s="444">
        <f t="shared" ca="1" si="28"/>
        <v>63320.990289908616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63320.990289908616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228.85566900036849</v>
      </c>
      <c r="L472" s="444">
        <f t="shared" ca="1" si="28"/>
        <v>55154.216229088801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55154.216229088801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194.82744374695258</v>
      </c>
      <c r="L473" s="444">
        <f t="shared" ca="1" si="28"/>
        <v>46953.41394301557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46953.41394301557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160.65743422164743</v>
      </c>
      <c r="L474" s="444">
        <f t="shared" ca="1" si="28"/>
        <v>38718.441647417036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38718.441647417036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126.34504965665356</v>
      </c>
      <c r="L475" s="444">
        <f t="shared" ca="1" si="28"/>
        <v>30449.156967253508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30449.156967253508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91.88969682263884</v>
      </c>
      <c r="L476" s="444">
        <f t="shared" ca="1" si="28"/>
        <v>22145.416934255962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22145.416934255962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57.290780018482401</v>
      </c>
      <c r="L477" s="444">
        <f t="shared" ca="1" si="28"/>
        <v>13807.077984454259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13807.077984454259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22.547701060975314</v>
      </c>
      <c r="L478" s="444">
        <f t="shared" ca="1" si="28"/>
        <v>5433.9959556950507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5433.9959556950507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-12.34014072552139</v>
      </c>
      <c r="L479" s="444">
        <f t="shared" ca="1" si="28"/>
        <v>-2973.9739148506551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-2973.9739148506551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-47.373348519461828</v>
      </c>
      <c r="L480" s="444">
        <f t="shared" ca="1" si="28"/>
        <v>-11416.976993190301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-11416.976993190301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-82.552528012543689</v>
      </c>
      <c r="L481" s="444">
        <f t="shared" ca="1" si="28"/>
        <v>-19895.159251023029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-19895.159251023029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-117.87828742018007</v>
      </c>
      <c r="L482" s="444">
        <f t="shared" ca="1" si="28"/>
        <v>-28408.667268263394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-28408.667268263394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-153.35123749201489</v>
      </c>
      <c r="L483" s="444">
        <f t="shared" ca="1" si="28"/>
        <v>-36957.648235575594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-36957.648235575594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-188.9719915224824</v>
      </c>
      <c r="L484" s="444">
        <f t="shared" ca="1" si="28"/>
        <v>-45542.249956918262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-45542.249956918262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-224.74116536141022</v>
      </c>
      <c r="L485" s="444">
        <f t="shared" ca="1" si="28"/>
        <v>-54162.620852099855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-54162.620852099855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-260.65937742466684</v>
      </c>
      <c r="L486" s="444">
        <f t="shared" ca="1" si="28"/>
        <v>-62818.909959344703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-62818.909959344703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-296.72724870485371</v>
      </c>
      <c r="L487" s="444">
        <f t="shared" ca="1" si="28"/>
        <v>-71511.266937869732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-71511.266937869732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-332.9454027820413</v>
      </c>
      <c r="L488" s="444">
        <f t="shared" ca="1" si="28"/>
        <v>-80239.842070471961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-80239.842070471961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-369.31446583455062</v>
      </c>
      <c r="L489" s="444">
        <f t="shared" ca="1" si="28"/>
        <v>-89004.786266126699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-89004.786266126699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-405.8350666497787</v>
      </c>
      <c r="L490" s="444">
        <f t="shared" ca="1" si="28"/>
        <v>-97806.251062596653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-97806.251062596653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-442.50783663507019</v>
      </c>
      <c r="L491" s="444">
        <f t="shared" ca="1" si="28"/>
        <v>-106644.3886290519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-106644.3886290519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-479.33340982863365</v>
      </c>
      <c r="L492" s="444">
        <f t="shared" ca="1" si="28"/>
        <v>-115519.35176870071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-115519.35176870071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-516.31242291050376</v>
      </c>
      <c r="L493" s="444">
        <f t="shared" ca="1" si="28"/>
        <v>-124431.2939214314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-124431.2939214314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-553.44551521354833</v>
      </c>
      <c r="L494" s="444">
        <f t="shared" ca="1" si="28"/>
        <v>-133380.36916646513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-133380.36916646513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-590.73332873452216</v>
      </c>
      <c r="L495" s="444">
        <f t="shared" ca="1" si="28"/>
        <v>-142366.73222501983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-142366.73222501983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-628.17650814516674</v>
      </c>
      <c r="L496" s="444">
        <f t="shared" ca="1" si="28"/>
        <v>-151390.53846298519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-151390.53846298519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-665.77570080335568</v>
      </c>
      <c r="L497" s="444">
        <f t="shared" ca="1" si="28"/>
        <v>-160451.94389360872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-160451.94389360872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-703.53155676428707</v>
      </c>
      <c r="L498" s="444">
        <f t="shared" ca="1" si="28"/>
        <v>-169551.1051801932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-169551.1051801932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-741.44472879172247</v>
      </c>
      <c r="L499" s="444">
        <f t="shared" ca="1" si="28"/>
        <v>-178688.1796388051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-178688.1796388051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-779.51587236927196</v>
      </c>
      <c r="L500" s="444">
        <f t="shared" ca="1" si="28"/>
        <v>-187863.32524099454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-187863.32524099454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-817.745645711728</v>
      </c>
      <c r="L501" s="444">
        <f t="shared" ca="1" si="28"/>
        <v>-197076.70061652645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-197076.70061652645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-856.13470977644431</v>
      </c>
      <c r="L502" s="444">
        <f t="shared" ca="1" si="28"/>
        <v>-206328.46505612307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-206328.46505612307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-894.68372827476367</v>
      </c>
      <c r="L503" s="444">
        <f t="shared" ca="1" si="28"/>
        <v>-215618.77851421802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-215618.77851421802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-933.39336768349256</v>
      </c>
      <c r="L504" s="444">
        <f t="shared" ca="1" si="28"/>
        <v>-224947.80161172169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-224947.80161172169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-972.26429725642447</v>
      </c>
      <c r="L505" s="444">
        <f t="shared" ca="1" si="28"/>
        <v>-234315.69563879829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-234315.69563879829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-1011.2971890359104</v>
      </c>
      <c r="L506" s="444">
        <f t="shared" ca="1" si="28"/>
        <v>-243722.62255765439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-243722.62255765439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-1050.4927178644773</v>
      </c>
      <c r="L507" s="444">
        <f t="shared" ca="1" si="28"/>
        <v>-253168.74500533906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-253168.74500533906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-1089.8515613964969</v>
      </c>
      <c r="L508" s="444">
        <f t="shared" ca="1" si="28"/>
        <v>-262654.22629655572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-262654.22629655572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-1129.3744001098996</v>
      </c>
      <c r="L509" s="444">
        <f t="shared" ca="1" si="28"/>
        <v>-272179.23042648582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-272179.23042648582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-1169.0619173179416</v>
      </c>
      <c r="L510" s="444">
        <f t="shared" ca="1" si="28"/>
        <v>-281743.92207362392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-281743.92207362392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-1208.9147991810171</v>
      </c>
      <c r="L511" s="444">
        <f t="shared" ca="1" si="28"/>
        <v>-291348.46660262515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-291348.46660262515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-1248.9337347185221</v>
      </c>
      <c r="L512" s="444">
        <f t="shared" ca="1" si="28"/>
        <v>-300993.03006716387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-300993.03006716387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-1289.1194158207668</v>
      </c>
      <c r="L513" s="444">
        <f t="shared" ca="1" si="28"/>
        <v>-310677.7792128048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-310677.7792128048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-1329.4725372609373</v>
      </c>
      <c r="L514" s="444">
        <f t="shared" ca="1" si="28"/>
        <v>-320402.88147988589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-320402.88147988589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-1369.9937967071087</v>
      </c>
      <c r="L515" s="444">
        <f t="shared" ca="1" si="28"/>
        <v>-330168.50500641321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-330168.50500641321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-1410.6838947343058</v>
      </c>
      <c r="L516" s="444">
        <f t="shared" ca="1" si="28"/>
        <v>-339974.8186309677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-339974.8186309677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-1451.5435348366161</v>
      </c>
      <c r="L517" s="444">
        <f t="shared" ca="1" si="28"/>
        <v>-349821.99189562449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-349821.99189562449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-1492.5734234393528</v>
      </c>
      <c r="L518" s="444">
        <f t="shared" ref="L518:L772" ca="1" si="54">I518-J518+K518</f>
        <v>-359710.19504888402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-359710.19504888402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-1533.7742699112675</v>
      </c>
      <c r="L519" s="444">
        <f t="shared" ca="1" si="54"/>
        <v>-369639.59904861549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-369639.59904861549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-1575.1467865768152</v>
      </c>
      <c r="L520" s="444">
        <f t="shared" ca="1" si="54"/>
        <v>-379610.37556501251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-379610.37556501251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-1616.6916887284694</v>
      </c>
      <c r="L521" s="444">
        <f t="shared" ca="1" si="54"/>
        <v>-389622.69698356115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-389622.69698356115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-1658.4096946390889</v>
      </c>
      <c r="L522" s="444">
        <f t="shared" ca="1" si="54"/>
        <v>-399676.73640802043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-399676.73640802043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-1700.3015255743358</v>
      </c>
      <c r="L523" s="444">
        <f t="shared" ca="1" si="54"/>
        <v>-409772.66766341496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-409772.66766341496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-1742.3679058051464</v>
      </c>
      <c r="L524" s="444">
        <f t="shared" ca="1" si="54"/>
        <v>-419910.66529904027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-419910.66529904027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-1784.6095626202518</v>
      </c>
      <c r="L525" s="444">
        <f t="shared" ca="1" si="54"/>
        <v>-430090.90459148068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-430090.90459148068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-1827.0272263387537</v>
      </c>
      <c r="L526" s="444">
        <f t="shared" ca="1" si="54"/>
        <v>-440313.56154763961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-440313.56154763961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-1869.6216303227493</v>
      </c>
      <c r="L527" s="444">
        <f t="shared" ca="1" si="54"/>
        <v>-450578.81290778256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-450578.81290778256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-1912.3935109900115</v>
      </c>
      <c r="L528" s="444">
        <f t="shared" ca="1" si="54"/>
        <v>-460886.83614859276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-460886.83614859276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-1955.3436078267202</v>
      </c>
      <c r="L529" s="444">
        <f t="shared" ca="1" si="54"/>
        <v>-471237.80948623968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-471237.80948623968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-1998.4726634002493</v>
      </c>
      <c r="L530" s="444">
        <f t="shared" ca="1" si="54"/>
        <v>-481631.91187946009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-481631.91187946009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-2041.7814233720012</v>
      </c>
      <c r="L531" s="444">
        <f t="shared" ca="1" si="54"/>
        <v>-492069.32303265226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-492069.32303265226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-2085.2706365103018</v>
      </c>
      <c r="L532" s="444">
        <f t="shared" ca="1" si="54"/>
        <v>-502550.22339898272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-502550.22339898272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-2128.9410547033453</v>
      </c>
      <c r="L533" s="444">
        <f t="shared" ca="1" si="54"/>
        <v>-513074.79418350622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-513074.79418350622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-2172.7934329721934</v>
      </c>
      <c r="L534" s="444">
        <f t="shared" ca="1" si="54"/>
        <v>-523643.21734629862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-523643.21734629862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-2216.8285294838283</v>
      </c>
      <c r="L535" s="444">
        <f t="shared" ca="1" si="54"/>
        <v>-534255.67560560268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-534255.67560560268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-2261.047105564262</v>
      </c>
      <c r="L536" s="444">
        <f t="shared" ca="1" si="54"/>
        <v>-544912.35244098713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-544912.35244098713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-2305.4499257116972</v>
      </c>
      <c r="L537" s="444">
        <f t="shared" ca="1" si="54"/>
        <v>-555613.43209651904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-555613.43209651904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-2350.0377576097467</v>
      </c>
      <c r="L538" s="444">
        <f t="shared" ca="1" si="54"/>
        <v>-566359.09958394896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-566359.09958394896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-2394.8113721407049</v>
      </c>
      <c r="L539" s="444">
        <f t="shared" ca="1" si="54"/>
        <v>-577149.5406859098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-577149.5406859098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-2439.7715433988751</v>
      </c>
      <c r="L540" s="444">
        <f t="shared" ca="1" si="54"/>
        <v>-587984.94195912883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-587984.94195912883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-2484.9190487039541</v>
      </c>
      <c r="L541" s="444">
        <f t="shared" ca="1" si="54"/>
        <v>-598865.49073765299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-598865.49073765299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-2530.2546686144715</v>
      </c>
      <c r="L542" s="444">
        <f t="shared" ca="1" si="54"/>
        <v>-609791.37513608765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-609791.37513608765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-2575.7791869412827</v>
      </c>
      <c r="L543" s="444">
        <f t="shared" ca="1" si="54"/>
        <v>-620762.78405284917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-620762.78405284917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-2621.4933907611221</v>
      </c>
      <c r="L544" s="444">
        <f t="shared" ca="1" si="54"/>
        <v>-631779.90717343043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-631779.90717343043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-2667.3980704302107</v>
      </c>
      <c r="L545" s="444">
        <f t="shared" ca="1" si="54"/>
        <v>-642842.93497368088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-642842.93497368088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-2713.4940195979211</v>
      </c>
      <c r="L546" s="444">
        <f t="shared" ca="1" si="54"/>
        <v>-653952.05872309895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-653952.05872309895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-2759.7820352204963</v>
      </c>
      <c r="L547" s="444">
        <f t="shared" ca="1" si="54"/>
        <v>-665107.47048813966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-665107.47048813966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-2806.2629175748325</v>
      </c>
      <c r="L548" s="444">
        <f t="shared" ca="1" si="54"/>
        <v>-676309.36313553469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-676309.36313553469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-2852.9374702723121</v>
      </c>
      <c r="L549" s="444">
        <f t="shared" ca="1" si="54"/>
        <v>-687557.93033562717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-687557.93033562717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-2899.8065002726971</v>
      </c>
      <c r="L550" s="444">
        <f t="shared" ca="1" si="54"/>
        <v>-698853.36656572006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-698853.36656572006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-2946.8708178980842</v>
      </c>
      <c r="L551" s="444">
        <f t="shared" ca="1" si="54"/>
        <v>-710195.86711343832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-710195.86711343832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-2994.1312368469103</v>
      </c>
      <c r="L552" s="444">
        <f t="shared" ca="1" si="54"/>
        <v>-721585.62808010541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-721585.62808010541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-3041.5885742080231</v>
      </c>
      <c r="L553" s="444">
        <f t="shared" ca="1" si="54"/>
        <v>-733022.84638413356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-733022.84638413356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-3089.2436504748071</v>
      </c>
      <c r="L554" s="444">
        <f t="shared" ca="1" si="54"/>
        <v>-744507.71976442856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-744507.71976442856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-3137.0972895593695</v>
      </c>
      <c r="L555" s="444">
        <f t="shared" ca="1" si="54"/>
        <v>-756040.44678380806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-756040.44678380806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-3185.1503188067845</v>
      </c>
      <c r="L556" s="444">
        <f t="shared" ca="1" si="54"/>
        <v>-767621.226832435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-767621.226832435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-3233.4035690093965</v>
      </c>
      <c r="L557" s="444">
        <f t="shared" ca="1" si="54"/>
        <v>-779250.26013126457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-779250.26013126457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-3281.8578744211864</v>
      </c>
      <c r="L558" s="444">
        <f t="shared" ca="1" si="54"/>
        <v>-790927.74773550592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-790927.74773550592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-3330.5140727721919</v>
      </c>
      <c r="L559" s="444">
        <f t="shared" ca="1" si="54"/>
        <v>-802653.89153809834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-802653.89153809834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-3379.3730052829937</v>
      </c>
      <c r="L560" s="444">
        <f t="shared" ca="1" si="54"/>
        <v>-814428.89427320147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-814428.89427320147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-3428.435516679257</v>
      </c>
      <c r="L561" s="444">
        <f t="shared" ca="1" si="54"/>
        <v>-826252.95951970096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-826252.95951970096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-3477.7024552063385</v>
      </c>
      <c r="L562" s="444">
        <f t="shared" ca="1" si="54"/>
        <v>-838126.29170472745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-838126.29170472745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-3527.1746726439483</v>
      </c>
      <c r="L563" s="444">
        <f t="shared" ca="1" si="54"/>
        <v>-850049.09610719164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-850049.09610719164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-3576.853024320882</v>
      </c>
      <c r="L564" s="444">
        <f t="shared" ca="1" si="54"/>
        <v>-862021.57886133273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-862021.57886133273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-3626.7383691298037</v>
      </c>
      <c r="L565" s="444">
        <f t="shared" ca="1" si="54"/>
        <v>-874043.94696028274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-874043.94696028274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-3676.8315695420956</v>
      </c>
      <c r="L566" s="444">
        <f t="shared" ca="1" si="54"/>
        <v>-886116.40825964499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-886116.40825964499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-3727.1334916227711</v>
      </c>
      <c r="L567" s="444">
        <f t="shared" ca="1" si="54"/>
        <v>-898239.17148108792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-898239.17148108792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-3777.6450050454505</v>
      </c>
      <c r="L568" s="444">
        <f t="shared" ca="1" si="54"/>
        <v>-910412.44621595356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-910412.44621595356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-3828.3669831073908</v>
      </c>
      <c r="L569" s="444">
        <f t="shared" ca="1" si="54"/>
        <v>-922636.44292888115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-922636.44292888115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-3879.3003027445889</v>
      </c>
      <c r="L570" s="444">
        <f t="shared" ca="1" si="54"/>
        <v>-934911.37296144594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-934911.37296144594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-3930.4458445469422</v>
      </c>
      <c r="L571" s="444">
        <f t="shared" ca="1" si="54"/>
        <v>-947237.44853581302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-947237.44853581302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-3981.8044927734722</v>
      </c>
      <c r="L572" s="444">
        <f t="shared" ca="1" si="54"/>
        <v>-959614.88275840669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-959614.88275840669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-4033.3771353676125</v>
      </c>
      <c r="L573" s="444">
        <f t="shared" ca="1" si="54"/>
        <v>-972043.88962359447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-972043.88962359447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-4085.1646639725614</v>
      </c>
      <c r="L574" s="444">
        <f t="shared" ca="1" si="54"/>
        <v>-984524.68401738722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-984524.68401738722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-4137.1679739466972</v>
      </c>
      <c r="L575" s="444">
        <f t="shared" ca="1" si="54"/>
        <v>-997057.48172115406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-997057.48172115406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-4189.3879643790588</v>
      </c>
      <c r="L576" s="444">
        <f t="shared" ca="1" si="54"/>
        <v>-1009642.4994153533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-1009642.4994153533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-4241.8255381048893</v>
      </c>
      <c r="L577" s="444">
        <f t="shared" ca="1" si="54"/>
        <v>-1022279.9546832783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-1022279.9546832783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-4294.4816017212434</v>
      </c>
      <c r="L578" s="444">
        <f t="shared" ca="1" si="54"/>
        <v>-1034970.0660148198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-1034970.0660148198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-4347.3570656026668</v>
      </c>
      <c r="L579" s="444">
        <f t="shared" ca="1" si="54"/>
        <v>-1047713.0528102426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-1047713.0528102426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-4400.452843916928</v>
      </c>
      <c r="L580" s="444">
        <f t="shared" ca="1" si="54"/>
        <v>-1060509.1353839797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-1060509.1353839797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-4453.7698546408328</v>
      </c>
      <c r="L581" s="444">
        <f t="shared" ca="1" si="54"/>
        <v>-1073358.5349684407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-1073358.5349684407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-4507.3090195760869</v>
      </c>
      <c r="L582" s="444">
        <f t="shared" ca="1" si="54"/>
        <v>-1086261.4737178369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-1086261.4737178369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-4561.0712643652378</v>
      </c>
      <c r="L583" s="444">
        <f t="shared" ca="1" si="54"/>
        <v>-1099218.1747120223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-1099218.1747120223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-4615.0575185076768</v>
      </c>
      <c r="L584" s="444">
        <f t="shared" ca="1" si="54"/>
        <v>-1112228.8619603501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-1112228.8619603501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-4669.2687153757097</v>
      </c>
      <c r="L585" s="444">
        <f t="shared" ca="1" si="54"/>
        <v>-1125293.7604055461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-1125293.7604055461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-4723.7057922306922</v>
      </c>
      <c r="L586" s="444">
        <f t="shared" ca="1" si="54"/>
        <v>-1138413.095927597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-1138413.095927597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-4778.3696902392385</v>
      </c>
      <c r="L587" s="444">
        <f t="shared" ca="1" si="54"/>
        <v>-1151587.0953476564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-1151587.0953476564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-4833.2613544894857</v>
      </c>
      <c r="L588" s="444">
        <f t="shared" ca="1" si="54"/>
        <v>-1164815.9864319661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-1164815.9864319661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-4888.3817340074429</v>
      </c>
      <c r="L589" s="444">
        <f t="shared" ca="1" si="54"/>
        <v>-1178099.9978957938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-1178099.9978957938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-4943.731781773391</v>
      </c>
      <c r="L590" s="444">
        <f t="shared" ca="1" si="54"/>
        <v>-1191439.3594073874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-1191439.3594073874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-4999.312454738365</v>
      </c>
      <c r="L591" s="444">
        <f t="shared" ca="1" si="54"/>
        <v>-1204834.301591946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-1204834.301591946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-5055.1247138406925</v>
      </c>
      <c r="L592" s="444">
        <f t="shared" ca="1" si="54"/>
        <v>-1218285.0560356069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-1218285.0560356069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-5111.1695240226127</v>
      </c>
      <c r="L593" s="444">
        <f t="shared" ca="1" si="54"/>
        <v>-1231791.8552894497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-1231791.8552894497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-5167.4478542469578</v>
      </c>
      <c r="L594" s="444">
        <f t="shared" ca="1" si="54"/>
        <v>-1245354.9328735168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-1245354.9328735168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-5223.9606775139036</v>
      </c>
      <c r="L595" s="444">
        <f t="shared" ca="1" si="54"/>
        <v>-1258974.5232808508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-1258974.5232808508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-5280.7089708777958</v>
      </c>
      <c r="L596" s="444">
        <f t="shared" ca="1" si="54"/>
        <v>-1272650.8619815488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-1272650.8619815488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-5337.6937154640373</v>
      </c>
      <c r="L597" s="444">
        <f t="shared" ca="1" si="54"/>
        <v>-1286384.1854268331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-1286384.1854268331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-5394.9158964860553</v>
      </c>
      <c r="L598" s="444">
        <f t="shared" ca="1" si="54"/>
        <v>-1300174.7310531393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-1300174.7310531393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-5452.3765032623314</v>
      </c>
      <c r="L599" s="444">
        <f t="shared" ca="1" si="54"/>
        <v>-1314022.7372862219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-1314022.7372862219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-5510.0765292335091</v>
      </c>
      <c r="L600" s="444">
        <f t="shared" ca="1" si="54"/>
        <v>-1327928.4435452756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-1327928.4435452756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-5568.0169719795658</v>
      </c>
      <c r="L601" s="444">
        <f t="shared" ca="1" si="54"/>
        <v>-1341892.0902470753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-1341892.0902470753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-5626.1988332370647</v>
      </c>
      <c r="L602" s="444">
        <f t="shared" ca="1" si="54"/>
        <v>-1355913.9188101327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-1355913.9188101327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-5684.62311891647</v>
      </c>
      <c r="L603" s="444">
        <f t="shared" ca="1" si="54"/>
        <v>-1369994.1716588694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-1369994.1716588694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-5743.2908391195397</v>
      </c>
      <c r="L604" s="444">
        <f t="shared" ca="1" si="54"/>
        <v>-1384133.0922278091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-1384133.0922278091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-5802.2030081567891</v>
      </c>
      <c r="L605" s="444">
        <f t="shared" ca="1" si="54"/>
        <v>-1398330.924965786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-1398330.924965786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-5861.3606445650257</v>
      </c>
      <c r="L606" s="444">
        <f t="shared" ca="1" si="54"/>
        <v>-1412587.9153401712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-1412587.9153401712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-5920.7647711249638</v>
      </c>
      <c r="L607" s="444">
        <f t="shared" ca="1" si="54"/>
        <v>-1426904.3098411164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-1426904.3098411164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-5980.4164148789023</v>
      </c>
      <c r="L608" s="444">
        <f t="shared" ca="1" si="54"/>
        <v>-1441280.3559858154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-1441280.3559858154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-6040.3166071484811</v>
      </c>
      <c r="L609" s="444">
        <f t="shared" ca="1" si="54"/>
        <v>-1455716.302322784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-1455716.302322784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-6100.4663835525171</v>
      </c>
      <c r="L610" s="444">
        <f t="shared" ca="1" si="54"/>
        <v>-1470212.3984361566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-1470212.3984361566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-6160.8667840249027</v>
      </c>
      <c r="L611" s="444">
        <f t="shared" ca="1" si="54"/>
        <v>-1484768.8949500017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-1484768.8949500017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-6221.5188528325916</v>
      </c>
      <c r="L612" s="444">
        <f t="shared" ca="1" si="54"/>
        <v>-1499386.0435326544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-1499386.0435326544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-6282.4236385936438</v>
      </c>
      <c r="L613" s="444">
        <f t="shared" ca="1" si="54"/>
        <v>-1514064.0969010682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-1514064.0969010682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-6343.582194295368</v>
      </c>
      <c r="L614" s="444">
        <f t="shared" ca="1" si="54"/>
        <v>-1528803.3088251839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-1528803.3088251839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-6404.9955773125166</v>
      </c>
      <c r="L615" s="444">
        <f t="shared" ca="1" si="54"/>
        <v>-1543603.9341323166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-1543603.9341323166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-6466.6648494255696</v>
      </c>
      <c r="L616" s="444">
        <f t="shared" ca="1" si="54"/>
        <v>-1558466.2287115625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-1558466.2287115625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-6528.5910768390941</v>
      </c>
      <c r="L617" s="444">
        <f t="shared" ca="1" si="54"/>
        <v>-1573390.4495182217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-1573390.4495182217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-6590.7753302001738</v>
      </c>
      <c r="L618" s="444">
        <f t="shared" ca="1" si="54"/>
        <v>-1588376.8545782419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-1588376.8545782419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-6653.2186846169252</v>
      </c>
      <c r="L619" s="444">
        <f t="shared" ca="1" si="54"/>
        <v>-1603425.7029926791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-1603425.7029926791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-6715.9222196770797</v>
      </c>
      <c r="L620" s="444">
        <f t="shared" ca="1" si="54"/>
        <v>-1618537.2549421764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-1618537.2549421764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-6778.8870194666524</v>
      </c>
      <c r="L621" s="444">
        <f t="shared" ca="1" si="54"/>
        <v>-1633711.7716914632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-1633711.7716914632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-6842.114172588681</v>
      </c>
      <c r="L622" s="444">
        <f t="shared" ca="1" si="54"/>
        <v>-1648949.5155938719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-1648949.5155938719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-6905.6047721820496</v>
      </c>
      <c r="L623" s="444">
        <f t="shared" ca="1" si="54"/>
        <v>-1664250.7500958741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-1664250.7500958741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-6969.359915940393</v>
      </c>
      <c r="L624" s="444">
        <f t="shared" ca="1" si="54"/>
        <v>-1679615.7397416346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-1679615.7397416346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-7033.3807061310617</v>
      </c>
      <c r="L625" s="444">
        <f t="shared" ca="1" si="54"/>
        <v>-1695044.7501775858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-1695044.7501775858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-7097.6682496141921</v>
      </c>
      <c r="L626" s="444">
        <f t="shared" ca="1" si="54"/>
        <v>-1710538.0481570202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-1710538.0481570202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-7162.223657861834</v>
      </c>
      <c r="L627" s="444">
        <f t="shared" ca="1" si="54"/>
        <v>-1726095.9015447022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-1726095.9015447022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-7227.0480469771774</v>
      </c>
      <c r="L628" s="444">
        <f t="shared" ca="1" si="54"/>
        <v>-1741718.5793214997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-1741718.5793214997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-7292.142537713833</v>
      </c>
      <c r="L629" s="444">
        <f t="shared" ca="1" si="54"/>
        <v>-1757406.3515890336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-1757406.3515890336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-7357.5082554952241</v>
      </c>
      <c r="L630" s="444">
        <f t="shared" ca="1" si="54"/>
        <v>-1773159.489574349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-1773159.489574349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-7423.1463304340368</v>
      </c>
      <c r="L631" s="444">
        <f t="shared" ca="1" si="54"/>
        <v>-1788978.2656346033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-1788978.2656346033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-7489.057897351765</v>
      </c>
      <c r="L632" s="444">
        <f t="shared" ca="1" si="54"/>
        <v>-1804862.9532617752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-1804862.9532617752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-7555.2440957983135</v>
      </c>
      <c r="L633" s="444">
        <f t="shared" ca="1" si="54"/>
        <v>-1820813.8270873937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-1820813.8270873937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-7621.7060700717248</v>
      </c>
      <c r="L634" s="444">
        <f t="shared" ca="1" si="54"/>
        <v>-1836831.1628872857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-1836831.1628872857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-7688.4449692379412</v>
      </c>
      <c r="L635" s="444">
        <f t="shared" ca="1" si="54"/>
        <v>-1852915.2375863439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-1852915.2375863439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-7755.461947150684</v>
      </c>
      <c r="L636" s="444">
        <f t="shared" ca="1" si="54"/>
        <v>-1869066.3292633148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-1869066.3292633148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-7822.7581624713957</v>
      </c>
      <c r="L637" s="444">
        <f t="shared" ca="1" si="54"/>
        <v>-1885284.7171556065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-1885284.7171556065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-7890.3347786892773</v>
      </c>
      <c r="L638" s="444">
        <f t="shared" ca="1" si="54"/>
        <v>-1901570.681664116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-1901570.681664116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-7958.1929641414017</v>
      </c>
      <c r="L639" s="444">
        <f t="shared" ca="1" si="54"/>
        <v>-1917924.5043580777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-1917924.5043580777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-8026.333892032907</v>
      </c>
      <c r="L640" s="444">
        <f t="shared" ca="1" si="54"/>
        <v>-1934346.4679799308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-1934346.4679799308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-8094.758740457296</v>
      </c>
      <c r="L641" s="444">
        <f t="shared" ca="1" si="54"/>
        <v>-1950836.8564502082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-1950836.8564502082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-8163.4686924167836</v>
      </c>
      <c r="L642" s="444">
        <f t="shared" ca="1" si="54"/>
        <v>-1967395.9548724452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-1967395.9548724452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-8232.4649358427723</v>
      </c>
      <c r="L643" s="444">
        <f t="shared" ca="1" si="54"/>
        <v>-1984024.0495381081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-1984024.0495381081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-8301.7486636163685</v>
      </c>
      <c r="L644" s="444">
        <f t="shared" ca="1" si="54"/>
        <v>-2000721.4279315446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-2000721.4279315446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-8371.3210735890207</v>
      </c>
      <c r="L645" s="444">
        <f t="shared" ca="1" si="54"/>
        <v>-2017488.3787349537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-2017488.3787349537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-8441.183368603226</v>
      </c>
      <c r="L646" s="444">
        <f t="shared" ca="1" si="54"/>
        <v>-2034325.1918333771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-2034325.1918333771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-8511.3367565133212</v>
      </c>
      <c r="L647" s="444">
        <f t="shared" ca="1" si="54"/>
        <v>-2051232.1583197105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-2051232.1583197105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-8581.7824502063777</v>
      </c>
      <c r="L648" s="444">
        <f t="shared" ca="1" si="54"/>
        <v>-2068209.570499737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-2068209.570499737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-8652.5216676231557</v>
      </c>
      <c r="L649" s="444">
        <f t="shared" ca="1" si="54"/>
        <v>-2085257.7218971804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-2085257.7218971804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-8723.5556317791688</v>
      </c>
      <c r="L650" s="444">
        <f t="shared" ca="1" si="54"/>
        <v>-2102376.9072587797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-2102376.9072587797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-8794.8855707858347</v>
      </c>
      <c r="L651" s="444">
        <f t="shared" ca="1" si="54"/>
        <v>-2119567.4225593861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-2119567.4225593861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-8866.5127178716939</v>
      </c>
      <c r="L652" s="444">
        <f t="shared" ca="1" si="54"/>
        <v>-2136829.5650070785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-2136829.5650070785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-8938.4383114037446</v>
      </c>
      <c r="L653" s="444">
        <f t="shared" ca="1" si="54"/>
        <v>-2154163.6330483025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-2154163.6330483025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-9010.663594908845</v>
      </c>
      <c r="L654" s="444">
        <f t="shared" ca="1" si="54"/>
        <v>-2171569.9263730319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-2171569.9263730319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-9083.1898170952172</v>
      </c>
      <c r="L655" s="444">
        <f t="shared" ca="1" si="54"/>
        <v>-2189048.7459199475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-2189048.7459199475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-9156.0182318740335</v>
      </c>
      <c r="L656" s="444">
        <f t="shared" ca="1" si="54"/>
        <v>-2206600.3938816418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-2206600.3938816418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-9229.1500983810929</v>
      </c>
      <c r="L657" s="444">
        <f t="shared" ca="1" si="54"/>
        <v>-2224225.1737098433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-2224225.1737098433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-9302.5866809985982</v>
      </c>
      <c r="L658" s="444">
        <f t="shared" ca="1" si="54"/>
        <v>-2241923.3901206623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-2241923.3901206623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-9376.3292493770114</v>
      </c>
      <c r="L659" s="444">
        <f t="shared" ca="1" si="54"/>
        <v>-2259695.3490998596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-2259695.3490998596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-9450.3790784569992</v>
      </c>
      <c r="L660" s="444">
        <f t="shared" ca="1" si="54"/>
        <v>-2277541.3579081371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-2277541.3579081371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-9524.737448491489</v>
      </c>
      <c r="L661" s="444">
        <f t="shared" ca="1" si="54"/>
        <v>-2295461.7250864492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-2295461.7250864492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-9599.405645067789</v>
      </c>
      <c r="L662" s="444">
        <f t="shared" ca="1" si="54"/>
        <v>-2313456.7604613374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-2313456.7604613374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-9674.384959129824</v>
      </c>
      <c r="L663" s="444">
        <f t="shared" ca="1" si="54"/>
        <v>-2331526.7751502874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-2331526.7751502874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-9749.6766870004485</v>
      </c>
      <c r="L664" s="444">
        <f t="shared" ca="1" si="54"/>
        <v>-2349672.0815671082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-2349672.0815671082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-9825.2821304038698</v>
      </c>
      <c r="L665" s="444">
        <f t="shared" ca="1" si="54"/>
        <v>-2367892.9934273325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-2367892.9934273325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-9901.2025964881377</v>
      </c>
      <c r="L666" s="444">
        <f t="shared" ca="1" si="54"/>
        <v>-2386189.8257536408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-2386189.8257536408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-9977.4393978477547</v>
      </c>
      <c r="L667" s="444">
        <f t="shared" ca="1" si="54"/>
        <v>-2404562.894881309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-2404562.894881309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-10053.993852546373</v>
      </c>
      <c r="L668" s="444">
        <f t="shared" ca="1" si="54"/>
        <v>-2423012.5184636759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-2423012.5184636759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-10130.867284139567</v>
      </c>
      <c r="L669" s="444">
        <f t="shared" ca="1" si="54"/>
        <v>-2441539.0154776359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-2441539.0154776359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-10208.061021697735</v>
      </c>
      <c r="L670" s="444">
        <f t="shared" ca="1" si="54"/>
        <v>-2460142.706229154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-2460142.706229154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-10285.57639982906</v>
      </c>
      <c r="L671" s="444">
        <f t="shared" ca="1" si="54"/>
        <v>-2478823.9123588037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-2478823.9123588037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-10363.4147587026</v>
      </c>
      <c r="L672" s="444">
        <f t="shared" ca="1" si="54"/>
        <v>-2497582.9568473268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-2497582.9568473268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-10441.577444071447</v>
      </c>
      <c r="L673" s="444">
        <f t="shared" ca="1" si="54"/>
        <v>-2516420.1640212187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-2516420.1640212187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-10520.065807295996</v>
      </c>
      <c r="L674" s="444">
        <f t="shared" ca="1" si="54"/>
        <v>-2535335.859558335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-2535335.859558335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-10598.881205367314</v>
      </c>
      <c r="L675" s="444">
        <f t="shared" ca="1" si="54"/>
        <v>-2554330.3704935228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-2554330.3704935228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-10678.025000930596</v>
      </c>
      <c r="L676" s="444">
        <f t="shared" ca="1" si="54"/>
        <v>-2573404.025224274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-2573404.025224274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-10757.498562308727</v>
      </c>
      <c r="L677" s="444">
        <f t="shared" ca="1" si="54"/>
        <v>-2592557.1535164034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-2592557.1535164034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-10837.303263525933</v>
      </c>
      <c r="L678" s="444">
        <f t="shared" ca="1" si="54"/>
        <v>-2611790.0865097498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-2611790.0865097498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-10917.440484331542</v>
      </c>
      <c r="L679" s="444">
        <f t="shared" ca="1" si="54"/>
        <v>-2631103.1567239016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-2631103.1567239016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-10997.911610223842</v>
      </c>
      <c r="L680" s="444">
        <f t="shared" ca="1" si="54"/>
        <v>-2650496.6980639459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-2650496.6980639459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-11078.718032474026</v>
      </c>
      <c r="L681" s="444">
        <f t="shared" ca="1" si="54"/>
        <v>-2669971.0458262404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-2669971.0458262404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-11159.861148150254</v>
      </c>
      <c r="L682" s="444">
        <f t="shared" ca="1" si="54"/>
        <v>-2689526.536704211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-2689526.536704211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-11241.342360141798</v>
      </c>
      <c r="L683" s="444">
        <f t="shared" ca="1" si="54"/>
        <v>-2709163.5087941731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-2709163.5087941731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-11323.163077183306</v>
      </c>
      <c r="L684" s="444">
        <f t="shared" ca="1" si="54"/>
        <v>-2728882.3016011771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-2728882.3016011771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-11405.324713879156</v>
      </c>
      <c r="L685" s="444">
        <f t="shared" ca="1" si="54"/>
        <v>-2748683.2560448768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-2748683.2560448768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-11487.828690727905</v>
      </c>
      <c r="L686" s="444">
        <f t="shared" ca="1" si="54"/>
        <v>-2768566.7144654249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-2768566.7144654249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-11570.676434146855</v>
      </c>
      <c r="L687" s="444">
        <f t="shared" ca="1" si="54"/>
        <v>-2788533.020629392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-2788533.020629392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-11653.869376496717</v>
      </c>
      <c r="L688" s="444">
        <f t="shared" ca="1" si="54"/>
        <v>-2808582.5197357093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-2808582.5197357093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-11737.408956106374</v>
      </c>
      <c r="L689" s="444">
        <f t="shared" ca="1" si="54"/>
        <v>-2828715.558421636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-2828715.558421636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-11821.296617297736</v>
      </c>
      <c r="L690" s="444">
        <f t="shared" ca="1" si="54"/>
        <v>-2848932.4847687543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-2848932.4847687543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-11905.533810410729</v>
      </c>
      <c r="L691" s="444">
        <f t="shared" ca="1" si="54"/>
        <v>-2869233.6483089854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-2869233.6483089854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-11990.121991828357</v>
      </c>
      <c r="L692" s="444">
        <f t="shared" ca="1" si="54"/>
        <v>-2889619.4000306344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-2889619.4000306344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-12075.062624001896</v>
      </c>
      <c r="L693" s="444">
        <f t="shared" ca="1" si="54"/>
        <v>-2910090.0923844567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-2910090.0923844567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-12160.357175476154</v>
      </c>
      <c r="L694" s="444">
        <f t="shared" ca="1" si="54"/>
        <v>-2930646.0792897535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-2930646.0792897535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-12246.007120914892</v>
      </c>
      <c r="L695" s="444">
        <f t="shared" ca="1" si="54"/>
        <v>-2951287.7161404886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-2951287.7161404886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-12332.013941126288</v>
      </c>
      <c r="L696" s="444">
        <f t="shared" ca="1" si="54"/>
        <v>-2972015.3598114355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-2972015.3598114355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-12418.379123088565</v>
      </c>
      <c r="L697" s="444">
        <f t="shared" ca="1" si="54"/>
        <v>-2992829.3686643443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-2992829.3686643443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-12505.104159975686</v>
      </c>
      <c r="L698" s="444">
        <f t="shared" ca="1" si="54"/>
        <v>-3013730.1025541406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-3013730.1025541406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-12592.19055118317</v>
      </c>
      <c r="L699" s="444">
        <f t="shared" ca="1" si="54"/>
        <v>-3034717.9228351442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-3034717.9228351442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-12679.639802354019</v>
      </c>
      <c r="L700" s="444">
        <f t="shared" ca="1" si="54"/>
        <v>-3055793.1923673186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-3055793.1923673186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-12767.453425404745</v>
      </c>
      <c r="L701" s="444">
        <f t="shared" ca="1" si="54"/>
        <v>-3076956.2755225436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-3076956.2755225436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-12855.632938551516</v>
      </c>
      <c r="L702" s="444">
        <f t="shared" ca="1" si="54"/>
        <v>-3098207.5381909157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-3098207.5381909157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-12944.179866336401</v>
      </c>
      <c r="L703" s="444">
        <f t="shared" ca="1" si="54"/>
        <v>-3119547.3477870724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-3119547.3477870724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-13033.09573965372</v>
      </c>
      <c r="L704" s="444">
        <f t="shared" ca="1" si="54"/>
        <v>-3140976.0732565466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-3140976.0732565466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-13122.382095776529</v>
      </c>
      <c r="L705" s="444">
        <f t="shared" ca="1" si="54"/>
        <v>-3162494.0850821435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-3162494.0850821435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-13212.040478383184</v>
      </c>
      <c r="L706" s="444">
        <f t="shared" ca="1" si="54"/>
        <v>-3184101.7552903472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-3184101.7552903472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-13302.072437584031</v>
      </c>
      <c r="L707" s="444">
        <f t="shared" ca="1" si="54"/>
        <v>-3205799.4574577515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-3205799.4574577515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-13392.479529948216</v>
      </c>
      <c r="L708" s="444">
        <f t="shared" ca="1" si="54"/>
        <v>-3227587.5667175204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-3227587.5667175204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-13483.263318530586</v>
      </c>
      <c r="L709" s="444">
        <f t="shared" ca="1" si="54"/>
        <v>-3249466.4597658715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-3249466.4597658715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-13574.425372898717</v>
      </c>
      <c r="L710" s="444">
        <f t="shared" ca="1" si="54"/>
        <v>-3271436.5148685905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-3271436.5148685905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-13665.967269160044</v>
      </c>
      <c r="L711" s="444">
        <f t="shared" ca="1" si="54"/>
        <v>-3293498.1118675708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-3293498.1118675708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-13757.890589989127</v>
      </c>
      <c r="L712" s="444">
        <f t="shared" ca="1" si="54"/>
        <v>-3315651.6321873805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-3315651.6321873805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-13850.196924655005</v>
      </c>
      <c r="L713" s="444">
        <f t="shared" ca="1" si="54"/>
        <v>-3337897.4588418561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-3337897.4588418561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-13942.887869048651</v>
      </c>
      <c r="L714" s="444">
        <f t="shared" ca="1" si="54"/>
        <v>-3360235.9764407254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-3360235.9764407254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-14035.965025710606</v>
      </c>
      <c r="L715" s="444">
        <f t="shared" ca="1" si="54"/>
        <v>-3382667.5711962562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-3382667.5711962562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-14129.430003858652</v>
      </c>
      <c r="L716" s="444">
        <f t="shared" ca="1" si="54"/>
        <v>-3405192.6309299353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-3405192.6309299353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-14223.28441941565</v>
      </c>
      <c r="L717" s="444">
        <f t="shared" ca="1" si="54"/>
        <v>-3427811.5450791712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-3427811.5450791712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-14317.529895037465</v>
      </c>
      <c r="L718" s="444">
        <f t="shared" ca="1" si="54"/>
        <v>-3450524.704704029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-3450524.704704029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-14412.168060141037</v>
      </c>
      <c r="L719" s="444">
        <f t="shared" ca="1" si="54"/>
        <v>-3473332.5024939906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-3473332.5024939906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-14507.200550932546</v>
      </c>
      <c r="L720" s="444">
        <f t="shared" ca="1" si="54"/>
        <v>-3496235.3327747434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-3496235.3327747434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-14602.629010435683</v>
      </c>
      <c r="L721" s="444">
        <f t="shared" ca="1" si="54"/>
        <v>-3519233.5915149995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-3519233.5915149995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-14698.455088520082</v>
      </c>
      <c r="L722" s="444">
        <f t="shared" ca="1" si="54"/>
        <v>-3542327.6763333399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-3542327.6763333399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-14794.680441929835</v>
      </c>
      <c r="L723" s="444">
        <f t="shared" ca="1" si="54"/>
        <v>-3565517.9865050903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-3565517.9865050903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-14891.306734312129</v>
      </c>
      <c r="L724" s="444">
        <f t="shared" ca="1" si="54"/>
        <v>-3588804.922969223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-3588804.922969223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-14988.335636246014</v>
      </c>
      <c r="L725" s="444">
        <f t="shared" ca="1" si="54"/>
        <v>-3612188.8883352894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-3612188.8883352894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-15085.768825271292</v>
      </c>
      <c r="L726" s="444">
        <f t="shared" ca="1" si="54"/>
        <v>-3635670.286890381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-3635670.286890381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-15183.607985917504</v>
      </c>
      <c r="L727" s="444">
        <f t="shared" ca="1" si="54"/>
        <v>-3659249.5246061189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-3659249.5246061189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-15281.854809733082</v>
      </c>
      <c r="L728" s="444">
        <f t="shared" ca="1" si="54"/>
        <v>-3682927.0091456724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-3682927.0091456724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-15380.510995314553</v>
      </c>
      <c r="L729" s="444">
        <f t="shared" ca="1" si="54"/>
        <v>-3706703.1498708073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-3706703.1498708073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-15479.578248335949</v>
      </c>
      <c r="L730" s="444">
        <f t="shared" ca="1" si="54"/>
        <v>-3730578.3578489637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-3730578.3578489637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-15579.058281578267</v>
      </c>
      <c r="L731" s="444">
        <f t="shared" ca="1" si="54"/>
        <v>-3754553.0458603622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-3754553.0458603622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-15678.952814959097</v>
      </c>
      <c r="L732" s="444">
        <f t="shared" ca="1" si="54"/>
        <v>-3778627.6284051416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-3778627.6284051416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-15779.263575562341</v>
      </c>
      <c r="L733" s="444">
        <f t="shared" ca="1" si="54"/>
        <v>-3802802.5217105243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-3802802.5217105243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-15879.992297668103</v>
      </c>
      <c r="L734" s="444">
        <f t="shared" ca="1" si="54"/>
        <v>-3827078.1437380128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-3827078.1437380128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-15981.140722782637</v>
      </c>
      <c r="L735" s="444">
        <f t="shared" ca="1" si="54"/>
        <v>-3851454.914190616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-3851454.914190616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-16082.710599668484</v>
      </c>
      <c r="L736" s="444">
        <f t="shared" ca="1" si="54"/>
        <v>-3875933.2545201047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-3875933.2545201047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-16184.703684374688</v>
      </c>
      <c r="L737" s="444">
        <f t="shared" ca="1" si="54"/>
        <v>-3900513.5879342998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-3900513.5879342998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-16287.12174026717</v>
      </c>
      <c r="L738" s="444">
        <f t="shared" ca="1" si="54"/>
        <v>-3925196.3394043874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-3925196.3394043874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-16389.966538059201</v>
      </c>
      <c r="L739" s="444">
        <f t="shared" ca="1" si="54"/>
        <v>-3949981.9356722669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-3949981.9356722669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-16493.239855842032</v>
      </c>
      <c r="L740" s="444">
        <f t="shared" ca="1" si="54"/>
        <v>-3974870.8052579295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-3974870.8052579295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-16596.943479115624</v>
      </c>
      <c r="L741" s="444">
        <f t="shared" ca="1" si="54"/>
        <v>-3999863.3784668655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-3999863.3784668655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-16701.079200819524</v>
      </c>
      <c r="L742" s="444">
        <f t="shared" ca="1" si="54"/>
        <v>-4024960.0873975055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-4024960.0873975055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-16805.648821363859</v>
      </c>
      <c r="L743" s="444">
        <f t="shared" ca="1" si="54"/>
        <v>-4050161.3659486896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-4050161.3659486896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-16910.654148660458</v>
      </c>
      <c r="L744" s="444">
        <f t="shared" ca="1" si="54"/>
        <v>-4075467.6498271707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-4075467.6498271707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-17016.096998154128</v>
      </c>
      <c r="L745" s="444">
        <f t="shared" ca="1" si="54"/>
        <v>-4100879.3765551453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-4100879.3765551453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-17121.979192854022</v>
      </c>
      <c r="L746" s="444">
        <f t="shared" ca="1" si="54"/>
        <v>-4126396.9854778196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-4126396.9854778196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-17228.302563365163</v>
      </c>
      <c r="L747" s="444">
        <f t="shared" ca="1" si="54"/>
        <v>-4152020.9177710051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-4152020.9177710051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-17335.068947920106</v>
      </c>
      <c r="L748" s="444">
        <f t="shared" ca="1" si="54"/>
        <v>-4177751.6164487456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-4177751.6164487456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-17442.28019241069</v>
      </c>
      <c r="L749" s="444">
        <f t="shared" ca="1" si="54"/>
        <v>-4203589.5263709771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-4203589.5263709771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-17549.938150419988</v>
      </c>
      <c r="L750" s="444">
        <f t="shared" ca="1" si="54"/>
        <v>-4229535.0942512173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-4229535.0942512173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-17658.044683254324</v>
      </c>
      <c r="L751" s="444">
        <f t="shared" ca="1" si="54"/>
        <v>-4255588.7686642921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-4255588.7686642921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-17766.601659975469</v>
      </c>
      <c r="L752" s="444">
        <f t="shared" ca="1" si="54"/>
        <v>-4281751.0000540875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-4281751.0000540875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-17875.610957432949</v>
      </c>
      <c r="L753" s="444">
        <f t="shared" ca="1" si="54"/>
        <v>-4308022.2407413404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-4308022.2407413404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-17985.074460296502</v>
      </c>
      <c r="L754" s="444">
        <f t="shared" ca="1" si="54"/>
        <v>-4334402.9449314578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-4334402.9449314578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-18094.994061088659</v>
      </c>
      <c r="L755" s="444">
        <f t="shared" ca="1" si="54"/>
        <v>-4360893.5687223673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-4360893.5687223673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-18205.37166021745</v>
      </c>
      <c r="L756" s="444">
        <f t="shared" ca="1" si="54"/>
        <v>-4387494.5701124053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-4387494.5701124053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-18316.209166009274</v>
      </c>
      <c r="L757" s="444">
        <f t="shared" ca="1" si="54"/>
        <v>-4414206.4090082347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-4414206.4090082347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-18427.508494741895</v>
      </c>
      <c r="L758" s="444">
        <f t="shared" ca="1" si="54"/>
        <v>-4441029.5472327974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-4441029.5472327974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-18539.271570677574</v>
      </c>
      <c r="L759" s="444">
        <f t="shared" ca="1" si="54"/>
        <v>-4467964.4485332957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-4467964.4485332957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-18651.500326096317</v>
      </c>
      <c r="L760" s="444">
        <f t="shared" ca="1" si="54"/>
        <v>-4495011.5785892121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-4495011.5785892121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-18764.196701329303</v>
      </c>
      <c r="L761" s="444">
        <f t="shared" ca="1" si="54"/>
        <v>-4522171.4050203618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-4522171.4050203618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-18877.362644792425</v>
      </c>
      <c r="L762" s="444">
        <f t="shared" ca="1" si="54"/>
        <v>-4549444.3973949747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-4549444.3973949747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-18991.000113019978</v>
      </c>
      <c r="L763" s="444">
        <f t="shared" ca="1" si="54"/>
        <v>-4576831.0272378149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-4576831.0272378149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-19105.11107069848</v>
      </c>
      <c r="L764" s="444">
        <f t="shared" ca="1" si="54"/>
        <v>-4604331.7680383334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-4604331.7680383334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-19219.697490700641</v>
      </c>
      <c r="L765" s="444">
        <f t="shared" ca="1" si="54"/>
        <v>-4631947.0952588543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-4631947.0952588543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-19334.761354119477</v>
      </c>
      <c r="L766" s="444">
        <f t="shared" ca="1" si="54"/>
        <v>-4659677.4863427943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-4659677.4863427943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-19450.304650302562</v>
      </c>
      <c r="L767" s="444">
        <f t="shared" ca="1" si="54"/>
        <v>-4687523.4207229177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-4687523.4207229177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-19566.32937688641</v>
      </c>
      <c r="L768" s="444">
        <f t="shared" ca="1" si="54"/>
        <v>-4715485.3798296247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-4715485.3798296247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-19682.83753983102</v>
      </c>
      <c r="L769" s="444">
        <f t="shared" ca="1" si="54"/>
        <v>-4743563.8470992763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-4743563.8470992763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-19799.831153454568</v>
      </c>
      <c r="L770" s="444">
        <f t="shared" ca="1" si="54"/>
        <v>-4771759.3079825509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-4771759.3079825509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-19917.312240468214</v>
      </c>
      <c r="L771" s="444">
        <f t="shared" ca="1" si="54"/>
        <v>-4800072.2499528397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-4800072.2499528397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-20035.282832011082</v>
      </c>
      <c r="L772" s="444">
        <f t="shared" ca="1" si="54"/>
        <v>-4828503.1625146708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-4828503.1625146708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-20153.744967685379</v>
      </c>
      <c r="L773" s="444">
        <f t="shared" ref="L773:L1027" ca="1" si="80">I773-J773+K773</f>
        <v>-4857052.5372121762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-4857052.5372121762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-20272.700695591651</v>
      </c>
      <c r="L774" s="444">
        <f t="shared" ca="1" si="80"/>
        <v>-4885720.8676375886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-4885720.8676375886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-20392.152072364202</v>
      </c>
      <c r="L775" s="444">
        <f t="shared" ca="1" si="80"/>
        <v>-4914508.6494397735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-4914508.6494397735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-20512.10116320664</v>
      </c>
      <c r="L776" s="444">
        <f t="shared" ca="1" si="80"/>
        <v>-4943416.3803328006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-4943416.3803328006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-20632.550041927589</v>
      </c>
      <c r="L777" s="444">
        <f t="shared" ca="1" si="80"/>
        <v>-4972444.5601045489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-4972444.5601045489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-20753.500790976537</v>
      </c>
      <c r="L778" s="444">
        <f t="shared" ca="1" si="80"/>
        <v>-5001593.6906253463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-5001593.6906253463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-20874.955501479861</v>
      </c>
      <c r="L779" s="444">
        <f t="shared" ca="1" si="80"/>
        <v>-5030864.2758566467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-5030864.2758566467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-20996.916273276947</v>
      </c>
      <c r="L780" s="444">
        <f t="shared" ca="1" si="80"/>
        <v>-5060256.8218597444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-5060256.8218597444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-21119.385214956521</v>
      </c>
      <c r="L781" s="444">
        <f t="shared" ca="1" si="80"/>
        <v>-5089771.8368045213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-5089771.8368045213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-21242.36444389309</v>
      </c>
      <c r="L782" s="444">
        <f t="shared" ca="1" si="80"/>
        <v>-5119409.8309782352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-5119409.8309782352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-21365.856086283566</v>
      </c>
      <c r="L783" s="444">
        <f t="shared" ca="1" si="80"/>
        <v>-5149171.3167943396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-5149171.3167943396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-21489.862277183998</v>
      </c>
      <c r="L784" s="444">
        <f t="shared" ca="1" si="80"/>
        <v>-5179056.8088013437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-5179056.8088013437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-21614.385160546517</v>
      </c>
      <c r="L785" s="444">
        <f t="shared" ca="1" si="80"/>
        <v>-5209066.8236917108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-5209066.8236917108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-21739.426889256381</v>
      </c>
      <c r="L786" s="444">
        <f t="shared" ca="1" si="80"/>
        <v>-5239201.8803107878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-5239201.8803107878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-21864.989625169201</v>
      </c>
      <c r="L787" s="444">
        <f t="shared" ca="1" si="80"/>
        <v>-5269462.4996657772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-5269462.4996657772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-21991.075539148322</v>
      </c>
      <c r="L788" s="444">
        <f t="shared" ca="1" si="80"/>
        <v>-5299849.204934746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-5299849.204934746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-22117.686811102361</v>
      </c>
      <c r="L789" s="444">
        <f t="shared" ca="1" si="80"/>
        <v>-5330362.521475669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-5330362.521475669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-22244.825630022871</v>
      </c>
      <c r="L790" s="444">
        <f t="shared" ca="1" si="80"/>
        <v>-5361002.9768355126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-5361002.9768355126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-22372.49419402222</v>
      </c>
      <c r="L791" s="444">
        <f t="shared" ca="1" si="80"/>
        <v>-5391771.1007593554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-5391771.1007593554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-22500.694710371565</v>
      </c>
      <c r="L792" s="444">
        <f t="shared" ca="1" si="80"/>
        <v>-5422667.4251995478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-5422667.4251995478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-22629.429395539035</v>
      </c>
      <c r="L793" s="444">
        <f t="shared" ca="1" si="80"/>
        <v>-5453692.484324907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-5453692.484324907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-22758.70047522803</v>
      </c>
      <c r="L794" s="444">
        <f t="shared" ca="1" si="80"/>
        <v>-5484846.8145299554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-5484846.8145299554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-22888.510184415733</v>
      </c>
      <c r="L795" s="444">
        <f t="shared" ca="1" si="80"/>
        <v>-5516130.9544441914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-5516130.9544441914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-23018.860767391714</v>
      </c>
      <c r="L796" s="444">
        <f t="shared" ca="1" si="80"/>
        <v>-5547545.4449414033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-5547545.4449414033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-23149.754477796767</v>
      </c>
      <c r="L797" s="444">
        <f t="shared" ca="1" si="80"/>
        <v>-5579090.8291490208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-5579090.8291490208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-23281.193578661838</v>
      </c>
      <c r="L798" s="444">
        <f t="shared" ca="1" si="80"/>
        <v>-5610767.6524575027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-5610767.6524575027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-23413.18034244718</v>
      </c>
      <c r="L799" s="444">
        <f t="shared" ca="1" si="80"/>
        <v>-5642576.4625297701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-5642576.4625297701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-23545.717051081629</v>
      </c>
      <c r="L800" s="444">
        <f t="shared" ca="1" si="80"/>
        <v>-5674517.8093106719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-5674517.8093106719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-23678.805996002051</v>
      </c>
      <c r="L801" s="444">
        <f t="shared" ca="1" si="80"/>
        <v>-5706592.245036494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-5706592.245036494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-23812.449478192975</v>
      </c>
      <c r="L802" s="444">
        <f t="shared" ca="1" si="80"/>
        <v>-5738800.3242445076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-5738800.3242445076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-23946.649808226368</v>
      </c>
      <c r="L803" s="444">
        <f t="shared" ca="1" si="80"/>
        <v>-5771142.6037825542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-5771142.6037825542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-24081.409306301561</v>
      </c>
      <c r="L804" s="444">
        <f t="shared" ca="1" si="80"/>
        <v>-5803619.6428186763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-5803619.6428186763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-24216.730302285403</v>
      </c>
      <c r="L805" s="444">
        <f t="shared" ca="1" si="80"/>
        <v>-5836232.0028507821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-5836232.0028507821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-24352.615135752509</v>
      </c>
      <c r="L806" s="444">
        <f t="shared" ca="1" si="80"/>
        <v>-5868980.2477163551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-5868980.2477163551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-24489.066156025732</v>
      </c>
      <c r="L807" s="444">
        <f t="shared" ca="1" si="80"/>
        <v>-5901864.9436022015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-5901864.9436022015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-24626.085722216758</v>
      </c>
      <c r="L808" s="444">
        <f t="shared" ca="1" si="80"/>
        <v>-5934886.6590542383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-5934886.6590542383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-24763.67620326691</v>
      </c>
      <c r="L809" s="444">
        <f t="shared" ca="1" si="80"/>
        <v>-5968045.9649873255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-5968045.9649873255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-24901.839977988107</v>
      </c>
      <c r="L810" s="444">
        <f t="shared" ca="1" si="80"/>
        <v>-6001343.4346951339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-6001343.4346951339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-25040.579435103977</v>
      </c>
      <c r="L811" s="444">
        <f t="shared" ca="1" si="80"/>
        <v>-6034779.6438600579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-6034779.6438600579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-25179.896973291161</v>
      </c>
      <c r="L812" s="444">
        <f t="shared" ca="1" si="80"/>
        <v>-6068355.1705631698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-6068355.1705631698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-25319.795001220791</v>
      </c>
      <c r="L813" s="444">
        <f t="shared" ca="1" si="80"/>
        <v>-6102070.5952942111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-6102070.5952942111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-25460.27593760013</v>
      </c>
      <c r="L814" s="444">
        <f t="shared" ca="1" si="80"/>
        <v>-6135926.5009616315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-6135926.5009616315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-25601.342211214382</v>
      </c>
      <c r="L815" s="444">
        <f t="shared" ca="1" si="80"/>
        <v>-6169923.4729026668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-6169923.4729026668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-25742.996260968695</v>
      </c>
      <c r="L816" s="444">
        <f t="shared" ca="1" si="80"/>
        <v>-6204062.0988934562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-6204062.0988934562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-25885.240535930319</v>
      </c>
      <c r="L817" s="444">
        <f t="shared" ca="1" si="80"/>
        <v>-6238342.9691592073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-6238342.9691592073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-26028.077495370948</v>
      </c>
      <c r="L818" s="444">
        <f t="shared" ca="1" si="80"/>
        <v>-6272766.6763843987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-6272766.6763843987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-26171.509608809247</v>
      </c>
      <c r="L819" s="444">
        <f t="shared" ca="1" si="80"/>
        <v>-6307333.815723028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-6307333.815723028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-26315.539356053534</v>
      </c>
      <c r="L820" s="444">
        <f t="shared" ca="1" si="80"/>
        <v>-6342044.9848089023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-6342044.9848089023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-26460.169227244678</v>
      </c>
      <c r="L821" s="444">
        <f t="shared" ca="1" si="80"/>
        <v>-6376900.783765967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-6376900.783765967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-26605.401722899114</v>
      </c>
      <c r="L822" s="444">
        <f t="shared" ca="1" si="80"/>
        <v>-6411901.8152186861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-6411901.8152186861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-26751.239353952111</v>
      </c>
      <c r="L823" s="444">
        <f t="shared" ca="1" si="80"/>
        <v>-6447048.6843024585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-6447048.6843024585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-26897.684641801163</v>
      </c>
      <c r="L824" s="444">
        <f t="shared" ca="1" si="80"/>
        <v>-6482341.9986740798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-6482341.9986740798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-27044.740118349582</v>
      </c>
      <c r="L825" s="444">
        <f t="shared" ca="1" si="80"/>
        <v>-6517782.3685222501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-6517782.3685222501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-27192.408326050292</v>
      </c>
      <c r="L826" s="444">
        <f t="shared" ca="1" si="80"/>
        <v>-6553370.4065781208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-6553370.4065781208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-27340.691817949752</v>
      </c>
      <c r="L827" s="444">
        <f t="shared" ca="1" si="80"/>
        <v>-6589106.7281258907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-6589106.7281258907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-27489.593157732128</v>
      </c>
      <c r="L828" s="444">
        <f t="shared" ca="1" si="80"/>
        <v>-6624991.9510134431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-6624991.9510134431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-27639.1149197636</v>
      </c>
      <c r="L829" s="444">
        <f t="shared" ca="1" si="80"/>
        <v>-6661026.6956630275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-6661026.6956630275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-27789.259689136863</v>
      </c>
      <c r="L830" s="444">
        <f t="shared" ca="1" si="80"/>
        <v>-6697211.5850819843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-6697211.5850819843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-27940.030061715854</v>
      </c>
      <c r="L831" s="444">
        <f t="shared" ca="1" si="80"/>
        <v>-6733547.2448735209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-6733547.2448735209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-28091.428644180585</v>
      </c>
      <c r="L832" s="444">
        <f t="shared" ca="1" si="80"/>
        <v>-6770034.3032475216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-6770034.3032475216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-28243.458054072264</v>
      </c>
      <c r="L833" s="444">
        <f t="shared" ca="1" si="80"/>
        <v>-6806673.3910314143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-6806673.3910314143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-28396.120919838482</v>
      </c>
      <c r="L834" s="444">
        <f t="shared" ca="1" si="80"/>
        <v>-6843465.1416810732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-6843465.1416810732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-28549.419880878722</v>
      </c>
      <c r="L835" s="444">
        <f t="shared" ca="1" si="80"/>
        <v>-6880410.1912917728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-6880410.1912917728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-28703.357587589966</v>
      </c>
      <c r="L836" s="444">
        <f t="shared" ca="1" si="80"/>
        <v>-6917509.1786091831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-6917509.1786091831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-28857.936701412509</v>
      </c>
      <c r="L837" s="444">
        <f t="shared" ca="1" si="80"/>
        <v>-6954762.7450404158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-6954762.7450404158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-29013.159894875982</v>
      </c>
      <c r="L838" s="444">
        <f t="shared" ca="1" si="80"/>
        <v>-6992171.5346651124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-6992171.5346651124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-29169.029851645551</v>
      </c>
      <c r="L839" s="444">
        <f t="shared" ca="1" si="80"/>
        <v>-7029736.194246578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-7029736.194246578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-29325.549266568327</v>
      </c>
      <c r="L840" s="444">
        <f t="shared" ca="1" si="80"/>
        <v>-7067457.3732429668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-7067457.3732429668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-29482.720845719945</v>
      </c>
      <c r="L841" s="444">
        <f t="shared" ca="1" si="80"/>
        <v>-7105335.723818507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-7105335.723818507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-29640.547306451361</v>
      </c>
      <c r="L842" s="444">
        <f t="shared" ca="1" si="80"/>
        <v>-7143371.9008547785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-7143371.9008547785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-29799.031377435826</v>
      </c>
      <c r="L843" s="444">
        <f t="shared" ca="1" si="80"/>
        <v>-7181566.5619620346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-7181566.5619620346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-29958.175798716064</v>
      </c>
      <c r="L844" s="444">
        <f t="shared" ca="1" si="80"/>
        <v>-7219920.367490571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-7219920.367490571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-30117.983321751632</v>
      </c>
      <c r="L845" s="444">
        <f t="shared" ca="1" si="80"/>
        <v>-7258433.9805421429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-7258433.9805421429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-30278.456709466514</v>
      </c>
      <c r="L846" s="444">
        <f t="shared" ca="1" si="80"/>
        <v>-7297108.0669814302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-7297108.0669814302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-30439.598736296877</v>
      </c>
      <c r="L847" s="444">
        <f t="shared" ca="1" si="80"/>
        <v>-7335943.2954475479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-7335943.2954475479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-30601.412188239035</v>
      </c>
      <c r="L848" s="444">
        <f t="shared" ca="1" si="80"/>
        <v>-7374940.3373656077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-7374940.3373656077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-30763.899862897615</v>
      </c>
      <c r="L849" s="444">
        <f t="shared" ca="1" si="80"/>
        <v>-7414099.8669583257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-7414099.8669583257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-30927.064569533941</v>
      </c>
      <c r="L850" s="444">
        <f t="shared" ca="1" si="80"/>
        <v>-7453422.5612576799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-7453422.5612576799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-31090.909129114585</v>
      </c>
      <c r="L851" s="444">
        <f t="shared" ca="1" si="80"/>
        <v>-7492909.1001166152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-7492909.1001166152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-31255.436374360146</v>
      </c>
      <c r="L852" s="444">
        <f t="shared" ca="1" si="80"/>
        <v>-7532560.1662207954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-7532560.1662207954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-31420.649149794233</v>
      </c>
      <c r="L853" s="444">
        <f t="shared" ca="1" si="80"/>
        <v>-7572376.4451004099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-7572376.4451004099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-31586.550311792624</v>
      </c>
      <c r="L854" s="444">
        <f t="shared" ca="1" si="80"/>
        <v>-7612358.625142023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-7612358.625142023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-31753.14272863268</v>
      </c>
      <c r="L855" s="444">
        <f t="shared" ca="1" si="80"/>
        <v>-7652507.3976004757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-7652507.3976004757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-31920.4292805429</v>
      </c>
      <c r="L856" s="444">
        <f t="shared" ca="1" si="80"/>
        <v>-7692823.4566108389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-7692823.4566108389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-32088.412859752745</v>
      </c>
      <c r="L857" s="444">
        <f t="shared" ca="1" si="80"/>
        <v>-7733307.4992004121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-7733307.4992004121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-32257.096370542637</v>
      </c>
      <c r="L858" s="444">
        <f t="shared" ca="1" si="80"/>
        <v>-7773960.2253007749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-7773960.2253007749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-32426.482729294148</v>
      </c>
      <c r="L859" s="444">
        <f t="shared" ca="1" si="80"/>
        <v>-7814782.3377598897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-7814782.3377598897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-32596.574864540464</v>
      </c>
      <c r="L860" s="444">
        <f t="shared" ca="1" si="80"/>
        <v>-7855774.5423542503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-7855774.5423542503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-32767.375717016959</v>
      </c>
      <c r="L861" s="444">
        <f t="shared" ca="1" si="80"/>
        <v>-7896937.5478010876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-7896937.5478010876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-32938.88823971212</v>
      </c>
      <c r="L862" s="444">
        <f t="shared" ca="1" si="80"/>
        <v>-7938272.0657706205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-7938272.0657706205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-33111.115397918504</v>
      </c>
      <c r="L863" s="444">
        <f t="shared" ca="1" si="80"/>
        <v>-7979778.8108983599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-7979778.8108983599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-33284.060169284086</v>
      </c>
      <c r="L864" s="444">
        <f t="shared" ca="1" si="80"/>
        <v>-8021458.5007974645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-8021458.5007974645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-33457.725543863686</v>
      </c>
      <c r="L865" s="444">
        <f t="shared" ca="1" si="80"/>
        <v>-8063311.856071149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-8063311.856071149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-33632.114524170698</v>
      </c>
      <c r="L866" s="444">
        <f t="shared" ca="1" si="80"/>
        <v>-8105339.6003251402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-8105339.6003251402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-33807.230125229005</v>
      </c>
      <c r="L867" s="444">
        <f t="shared" ca="1" si="80"/>
        <v>-8147542.4601801895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-8147542.4601801895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-33983.075374625041</v>
      </c>
      <c r="L868" s="444">
        <f t="shared" ca="1" si="80"/>
        <v>-8189921.1652846346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-8189921.1652846346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-34159.653312560229</v>
      </c>
      <c r="L869" s="444">
        <f t="shared" ca="1" si="80"/>
        <v>-8232476.4483270152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-8232476.4483270152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-34336.966991903479</v>
      </c>
      <c r="L870" s="444">
        <f t="shared" ca="1" si="80"/>
        <v>-8275209.0450487388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-8275209.0450487388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-34515.019478243994</v>
      </c>
      <c r="L871" s="444">
        <f t="shared" ca="1" si="80"/>
        <v>-8318119.694256803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-8318119.694256803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-34693.813849944265</v>
      </c>
      <c r="L872" s="444">
        <f t="shared" ca="1" si="80"/>
        <v>-8361209.1378365681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-8361209.1378365681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-34873.35319819329</v>
      </c>
      <c r="L873" s="444">
        <f t="shared" ca="1" si="80"/>
        <v>-8404478.1207645815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-8404478.1207645815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-35053.640627060005</v>
      </c>
      <c r="L874" s="444">
        <f t="shared" ca="1" si="80"/>
        <v>-8447927.391121462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-8447927.391121462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-35234.679253547009</v>
      </c>
      <c r="L875" s="444">
        <f t="shared" ca="1" si="80"/>
        <v>-8491557.7001048289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-8491557.7001048289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-35416.472207644372</v>
      </c>
      <c r="L876" s="444">
        <f t="shared" ca="1" si="80"/>
        <v>-8535369.8020422943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-8535369.8020422943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-35599.022632383814</v>
      </c>
      <c r="L877" s="444">
        <f t="shared" ca="1" si="80"/>
        <v>-8579364.4544044994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-8579364.4544044994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-35782.333683892997</v>
      </c>
      <c r="L878" s="444">
        <f t="shared" ca="1" si="80"/>
        <v>-8623542.4178182129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-8623542.4178182129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-35966.408531450135</v>
      </c>
      <c r="L879" s="444">
        <f t="shared" ca="1" si="80"/>
        <v>-8667904.456079483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-8667904.456079483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-36151.250357538767</v>
      </c>
      <c r="L880" s="444">
        <f t="shared" ca="1" si="80"/>
        <v>-8712451.3361668419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-8712451.3361668419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-36336.862357902763</v>
      </c>
      <c r="L881" s="444">
        <f t="shared" ca="1" si="80"/>
        <v>-8757183.8282545656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-8757183.8282545656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-36523.247741601605</v>
      </c>
      <c r="L882" s="444">
        <f t="shared" ca="1" si="80"/>
        <v>-8802102.7057259884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-8802102.7057259884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-36710.409731065869</v>
      </c>
      <c r="L883" s="444">
        <f t="shared" ca="1" si="80"/>
        <v>-8847208.7451868746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-8847208.7451868746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-36898.351562152893</v>
      </c>
      <c r="L884" s="444">
        <f t="shared" ca="1" si="80"/>
        <v>-8892502.7264788486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-8892502.7264788486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-37087.076484202786</v>
      </c>
      <c r="L885" s="444">
        <f t="shared" ca="1" si="80"/>
        <v>-8937985.4326928724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-8937985.4326928724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-37276.587760094553</v>
      </c>
      <c r="L886" s="444">
        <f t="shared" ca="1" si="80"/>
        <v>-8983657.6501827873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-8983657.6501827873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-37466.888666302533</v>
      </c>
      <c r="L887" s="444">
        <f t="shared" ca="1" si="80"/>
        <v>-9029520.1685789097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-9029520.1685789097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-37657.982492953044</v>
      </c>
      <c r="L888" s="444">
        <f t="shared" ca="1" si="80"/>
        <v>-9075573.7808016837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-9075573.7808016837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-37849.872543881269</v>
      </c>
      <c r="L889" s="444">
        <f t="shared" ca="1" si="80"/>
        <v>-9121819.2830753848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-9121819.2830753848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-38042.562136688357</v>
      </c>
      <c r="L890" s="444">
        <f t="shared" ca="1" si="80"/>
        <v>-9168257.4749418944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-9168257.4749418944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-38236.054602798809</v>
      </c>
      <c r="L891" s="444">
        <f t="shared" ca="1" si="80"/>
        <v>-9214889.1592745129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-9214889.1592745129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-38430.353287518054</v>
      </c>
      <c r="L892" s="444">
        <f t="shared" ca="1" si="80"/>
        <v>-9261715.1422918513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-9261715.1422918513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-38625.461550090302</v>
      </c>
      <c r="L893" s="444">
        <f t="shared" ca="1" si="80"/>
        <v>-9308736.2335717622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-9308736.2335717622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-38821.382763756592</v>
      </c>
      <c r="L894" s="444">
        <f t="shared" ca="1" si="80"/>
        <v>-9355953.2460653391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-9355953.2460653391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-39018.120315813161</v>
      </c>
      <c r="L895" s="444">
        <f t="shared" ca="1" si="80"/>
        <v>-9403366.996110972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-9403366.996110972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-39215.677607669968</v>
      </c>
      <c r="L896" s="444">
        <f t="shared" ca="1" si="80"/>
        <v>-9450978.3034484629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-9450978.3034484629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-39414.05805490951</v>
      </c>
      <c r="L897" s="444">
        <f t="shared" ca="1" si="80"/>
        <v>-9498787.9912331924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-9498787.9912331924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-39613.265087345884</v>
      </c>
      <c r="L898" s="444">
        <f t="shared" ca="1" si="80"/>
        <v>-9546796.8860503584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-9546796.8860503584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-39813.302149084077</v>
      </c>
      <c r="L899" s="444">
        <f t="shared" ca="1" si="80"/>
        <v>-9595005.8179292623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-9595005.8179292623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-40014.17269857951</v>
      </c>
      <c r="L900" s="444">
        <f t="shared" ca="1" si="80"/>
        <v>-9643415.6203576624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-9643415.6203576624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-40215.880208697847</v>
      </c>
      <c r="L901" s="444">
        <f t="shared" ca="1" si="80"/>
        <v>-9692027.13029618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-9692027.13029618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-40418.428166775004</v>
      </c>
      <c r="L902" s="444">
        <f t="shared" ca="1" si="80"/>
        <v>-9740841.1881927755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-9740841.1881927755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-40621.820074677482</v>
      </c>
      <c r="L903" s="444">
        <f t="shared" ca="1" si="80"/>
        <v>-9789858.6379972734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-9789858.6379972734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-40826.059448862892</v>
      </c>
      <c r="L904" s="444">
        <f t="shared" ca="1" si="80"/>
        <v>-9839080.3271759562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-9839080.3271759562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-41031.149820440733</v>
      </c>
      <c r="L905" s="444">
        <f t="shared" ca="1" si="80"/>
        <v>-9888507.106726218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-9888507.106726218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-41237.094735233492</v>
      </c>
      <c r="L906" s="444">
        <f t="shared" ca="1" si="80"/>
        <v>-9938139.8311912715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-9938139.8311912715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-41443.897753837882</v>
      </c>
      <c r="L907" s="444">
        <f t="shared" ca="1" si="80"/>
        <v>-9987979.3586749304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-9987979.3586749304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-41651.562451686463</v>
      </c>
      <c r="L908" s="444">
        <f t="shared" ca="1" si="80"/>
        <v>-10038026.550856438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-10038026.550856438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-41860.092419109409</v>
      </c>
      <c r="L909" s="444">
        <f t="shared" ca="1" si="80"/>
        <v>-10088282.273005368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-10088282.273005368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-42069.491261396615</v>
      </c>
      <c r="L910" s="444">
        <f t="shared" ca="1" si="80"/>
        <v>-10138747.393996585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-10138747.393996585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-42279.762598860019</v>
      </c>
      <c r="L911" s="444">
        <f t="shared" ca="1" si="80"/>
        <v>-10189422.786325265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-10189422.786325265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-42490.910066896191</v>
      </c>
      <c r="L912" s="444">
        <f t="shared" ca="1" si="80"/>
        <v>-10240309.326121982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-10240309.326121982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-42702.937316049174</v>
      </c>
      <c r="L913" s="444">
        <f t="shared" ca="1" si="80"/>
        <v>-10291407.893167851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-10291407.893167851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-42915.848012073635</v>
      </c>
      <c r="L914" s="444">
        <f t="shared" ca="1" si="80"/>
        <v>-10342719.370909745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-10342719.370909745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-43129.645835998192</v>
      </c>
      <c r="L915" s="444">
        <f t="shared" ca="1" si="80"/>
        <v>-10394244.646475563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-10394244.646475563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-43344.334484189094</v>
      </c>
      <c r="L916" s="444">
        <f t="shared" ca="1" si="80"/>
        <v>-10445984.610689573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-10445984.610689573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-43559.917668414142</v>
      </c>
      <c r="L917" s="444">
        <f t="shared" ca="1" si="80"/>
        <v>-10497940.158087807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-10497940.158087807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-43776.399115906781</v>
      </c>
      <c r="L918" s="444">
        <f t="shared" ca="1" si="80"/>
        <v>-10550112.186933534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-10550112.186933534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-43993.782569430645</v>
      </c>
      <c r="L919" s="444">
        <f t="shared" ca="1" si="80"/>
        <v>-10602501.599232785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-10602501.599232785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-44212.07178734419</v>
      </c>
      <c r="L920" s="444">
        <f t="shared" ca="1" si="80"/>
        <v>-10655109.30074995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-10655109.30074995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-44431.270543665712</v>
      </c>
      <c r="L921" s="444">
        <f t="shared" ca="1" si="80"/>
        <v>-10707936.201023437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-10707936.201023437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-44651.38262813857</v>
      </c>
      <c r="L922" s="444">
        <f t="shared" ca="1" si="80"/>
        <v>-10760983.213381397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-10760983.213381397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-44872.411846296738</v>
      </c>
      <c r="L923" s="444">
        <f t="shared" ca="1" si="80"/>
        <v>-10814251.254957514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-10814251.254957514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-45094.362019530556</v>
      </c>
      <c r="L924" s="444">
        <f t="shared" ca="1" si="80"/>
        <v>-10867741.246706866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-10867741.246706866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-45317.236985152857</v>
      </c>
      <c r="L925" s="444">
        <f t="shared" ca="1" si="80"/>
        <v>-10921454.113421839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-10921454.113421839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-45541.040596465245</v>
      </c>
      <c r="L926" s="444">
        <f t="shared" ca="1" si="80"/>
        <v>-10975390.783748124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-10975390.783748124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-45765.776722824769</v>
      </c>
      <c r="L927" s="444">
        <f t="shared" ca="1" si="80"/>
        <v>-11029552.190200768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-11029552.190200768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-45991.449249710786</v>
      </c>
      <c r="L928" s="444">
        <f t="shared" ca="1" si="80"/>
        <v>-11083939.2691803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-11083939.2691803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-46218.062078792165</v>
      </c>
      <c r="L929" s="444">
        <f t="shared" ca="1" si="80"/>
        <v>-11138552.960988913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-11138552.960988913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-46445.619127994723</v>
      </c>
      <c r="L930" s="444">
        <f t="shared" ca="1" si="80"/>
        <v>-11193394.209846728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-11193394.209846728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-46674.12433156895</v>
      </c>
      <c r="L931" s="444">
        <f t="shared" ca="1" si="80"/>
        <v>-11248463.963908117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-11248463.963908117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-46903.581640158074</v>
      </c>
      <c r="L932" s="444">
        <f t="shared" ca="1" si="80"/>
        <v>-11303763.175278096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-11303763.175278096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-47133.995020866314</v>
      </c>
      <c r="L933" s="444">
        <f t="shared" ca="1" si="80"/>
        <v>-11359292.800028782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-11359292.800028782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-47365.36845732751</v>
      </c>
      <c r="L934" s="444">
        <f t="shared" ca="1" si="80"/>
        <v>-11415053.798215929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-11415053.798215929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-47597.705949773954</v>
      </c>
      <c r="L935" s="444">
        <f t="shared" ca="1" si="80"/>
        <v>-11471047.133895524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-11471047.133895524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-47831.011515105602</v>
      </c>
      <c r="L936" s="444">
        <f t="shared" ca="1" si="80"/>
        <v>-11527273.775140449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-11527273.775140449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-48065.28918695946</v>
      </c>
      <c r="L937" s="444">
        <f t="shared" ca="1" si="80"/>
        <v>-11583734.69405723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-11583734.69405723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-48300.543015779374</v>
      </c>
      <c r="L938" s="444">
        <f t="shared" ca="1" si="80"/>
        <v>-11640430.86680283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-11640430.86680283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-48536.777068886047</v>
      </c>
      <c r="L939" s="444">
        <f t="shared" ca="1" si="80"/>
        <v>-11697363.273601538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-11697363.273601538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-48773.995430547322</v>
      </c>
      <c r="L940" s="444">
        <f t="shared" ca="1" si="80"/>
        <v>-11754532.898761906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-11754532.898761906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-49012.202202048858</v>
      </c>
      <c r="L941" s="444">
        <f t="shared" ca="1" si="80"/>
        <v>-11811940.730693774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-11811940.730693774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-49251.40150176498</v>
      </c>
      <c r="L942" s="444">
        <f t="shared" ca="1" si="80"/>
        <v>-11869587.76192536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-11869587.76192536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-49491.597465229919</v>
      </c>
      <c r="L943" s="444">
        <f t="shared" ca="1" si="80"/>
        <v>-11927474.989120411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-11927474.989120411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-49732.794245209298</v>
      </c>
      <c r="L944" s="444">
        <f t="shared" ca="1" si="80"/>
        <v>-11985603.413095441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-11985603.413095441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-49974.996011771924</v>
      </c>
      <c r="L945" s="444">
        <f t="shared" ca="1" si="80"/>
        <v>-12043974.038837032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-12043974.038837032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-50218.206952361885</v>
      </c>
      <c r="L946" s="444">
        <f t="shared" ca="1" si="80"/>
        <v>-12102587.875519214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-12102587.875519214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-50462.431271870977</v>
      </c>
      <c r="L947" s="444">
        <f t="shared" ca="1" si="80"/>
        <v>-12161445.936520906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-12161445.936520906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-50707.673192711358</v>
      </c>
      <c r="L948" s="444">
        <f t="shared" ca="1" si="80"/>
        <v>-12220549.239443438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-12220549.239443438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-50953.936954888573</v>
      </c>
      <c r="L949" s="444">
        <f t="shared" ca="1" si="80"/>
        <v>-12279898.806128148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-12279898.806128148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-51201.226816074864</v>
      </c>
      <c r="L950" s="444">
        <f t="shared" ca="1" si="80"/>
        <v>-12339495.662674043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-12339495.662674043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-51449.547051682763</v>
      </c>
      <c r="L951" s="444">
        <f t="shared" ca="1" si="80"/>
        <v>-12399340.839455547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-12399340.839455547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-51698.901954939029</v>
      </c>
      <c r="L952" s="444">
        <f t="shared" ca="1" si="80"/>
        <v>-12459435.371140307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-12459435.371140307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-51949.29583695886</v>
      </c>
      <c r="L953" s="444">
        <f t="shared" ca="1" si="80"/>
        <v>-12519780.296707086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-12519780.296707086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-52200.733026820446</v>
      </c>
      <c r="L954" s="444">
        <f t="shared" ca="1" si="80"/>
        <v>-12580376.659463728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-12580376.659463728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-52453.217871639783</v>
      </c>
      <c r="L955" s="444">
        <f t="shared" ca="1" si="80"/>
        <v>-12641225.507065188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-12641225.507065188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-52706.754736645868</v>
      </c>
      <c r="L956" s="444">
        <f t="shared" ca="1" si="80"/>
        <v>-12702327.891531654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-12702327.891531654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-52961.348005256143</v>
      </c>
      <c r="L957" s="444">
        <f t="shared" ca="1" si="80"/>
        <v>-12763684.86926673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-12763684.86926673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-53217.002079152291</v>
      </c>
      <c r="L958" s="444">
        <f t="shared" ca="1" si="80"/>
        <v>-12825297.501075702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-12825297.501075702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-53473.721378356342</v>
      </c>
      <c r="L959" s="444">
        <f t="shared" ca="1" si="80"/>
        <v>-12887166.852183878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-12887166.852183878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-53731.510341307076</v>
      </c>
      <c r="L960" s="444">
        <f t="shared" ca="1" si="80"/>
        <v>-12949293.992255006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-12949293.992255006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-53990.373424936777</v>
      </c>
      <c r="L961" s="444">
        <f t="shared" ca="1" si="80"/>
        <v>-13011679.995409762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-13011679.995409762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-54250.315104748261</v>
      </c>
      <c r="L962" s="444">
        <f t="shared" ca="1" si="80"/>
        <v>-13074325.940244332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-13074325.940244332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-54511.339874892292</v>
      </c>
      <c r="L963" s="444">
        <f t="shared" ca="1" si="80"/>
        <v>-13137232.909849044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-13137232.909849044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-54773.452248245267</v>
      </c>
      <c r="L964" s="444">
        <f t="shared" ca="1" si="80"/>
        <v>-13200401.99182711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-13200401.99182711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-55036.656756487209</v>
      </c>
      <c r="L965" s="444">
        <f t="shared" ca="1" si="80"/>
        <v>-13263834.278313417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-13263834.278313417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-55300.957950180149</v>
      </c>
      <c r="L966" s="444">
        <f t="shared" ca="1" si="80"/>
        <v>-13327530.865993418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-13327530.865993418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-55566.360398846824</v>
      </c>
      <c r="L967" s="444">
        <f t="shared" ca="1" si="80"/>
        <v>-13391492.856122086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-13391492.856122086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-55832.868691049604</v>
      </c>
      <c r="L968" s="444">
        <f t="shared" ca="1" si="80"/>
        <v>-13455721.354542956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-13455721.354542956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-56100.487434469898</v>
      </c>
      <c r="L969" s="444">
        <f t="shared" ca="1" si="80"/>
        <v>-13520217.471707245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-13520217.471707245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-56369.221255987773</v>
      </c>
      <c r="L970" s="444">
        <f t="shared" ca="1" si="80"/>
        <v>-13584982.322693054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-13584982.322693054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-56639.074801761977</v>
      </c>
      <c r="L971" s="444">
        <f t="shared" ca="1" si="80"/>
        <v>-13650017.027224636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-13650017.027224636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-56910.05273731023</v>
      </c>
      <c r="L972" s="444">
        <f t="shared" ca="1" si="80"/>
        <v>-13715322.709691767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-13715322.709691767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-57182.159747589947</v>
      </c>
      <c r="L973" s="444">
        <f t="shared" ca="1" si="80"/>
        <v>-13780900.499169176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-13780900.499169176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-57455.400537079164</v>
      </c>
      <c r="L974" s="444">
        <f t="shared" ca="1" si="80"/>
        <v>-13846751.529436076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-13846751.529436076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-57729.7798298579</v>
      </c>
      <c r="L975" s="444">
        <f t="shared" ca="1" si="80"/>
        <v>-13912876.938995754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-13912876.938995754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-58005.302369689896</v>
      </c>
      <c r="L976" s="444">
        <f t="shared" ca="1" si="80"/>
        <v>-13979277.871095264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-13979277.871095264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-58281.972920104527</v>
      </c>
      <c r="L977" s="444">
        <f t="shared" ca="1" si="80"/>
        <v>-14045955.47374519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-14045955.47374519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-58559.796264479199</v>
      </c>
      <c r="L978" s="444">
        <f t="shared" ca="1" si="80"/>
        <v>-14112910.899739489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-14112910.899739489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-58838.777206122111</v>
      </c>
      <c r="L979" s="444">
        <f t="shared" ca="1" si="80"/>
        <v>-14180145.306675432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-14180145.306675432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-59118.920568355221</v>
      </c>
      <c r="L980" s="444">
        <f t="shared" ca="1" si="80"/>
        <v>-14247659.856973607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-14247659.856973607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-59400.231194597618</v>
      </c>
      <c r="L981" s="444">
        <f t="shared" ca="1" si="80"/>
        <v>-14315455.717898024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-14315455.717898024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-59682.713948449353</v>
      </c>
      <c r="L982" s="444">
        <f t="shared" ca="1" si="80"/>
        <v>-14383534.061576294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-14383534.061576294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-59966.373713775472</v>
      </c>
      <c r="L983" s="444">
        <f t="shared" ca="1" si="80"/>
        <v>-14451896.065019889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-14451896.065019889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-60251.215394790444</v>
      </c>
      <c r="L984" s="444">
        <f t="shared" ca="1" si="80"/>
        <v>-14520542.9101445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-14520542.9101445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-60537.243916143001</v>
      </c>
      <c r="L985" s="444">
        <f t="shared" ca="1" si="80"/>
        <v>-14589475.783790464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-14589475.783790464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-60824.464223001189</v>
      </c>
      <c r="L986" s="444">
        <f t="shared" ca="1" si="80"/>
        <v>-14658695.877743285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-14658695.877743285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-61112.881281137939</v>
      </c>
      <c r="L987" s="444">
        <f t="shared" ca="1" si="80"/>
        <v>-14728204.388754243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-14728204.388754243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-61402.500077016928</v>
      </c>
      <c r="L988" s="444">
        <f t="shared" ca="1" si="80"/>
        <v>-14798002.51856108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-14798002.51856108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-61693.325617878749</v>
      </c>
      <c r="L989" s="444">
        <f t="shared" ca="1" si="80"/>
        <v>-14868091.47390878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-14868091.47390878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-61985.362931827513</v>
      </c>
      <c r="L990" s="444">
        <f t="shared" ca="1" si="80"/>
        <v>-14938472.466570428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-14938472.466570428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-62278.617067917694</v>
      </c>
      <c r="L991" s="444">
        <f t="shared" ca="1" si="80"/>
        <v>-15009146.713368166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-15009146.713368166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-62573.09309624161</v>
      </c>
      <c r="L992" s="444">
        <f t="shared" ca="1" si="80"/>
        <v>-15080115.436194228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-15080115.436194228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-62868.796108016875</v>
      </c>
      <c r="L993" s="444">
        <f t="shared" ca="1" si="80"/>
        <v>-15151379.862032065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-15151379.862032065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-63165.731215674517</v>
      </c>
      <c r="L994" s="444">
        <f t="shared" ca="1" si="80"/>
        <v>-15222941.22297756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-15222941.22297756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-63463.90355294742</v>
      </c>
      <c r="L995" s="444">
        <f t="shared" ca="1" si="80"/>
        <v>-15294800.756260328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-15294800.756260328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-63763.318274958954</v>
      </c>
      <c r="L996" s="444">
        <f t="shared" ca="1" si="80"/>
        <v>-15366959.704265106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-15366959.704265106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-64063.980558312192</v>
      </c>
      <c r="L997" s="444">
        <f t="shared" ca="1" si="80"/>
        <v>-15439419.314553238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-15439419.314553238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-64365.8956011794</v>
      </c>
      <c r="L998" s="444">
        <f t="shared" ca="1" si="80"/>
        <v>-15512180.839884238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-15512180.839884238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-64669.068623391919</v>
      </c>
      <c r="L999" s="444">
        <f t="shared" ca="1" si="80"/>
        <v>-15585245.538237451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-15585245.538237451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-64973.504866530289</v>
      </c>
      <c r="L1000" s="444">
        <f t="shared" ca="1" si="80"/>
        <v>-15658614.672833802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-15658614.672833802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-65279.20959401509</v>
      </c>
      <c r="L1001" s="444">
        <f t="shared" ca="1" si="80"/>
        <v>-15732289.512157638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-15732289.512157638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-65586.188091197735</v>
      </c>
      <c r="L1002" s="444">
        <f t="shared" ca="1" si="80"/>
        <v>-15806271.329978656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-15806271.329978656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-65894.445665451989</v>
      </c>
      <c r="L1003" s="444">
        <f t="shared" ca="1" si="80"/>
        <v>-15880561.405373929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-15880561.405373929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-66203.98764626561</v>
      </c>
      <c r="L1004" s="444">
        <f t="shared" ca="1" si="80"/>
        <v>-15955161.022750014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-15955161.022750014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-66514.819385332637</v>
      </c>
      <c r="L1005" s="444">
        <f t="shared" ca="1" si="80"/>
        <v>-16030071.471865168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-16030071.471865168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-66826.946256645781</v>
      </c>
      <c r="L1006" s="444">
        <f t="shared" ca="1" si="80"/>
        <v>-16105294.047851633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-16105294.047851633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-67140.373656589392</v>
      </c>
      <c r="L1007" s="444">
        <f t="shared" ca="1" si="80"/>
        <v>-16180830.051238043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-16180830.051238043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-67455.107004032761</v>
      </c>
      <c r="L1008" s="444">
        <f t="shared" ca="1" si="80"/>
        <v>-16256680.787971897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-16256680.787971897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-67771.151740423826</v>
      </c>
      <c r="L1009" s="444">
        <f t="shared" ca="1" si="80"/>
        <v>-16332847.569442142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-16332847.569442142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-68088.513329883179</v>
      </c>
      <c r="L1010" s="444">
        <f t="shared" ca="1" si="80"/>
        <v>-16409331.712501846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-16409331.712501846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-68407.197259298613</v>
      </c>
      <c r="L1011" s="444">
        <f t="shared" ca="1" si="80"/>
        <v>-16486134.539490966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-16486134.539490966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-68727.20903841994</v>
      </c>
      <c r="L1012" s="444">
        <f t="shared" ca="1" si="80"/>
        <v>-16563257.378259206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-16563257.378259206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-69048.554199954277</v>
      </c>
      <c r="L1013" s="444">
        <f t="shared" ca="1" si="80"/>
        <v>-16640701.562188981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-16640701.562188981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-69371.238299661665</v>
      </c>
      <c r="L1014" s="444">
        <f t="shared" ca="1" si="80"/>
        <v>-16718468.430218464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-16718468.430218464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-69695.26691645119</v>
      </c>
      <c r="L1015" s="444">
        <f t="shared" ca="1" si="80"/>
        <v>-16796559.326864734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-16796559.326864734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-70020.645652477309</v>
      </c>
      <c r="L1016" s="444">
        <f t="shared" ca="1" si="80"/>
        <v>-16874975.60224703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-16874975.60224703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-70347.38013323686</v>
      </c>
      <c r="L1017" s="444">
        <f t="shared" ca="1" si="80"/>
        <v>-16953718.612110086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-16953718.612110086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-70675.476007666264</v>
      </c>
      <c r="L1018" s="444">
        <f t="shared" ca="1" si="80"/>
        <v>-17032789.717847571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-17032789.717847571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-71004.938948239127</v>
      </c>
      <c r="L1019" s="444">
        <f t="shared" ca="1" si="80"/>
        <v>-17112190.286525629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-17112190.286525629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-71335.774651064363</v>
      </c>
      <c r="L1020" s="444">
        <f t="shared" ca="1" si="80"/>
        <v>-17191921.690906513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-17191921.690906513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-71667.98883598471</v>
      </c>
      <c r="L1021" s="444">
        <f t="shared" ca="1" si="80"/>
        <v>-17271985.309472315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-17271985.309472315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-72001.587246675554</v>
      </c>
      <c r="L1022" s="444">
        <f t="shared" ca="1" si="80"/>
        <v>-17352382.526448809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-17352382.526448809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-72336.575650744286</v>
      </c>
      <c r="L1023" s="444">
        <f t="shared" ca="1" si="80"/>
        <v>-17433114.731829371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-17433114.731829371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-72672.959839829957</v>
      </c>
      <c r="L1024" s="444">
        <f t="shared" ca="1" si="80"/>
        <v>-17514183.321399018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-17514183.321399018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-73010.745629703481</v>
      </c>
      <c r="L1025" s="444">
        <f t="shared" ca="1" si="80"/>
        <v>-17595589.696758538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-17595589.696758538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-73349.938860368158</v>
      </c>
      <c r="L1026" s="444">
        <f t="shared" ca="1" si="80"/>
        <v>-17677335.265348725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-17677335.265348725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-73690.545396160596</v>
      </c>
      <c r="L1027" s="444">
        <f t="shared" ca="1" si="80"/>
        <v>-17759421.440474704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-17759421.440474704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-74032.571125852177</v>
      </c>
      <c r="L1028" s="444">
        <f t="shared" ref="L1028:L1282" ca="1" si="106">I1028-J1028+K1028</f>
        <v>-17841849.641330376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-17841849.641330376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-74376.021962750805</v>
      </c>
      <c r="L1029" s="444">
        <f t="shared" ca="1" si="106"/>
        <v>-17924621.293022946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-17924621.293022946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-74720.903844803179</v>
      </c>
      <c r="L1030" s="444">
        <f t="shared" ca="1" si="106"/>
        <v>-18007737.826597568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-18007737.826597568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-75067.22273469744</v>
      </c>
      <c r="L1031" s="444">
        <f t="shared" ca="1" si="106"/>
        <v>-18091200.679062083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-18091200.679062083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-75414.984619966257</v>
      </c>
      <c r="L1032" s="444">
        <f t="shared" ca="1" si="106"/>
        <v>-18175011.29341187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-18175011.29341187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-75764.195513090366</v>
      </c>
      <c r="L1033" s="444">
        <f t="shared" ca="1" si="106"/>
        <v>-18259171.11865478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-18259171.11865478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-76114.861451602497</v>
      </c>
      <c r="L1034" s="444">
        <f t="shared" ca="1" si="106"/>
        <v>-18343681.609836202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-18343681.609836202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-76466.988498191757</v>
      </c>
      <c r="L1035" s="444">
        <f t="shared" ca="1" si="106"/>
        <v>-18428544.228064213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-18428544.228064213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-76820.582740808459</v>
      </c>
      <c r="L1036" s="444">
        <f t="shared" ca="1" si="106"/>
        <v>-18513760.440534841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-18513760.440534841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-77175.650292769409</v>
      </c>
      <c r="L1037" s="444">
        <f t="shared" ca="1" si="106"/>
        <v>-18599331.720557429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-18599331.720557429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-77532.197292863537</v>
      </c>
      <c r="L1038" s="444">
        <f t="shared" ca="1" si="106"/>
        <v>-18685259.547580112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-18685259.547580112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-77890.229905458036</v>
      </c>
      <c r="L1039" s="444">
        <f t="shared" ca="1" si="106"/>
        <v>-18771545.407215387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-18771545.407215387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-78249.754320605018</v>
      </c>
      <c r="L1040" s="444">
        <f t="shared" ca="1" si="106"/>
        <v>-18858190.791265812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-18858190.791265812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-78610.776754148465</v>
      </c>
      <c r="L1041" s="444">
        <f t="shared" ca="1" si="106"/>
        <v>-18945197.197749779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-18945197.197749779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-78973.303447831655</v>
      </c>
      <c r="L1042" s="444">
        <f t="shared" ca="1" si="106"/>
        <v>-19032566.130927429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-19032566.130927429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-79337.340669405196</v>
      </c>
      <c r="L1043" s="444">
        <f t="shared" ca="1" si="106"/>
        <v>-19120299.101326652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-19120299.101326652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-79702.894712735288</v>
      </c>
      <c r="L1044" s="444">
        <f t="shared" ca="1" si="106"/>
        <v>-19208397.625769205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-19208397.625769205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-80069.971897912605</v>
      </c>
      <c r="L1045" s="444">
        <f t="shared" ca="1" si="106"/>
        <v>-19296863.227396935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-19296863.227396935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-80438.578571361475</v>
      </c>
      <c r="L1046" s="444">
        <f t="shared" ca="1" si="106"/>
        <v>-19385697.435698114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-19385697.435698114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-80808.72110594972</v>
      </c>
      <c r="L1047" s="444">
        <f t="shared" ca="1" si="106"/>
        <v>-19474901.786533881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-19474901.786533881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-81180.40590109874</v>
      </c>
      <c r="L1048" s="444">
        <f t="shared" ca="1" si="106"/>
        <v>-19564477.8221648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-19564477.8221648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-81553.639382894238</v>
      </c>
      <c r="L1049" s="444">
        <f t="shared" ca="1" si="106"/>
        <v>-19654427.091277514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-19654427.091277514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-81928.428004197223</v>
      </c>
      <c r="L1050" s="444">
        <f t="shared" ca="1" si="106"/>
        <v>-19744751.14901153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-19744751.14901153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-82304.778244755624</v>
      </c>
      <c r="L1051" s="444">
        <f t="shared" ca="1" si="106"/>
        <v>-19835451.556986105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-19835451.556986105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-82682.696611316351</v>
      </c>
      <c r="L1052" s="444">
        <f t="shared" ca="1" si="106"/>
        <v>-19926529.883327238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-19926529.883327238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-83062.189637737742</v>
      </c>
      <c r="L1053" s="444">
        <f t="shared" ca="1" si="106"/>
        <v>-20017987.702694796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-20017987.702694796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-83443.263885102555</v>
      </c>
      <c r="L1054" s="444">
        <f t="shared" ca="1" si="106"/>
        <v>-20109826.596309718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-20109826.596309718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-83825.925941831403</v>
      </c>
      <c r="L1055" s="444">
        <f t="shared" ca="1" si="106"/>
        <v>-20202048.151981369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-20202048.151981369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-84210.182423796607</v>
      </c>
      <c r="L1056" s="444">
        <f t="shared" ca="1" si="106"/>
        <v>-20294653.964134984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-20294653.964134984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-84596.039974436673</v>
      </c>
      <c r="L1057" s="444">
        <f t="shared" ca="1" si="106"/>
        <v>-20387645.633839238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-20387645.633839238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-84983.50526487107</v>
      </c>
      <c r="L1058" s="444">
        <f t="shared" ca="1" si="106"/>
        <v>-20481024.768833928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-20481024.768833928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-85372.584994015604</v>
      </c>
      <c r="L1059" s="444">
        <f t="shared" ca="1" si="106"/>
        <v>-20574792.983557761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-20574792.983557761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-85763.285888698243</v>
      </c>
      <c r="L1060" s="444">
        <f t="shared" ca="1" si="106"/>
        <v>-20668951.899176277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-20668951.899176277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-86155.614703775398</v>
      </c>
      <c r="L1061" s="444">
        <f t="shared" ca="1" si="106"/>
        <v>-20763503.14360987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-20763503.14360987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-86549.578222248703</v>
      </c>
      <c r="L1062" s="444">
        <f t="shared" ca="1" si="106"/>
        <v>-20858448.351561937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-20858448.351561937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-86945.183255382319</v>
      </c>
      <c r="L1063" s="444">
        <f t="shared" ca="1" si="106"/>
        <v>-20953789.164547138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-20953789.164547138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-87342.436642820656</v>
      </c>
      <c r="L1064" s="444">
        <f t="shared" ca="1" si="106"/>
        <v>-21049527.230919778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-21049527.230919778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-87741.345252706655</v>
      </c>
      <c r="L1065" s="444">
        <f t="shared" ca="1" si="106"/>
        <v>-21145664.205902305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-21145664.205902305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-88141.915981800514</v>
      </c>
      <c r="L1066" s="444">
        <f t="shared" ca="1" si="106"/>
        <v>-21242201.751613922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-21242201.751613922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-88544.155755598913</v>
      </c>
      <c r="L1067" s="444">
        <f t="shared" ca="1" si="106"/>
        <v>-21339141.537099339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-21339141.537099339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-88948.071528454821</v>
      </c>
      <c r="L1068" s="444">
        <f t="shared" ca="1" si="106"/>
        <v>-21436485.238357611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-21436485.238357611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-89353.670283697618</v>
      </c>
      <c r="L1069" s="444">
        <f t="shared" ca="1" si="106"/>
        <v>-21534234.538371127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-21534234.538371127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-89760.959033753941</v>
      </c>
      <c r="L1070" s="444">
        <f t="shared" ca="1" si="106"/>
        <v>-21632391.127134699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-21632391.127134699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-90169.944820268822</v>
      </c>
      <c r="L1071" s="444">
        <f t="shared" ca="1" si="106"/>
        <v>-21730956.701684788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-21730956.701684788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-90580.634714227519</v>
      </c>
      <c r="L1072" s="444">
        <f t="shared" ca="1" si="106"/>
        <v>-21829932.966128834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-21829932.966128834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-90993.03581607771</v>
      </c>
      <c r="L1073" s="444">
        <f t="shared" ca="1" si="106"/>
        <v>-21929321.631674729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-21929321.631674729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-91407.155255852282</v>
      </c>
      <c r="L1074" s="444">
        <f t="shared" ca="1" si="106"/>
        <v>-22029124.416660402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-22029124.416660402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-91823.000193292581</v>
      </c>
      <c r="L1075" s="444">
        <f t="shared" ca="1" si="106"/>
        <v>-22129343.046583515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-22129343.046583515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-92240.577817972226</v>
      </c>
      <c r="L1076" s="444">
        <f t="shared" ca="1" si="106"/>
        <v>-22229979.254131306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-22229979.254131306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-92659.895349421349</v>
      </c>
      <c r="L1077" s="444">
        <f t="shared" ca="1" si="106"/>
        <v>-22331034.779210545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-22331034.779210545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-93080.960037251512</v>
      </c>
      <c r="L1078" s="444">
        <f t="shared" ca="1" si="106"/>
        <v>-22432511.368977614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-22432511.368977614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-93503.779161280967</v>
      </c>
      <c r="L1079" s="444">
        <f t="shared" ca="1" si="106"/>
        <v>-22534410.777868714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-22534410.777868714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-93928.360031660559</v>
      </c>
      <c r="L1080" s="444">
        <f t="shared" ca="1" si="106"/>
        <v>-22636734.767630193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-22636734.767630193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-94354.709989000054</v>
      </c>
      <c r="L1081" s="444">
        <f t="shared" ca="1" si="106"/>
        <v>-22739485.107349012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-22739485.107349012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-94782.83640449513</v>
      </c>
      <c r="L1082" s="444">
        <f t="shared" ca="1" si="106"/>
        <v>-22842663.573483326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-22842663.573483326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-95212.74668005477</v>
      </c>
      <c r="L1083" s="444">
        <f t="shared" ca="1" si="106"/>
        <v>-22946271.949893199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-22946271.949893199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-95644.448248429238</v>
      </c>
      <c r="L1084" s="444">
        <f t="shared" ca="1" si="106"/>
        <v>-23050312.027871449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-23050312.027871449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-96077.94857333861</v>
      </c>
      <c r="L1085" s="444">
        <f t="shared" ca="1" si="106"/>
        <v>-23154785.606174607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-23154785.606174607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-96513.25514960177</v>
      </c>
      <c r="L1086" s="444">
        <f t="shared" ca="1" si="106"/>
        <v>-23259694.491054028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-23259694.491054028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-96950.375503266026</v>
      </c>
      <c r="L1087" s="444">
        <f t="shared" ca="1" si="106"/>
        <v>-23365040.496287111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-23365040.496287111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-97389.317191737209</v>
      </c>
      <c r="L1088" s="444">
        <f t="shared" ca="1" si="106"/>
        <v>-23470825.443208668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-23470825.443208668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-97830.087803910355</v>
      </c>
      <c r="L1089" s="444">
        <f t="shared" ca="1" si="106"/>
        <v>-23577051.160742398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-23577051.160742398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-98272.694960300898</v>
      </c>
      <c r="L1090" s="444">
        <f t="shared" ca="1" si="106"/>
        <v>-23683719.485432517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-23683719.485432517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-98717.146313176403</v>
      </c>
      <c r="L1091" s="444">
        <f t="shared" ca="1" si="106"/>
        <v>-23790832.261475511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-23790832.261475511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-99163.449546688877</v>
      </c>
      <c r="L1092" s="444">
        <f t="shared" ca="1" si="106"/>
        <v>-23898391.340752017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-23898391.340752017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-99611.612377007652</v>
      </c>
      <c r="L1093" s="444">
        <f t="shared" ca="1" si="106"/>
        <v>-24006398.582858842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-24006398.582858842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-100061.64255245274</v>
      </c>
      <c r="L1094" s="444">
        <f t="shared" ca="1" si="106"/>
        <v>-24114855.855141114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-24114855.855141114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-100513.54785362889</v>
      </c>
      <c r="L1095" s="444">
        <f t="shared" ca="1" si="106"/>
        <v>-24223765.032724563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-24223765.032724563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-100967.33609355992</v>
      </c>
      <c r="L1096" s="444">
        <f t="shared" ca="1" si="106"/>
        <v>-24333127.998547941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-24333127.998547941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-101423.015117824</v>
      </c>
      <c r="L1097" s="444">
        <f t="shared" ca="1" si="106"/>
        <v>-24442946.643395584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-24442946.643395584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-101880.59280468918</v>
      </c>
      <c r="L1098" s="444">
        <f t="shared" ca="1" si="106"/>
        <v>-24553222.865930092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-24553222.865930092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-102340.07706524963</v>
      </c>
      <c r="L1099" s="444">
        <f t="shared" ca="1" si="106"/>
        <v>-24663958.572725158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-24663958.572725158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-102801.4758435624</v>
      </c>
      <c r="L1100" s="444">
        <f t="shared" ca="1" si="106"/>
        <v>-24775155.67829854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-24775155.67829854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-103264.79711678483</v>
      </c>
      <c r="L1101" s="444">
        <f t="shared" ca="1" si="106"/>
        <v>-24886816.105145145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-24886816.105145145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-103730.04889531234</v>
      </c>
      <c r="L1102" s="444">
        <f t="shared" ca="1" si="106"/>
        <v>-24998941.783770274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-24998941.783770274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-104197.23922291705</v>
      </c>
      <c r="L1103" s="444">
        <f t="shared" ca="1" si="106"/>
        <v>-25111534.652723011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-25111534.652723011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-104666.37617688678</v>
      </c>
      <c r="L1104" s="444">
        <f t="shared" ca="1" si="106"/>
        <v>-25224596.658629715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-25224596.658629715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-105137.46786816472</v>
      </c>
      <c r="L1105" s="444">
        <f t="shared" ca="1" si="106"/>
        <v>-25338129.756227698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-25338129.756227698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-105610.52244148965</v>
      </c>
      <c r="L1106" s="444">
        <f t="shared" ca="1" si="106"/>
        <v>-25452135.908399008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-25452135.908399008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-106085.54807553678</v>
      </c>
      <c r="L1107" s="444">
        <f t="shared" ca="1" si="106"/>
        <v>-25566617.086204365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-25566617.086204365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-106562.5529830591</v>
      </c>
      <c r="L1108" s="444">
        <f t="shared" ca="1" si="106"/>
        <v>-25681575.268917244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-25681575.268917244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-107041.54541102942</v>
      </c>
      <c r="L1109" s="444">
        <f t="shared" ca="1" si="106"/>
        <v>-25797012.44405809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-25797012.44405809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-107522.53364078295</v>
      </c>
      <c r="L1110" s="444">
        <f t="shared" ca="1" si="106"/>
        <v>-25912930.607428692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-25912930.607428692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-108005.52598816046</v>
      </c>
      <c r="L1111" s="444">
        <f t="shared" ca="1" si="106"/>
        <v>-26029331.763146672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-26029331.763146672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-108490.53080365204</v>
      </c>
      <c r="L1112" s="444">
        <f t="shared" ca="1" si="106"/>
        <v>-26146217.923680142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-26146217.923680142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-108977.5564725415</v>
      </c>
      <c r="L1113" s="444">
        <f t="shared" ca="1" si="106"/>
        <v>-26263591.1098825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-26263591.1098825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-109466.61141505133</v>
      </c>
      <c r="L1114" s="444">
        <f t="shared" ca="1" si="106"/>
        <v>-26381453.351027369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-26381453.351027369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-109957.70408648829</v>
      </c>
      <c r="L1115" s="444">
        <f t="shared" ca="1" si="106"/>
        <v>-26499806.684843678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-26499806.684843678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-110450.84297738958</v>
      </c>
      <c r="L1116" s="444">
        <f t="shared" ca="1" si="106"/>
        <v>-26618653.157550886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-26618653.157550886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-110946.03661366958</v>
      </c>
      <c r="L1117" s="444">
        <f t="shared" ca="1" si="106"/>
        <v>-26737994.823894374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-26737994.823894374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-111443.29355676747</v>
      </c>
      <c r="L1118" s="444">
        <f t="shared" ca="1" si="106"/>
        <v>-26857833.747180961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-26857833.747180961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-111942.62240379493</v>
      </c>
      <c r="L1119" s="444">
        <f t="shared" ca="1" si="106"/>
        <v>-26978171.999314576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-26978171.999314576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-112444.03178768499</v>
      </c>
      <c r="L1120" s="444">
        <f t="shared" ca="1" si="106"/>
        <v>-27099011.660832081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-27099011.660832081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-112947.53037734123</v>
      </c>
      <c r="L1121" s="444">
        <f t="shared" ca="1" si="106"/>
        <v>-27220354.820939239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-27220354.820939239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-113453.12687778773</v>
      </c>
      <c r="L1122" s="444">
        <f t="shared" ca="1" si="106"/>
        <v>-27342203.577546846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-27342203.577546846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-113960.83003031944</v>
      </c>
      <c r="L1123" s="444">
        <f t="shared" ca="1" si="106"/>
        <v>-27464560.037306983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-27464560.037306983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-114470.64861265336</v>
      </c>
      <c r="L1124" s="444">
        <f t="shared" ca="1" si="106"/>
        <v>-27587426.315649454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-27587426.315649454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-114982.59143908029</v>
      </c>
      <c r="L1125" s="444">
        <f t="shared" ca="1" si="106"/>
        <v>-27710804.536818352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-27710804.536818352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-115496.66736061737</v>
      </c>
      <c r="L1126" s="444">
        <f t="shared" ca="1" si="106"/>
        <v>-27834696.833908789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-27834696.833908789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-116012.88526516086</v>
      </c>
      <c r="L1127" s="444">
        <f t="shared" ca="1" si="106"/>
        <v>-27959105.348903768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-27959105.348903768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-116531.25407763994</v>
      </c>
      <c r="L1128" s="444">
        <f t="shared" ca="1" si="106"/>
        <v>-28084032.232711226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-28084032.232711226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-117051.78276017102</v>
      </c>
      <c r="L1129" s="444">
        <f t="shared" ca="1" si="106"/>
        <v>-28209479.645201214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-28209479.645201214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-117574.48031221263</v>
      </c>
      <c r="L1130" s="444">
        <f t="shared" ca="1" si="106"/>
        <v>-28335449.755243246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-28335449.755243246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-118099.3557707211</v>
      </c>
      <c r="L1131" s="444">
        <f t="shared" ca="1" si="106"/>
        <v>-28461944.740743786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-28461944.740743786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-118626.41821030667</v>
      </c>
      <c r="L1132" s="444">
        <f t="shared" ca="1" si="106"/>
        <v>-28588966.78868391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-28588966.78868391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-119155.67674339053</v>
      </c>
      <c r="L1133" s="444">
        <f t="shared" ca="1" si="106"/>
        <v>-28716518.09515712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-28716518.09515712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-119687.14052036224</v>
      </c>
      <c r="L1134" s="444">
        <f t="shared" ca="1" si="106"/>
        <v>-28844600.865407303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-28844600.865407303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-120220.81872973799</v>
      </c>
      <c r="L1135" s="444">
        <f t="shared" ca="1" si="106"/>
        <v>-28973217.313866861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-28973217.313866861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-120756.7205983195</v>
      </c>
      <c r="L1136" s="444">
        <f t="shared" ca="1" si="106"/>
        <v>-29102369.664194997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-29102369.664194997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-121294.85539135341</v>
      </c>
      <c r="L1137" s="444">
        <f t="shared" ca="1" si="106"/>
        <v>-29232060.149316169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-29232060.149316169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-121835.23241269162</v>
      </c>
      <c r="L1138" s="444">
        <f t="shared" ca="1" si="106"/>
        <v>-29362291.01145868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-29362291.01145868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-122377.86100495206</v>
      </c>
      <c r="L1139" s="444">
        <f t="shared" ca="1" si="106"/>
        <v>-29493064.502193451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-29493064.502193451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-122922.75054968029</v>
      </c>
      <c r="L1140" s="444">
        <f t="shared" ca="1" si="106"/>
        <v>-29624382.882472951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-29624382.882472951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-123469.91046751154</v>
      </c>
      <c r="L1141" s="444">
        <f t="shared" ca="1" si="106"/>
        <v>-29756248.422670282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-29756248.422670282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-124019.35021833374</v>
      </c>
      <c r="L1142" s="444">
        <f t="shared" ca="1" si="106"/>
        <v>-29888663.402618434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-29888663.402618434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-124571.07930145106</v>
      </c>
      <c r="L1143" s="444">
        <f t="shared" ca="1" si="106"/>
        <v>-30021630.111649703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-30021630.111649703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-125125.10725574801</v>
      </c>
      <c r="L1144" s="444">
        <f t="shared" ca="1" si="106"/>
        <v>-30155150.848635271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-30155150.848635271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-125681.44365985456</v>
      </c>
      <c r="L1145" s="444">
        <f t="shared" ca="1" si="106"/>
        <v>-30289227.922024943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-30289227.922024943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-126240.09813231153</v>
      </c>
      <c r="L1146" s="444">
        <f t="shared" ca="1" si="106"/>
        <v>-30423863.649887074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-30423863.649887074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-126801.08033173704</v>
      </c>
      <c r="L1147" s="444">
        <f t="shared" ca="1" si="106"/>
        <v>-30559060.359948628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-30559060.359948628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-127364.39995699353</v>
      </c>
      <c r="L1148" s="444">
        <f t="shared" ca="1" si="106"/>
        <v>-30694820.38963544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-30694820.38963544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-127930.06674735525</v>
      </c>
      <c r="L1149" s="444">
        <f t="shared" ca="1" si="106"/>
        <v>-30831146.086112615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-30831146.086112615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-128498.09048267682</v>
      </c>
      <c r="L1150" s="444">
        <f t="shared" ca="1" si="106"/>
        <v>-30968039.806325112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-30968039.806325112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-129068.48098356219</v>
      </c>
      <c r="L1151" s="444">
        <f t="shared" ca="1" si="106"/>
        <v>-31105503.917038493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-31105503.917038493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-129641.24811153462</v>
      </c>
      <c r="L1152" s="444">
        <f t="shared" ca="1" si="106"/>
        <v>-31243540.794879846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-31243540.794879846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-130216.40176920693</v>
      </c>
      <c r="L1153" s="444">
        <f t="shared" ca="1" si="106"/>
        <v>-31382152.826378871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-31382152.826378871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-130793.95190045287</v>
      </c>
      <c r="L1154" s="444">
        <f t="shared" ca="1" si="106"/>
        <v>-31521342.408009142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-31521342.408009142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-131373.90849057899</v>
      </c>
      <c r="L1155" s="444">
        <f t="shared" ca="1" si="106"/>
        <v>-31661111.94622954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-31661111.94622954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-131956.28156649732</v>
      </c>
      <c r="L1156" s="444">
        <f t="shared" ca="1" si="106"/>
        <v>-31801463.857525855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-31801463.857525855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-132541.08119689865</v>
      </c>
      <c r="L1157" s="444">
        <f t="shared" ca="1" si="106"/>
        <v>-31942400.568452574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-31942400.568452574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-133128.31749242663</v>
      </c>
      <c r="L1158" s="444">
        <f t="shared" ca="1" si="106"/>
        <v>-32083924.515674818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-32083924.515674818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-133718.00060585266</v>
      </c>
      <c r="L1159" s="444">
        <f t="shared" ca="1" si="106"/>
        <v>-32226038.146010488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-32226038.146010488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-134310.14073225128</v>
      </c>
      <c r="L1160" s="444">
        <f t="shared" ca="1" si="106"/>
        <v>-32368743.916472558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-32368743.916472558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-134904.74810917655</v>
      </c>
      <c r="L1161" s="444">
        <f t="shared" ca="1" si="106"/>
        <v>-32512044.294311553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-32512044.294311553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-135501.83301683905</v>
      </c>
      <c r="L1162" s="444">
        <f t="shared" ca="1" si="106"/>
        <v>-32655941.757058211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-32655941.757058211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-136101.40577828346</v>
      </c>
      <c r="L1163" s="444">
        <f t="shared" ca="1" si="106"/>
        <v>-32800438.792566314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-32800438.792566314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-136703.47675956725</v>
      </c>
      <c r="L1164" s="444">
        <f t="shared" ca="1" si="106"/>
        <v>-32945537.899055701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-32945537.899055701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-137308.05636993967</v>
      </c>
      <c r="L1165" s="444">
        <f t="shared" ca="1" si="106"/>
        <v>-33091241.585155457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-33091241.585155457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-137915.15506202198</v>
      </c>
      <c r="L1166" s="444">
        <f t="shared" ca="1" si="106"/>
        <v>-33237552.369947299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-33237552.369947299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-138524.78333198797</v>
      </c>
      <c r="L1167" s="444">
        <f t="shared" ca="1" si="106"/>
        <v>-33384472.783009104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-33384472.783009104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-139136.9517197455</v>
      </c>
      <c r="L1168" s="444">
        <f t="shared" ca="1" si="106"/>
        <v>-33532005.364458669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-33532005.364458669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-139716.68901857777</v>
      </c>
      <c r="L1169" s="444">
        <f t="shared" ca="1" si="106"/>
        <v>-33671722.05347725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-33671722.05347725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-140298.84188948854</v>
      </c>
      <c r="L1170" s="444">
        <f t="shared" ca="1" si="106"/>
        <v>-33812020.895366736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-33812020.895366736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-140883.42039736139</v>
      </c>
      <c r="L1171" s="444">
        <f t="shared" ca="1" si="106"/>
        <v>-33952904.315764099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-33952904.315764099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-141470.43464901709</v>
      </c>
      <c r="L1172" s="444">
        <f t="shared" ca="1" si="106"/>
        <v>-34094374.75041312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-34094374.75041312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-142059.894793388</v>
      </c>
      <c r="L1173" s="444">
        <f t="shared" ca="1" si="106"/>
        <v>-34236434.645206511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-34236434.645206511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-142651.81102169381</v>
      </c>
      <c r="L1174" s="444">
        <f t="shared" ca="1" si="106"/>
        <v>-34379086.456228204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-34379086.456228204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-143246.19356761751</v>
      </c>
      <c r="L1175" s="444">
        <f t="shared" ca="1" si="106"/>
        <v>-34522332.649795823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-34522332.649795823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-143843.05270748259</v>
      </c>
      <c r="L1176" s="444">
        <f t="shared" ca="1" si="106"/>
        <v>-34666175.702503309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-34666175.702503309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-144442.39876043046</v>
      </c>
      <c r="L1177" s="444">
        <f t="shared" ca="1" si="106"/>
        <v>-34810618.101263739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-34810618.101263739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-145044.2420885989</v>
      </c>
      <c r="L1178" s="444">
        <f t="shared" ca="1" si="106"/>
        <v>-34955662.34335234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-34955662.34335234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-145648.5930973014</v>
      </c>
      <c r="L1179" s="444">
        <f t="shared" ca="1" si="106"/>
        <v>-35101310.936449639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-35101310.936449639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-146255.46223520683</v>
      </c>
      <c r="L1180" s="444">
        <f t="shared" ca="1" si="106"/>
        <v>-35247566.398684844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-35247566.398684844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-146864.85999452017</v>
      </c>
      <c r="L1181" s="444">
        <f t="shared" ca="1" si="106"/>
        <v>-35394431.258679368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-35394431.258679368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-147476.79691116404</v>
      </c>
      <c r="L1182" s="444">
        <f t="shared" ca="1" si="106"/>
        <v>-35541908.055590533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-35541908.055590533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-148091.28356496055</v>
      </c>
      <c r="L1183" s="444">
        <f t="shared" ca="1" si="106"/>
        <v>-35689999.339155495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-35689999.339155495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-148708.33057981456</v>
      </c>
      <c r="L1184" s="444">
        <f t="shared" ca="1" si="106"/>
        <v>-35838707.669735312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-35838707.669735312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-149327.94862389713</v>
      </c>
      <c r="L1185" s="444">
        <f t="shared" ca="1" si="106"/>
        <v>-35988035.618359208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-35988035.618359208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-149950.14840983003</v>
      </c>
      <c r="L1186" s="444">
        <f t="shared" ca="1" si="106"/>
        <v>-36137985.766769037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-36137985.766769037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-150574.94069487098</v>
      </c>
      <c r="L1187" s="444">
        <f t="shared" ca="1" si="106"/>
        <v>-36288560.707463905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-36288560.707463905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-151202.33628109959</v>
      </c>
      <c r="L1188" s="444">
        <f t="shared" ca="1" si="106"/>
        <v>-36439763.043745004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-36439763.043745004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-151832.34601560418</v>
      </c>
      <c r="L1189" s="444">
        <f t="shared" ca="1" si="106"/>
        <v>-36591595.389760606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-36591595.389760606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-152464.98079066919</v>
      </c>
      <c r="L1190" s="444">
        <f t="shared" ca="1" si="106"/>
        <v>-36744060.370551273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-36744060.370551273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-153100.25154396365</v>
      </c>
      <c r="L1191" s="444">
        <f t="shared" ca="1" si="106"/>
        <v>-36897160.622095235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-36897160.622095235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-153738.16925873014</v>
      </c>
      <c r="L1192" s="444">
        <f t="shared" ca="1" si="106"/>
        <v>-37050898.791353963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-37050898.791353963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-154378.74496397484</v>
      </c>
      <c r="L1193" s="444">
        <f t="shared" ca="1" si="106"/>
        <v>-37205277.536317937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-37205277.536317937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-155021.98973465807</v>
      </c>
      <c r="L1194" s="444">
        <f t="shared" ca="1" si="106"/>
        <v>-37360299.526052594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-37360299.526052594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-155667.91469188582</v>
      </c>
      <c r="L1195" s="444">
        <f t="shared" ca="1" si="106"/>
        <v>-37515967.440744482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-37515967.440744482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-156316.53100310202</v>
      </c>
      <c r="L1196" s="444">
        <f t="shared" ca="1" si="106"/>
        <v>-37672283.971747585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-37672283.971747585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-156967.84988228159</v>
      </c>
      <c r="L1197" s="444">
        <f t="shared" ca="1" si="106"/>
        <v>-37829251.821629867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-37829251.821629867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-157621.88259012444</v>
      </c>
      <c r="L1198" s="444">
        <f t="shared" ca="1" si="106"/>
        <v>-37986873.704219989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-37986873.704219989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-158278.64043424994</v>
      </c>
      <c r="L1199" s="444">
        <f t="shared" ca="1" si="106"/>
        <v>-38145152.34465424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-38145152.34465424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-158938.13476939267</v>
      </c>
      <c r="L1200" s="444">
        <f t="shared" ca="1" si="106"/>
        <v>-38304090.479423635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-38304090.479423635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-159600.37699759848</v>
      </c>
      <c r="L1201" s="444">
        <f t="shared" ca="1" si="106"/>
        <v>-38463690.856421232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-38463690.856421232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-160265.37856842179</v>
      </c>
      <c r="L1202" s="444">
        <f t="shared" ca="1" si="106"/>
        <v>-38623956.234989651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-38623956.234989651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-160933.15097912354</v>
      </c>
      <c r="L1203" s="444">
        <f t="shared" ca="1" si="106"/>
        <v>-38784889.385968775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-38784889.385968775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-161603.70577486989</v>
      </c>
      <c r="L1204" s="444">
        <f t="shared" ca="1" si="106"/>
        <v>-38946493.091743648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-38946493.091743648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-162277.05454893186</v>
      </c>
      <c r="L1205" s="444">
        <f t="shared" ca="1" si="106"/>
        <v>-39108770.146292582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-39108770.146292582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-162953.20894288574</v>
      </c>
      <c r="L1206" s="444">
        <f t="shared" ca="1" si="106"/>
        <v>-39271723.355235465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-39271723.355235465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-163632.18064681444</v>
      </c>
      <c r="L1207" s="444">
        <f t="shared" ca="1" si="106"/>
        <v>-39435355.535882279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-39435355.535882279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-164313.9813995095</v>
      </c>
      <c r="L1208" s="444">
        <f t="shared" ca="1" si="106"/>
        <v>-39599669.517281786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-39599669.517281786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-164998.62298867409</v>
      </c>
      <c r="L1209" s="444">
        <f t="shared" ca="1" si="106"/>
        <v>-39764668.140270457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-39764668.140270457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-165686.11725112691</v>
      </c>
      <c r="L1210" s="444">
        <f t="shared" ca="1" si="106"/>
        <v>-39930354.257521585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-39930354.257521585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-166376.4760730066</v>
      </c>
      <c r="L1211" s="444">
        <f t="shared" ca="1" si="106"/>
        <v>-40096730.733594589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-40096730.733594589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-167069.71138997746</v>
      </c>
      <c r="L1212" s="444">
        <f t="shared" ca="1" si="106"/>
        <v>-40263800.444984563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-40263800.444984563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-167765.83518743567</v>
      </c>
      <c r="L1213" s="444">
        <f t="shared" ca="1" si="106"/>
        <v>-40431566.280171998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-40431566.280171998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-168464.85950071664</v>
      </c>
      <c r="L1214" s="444">
        <f t="shared" ca="1" si="106"/>
        <v>-40600031.139672711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-40600031.139672711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-169166.79641530296</v>
      </c>
      <c r="L1215" s="444">
        <f t="shared" ca="1" si="106"/>
        <v>-40769197.936088018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-40769197.936088018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-169871.65806703339</v>
      </c>
      <c r="L1216" s="444">
        <f t="shared" ca="1" si="106"/>
        <v>-40939069.594155051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-40939069.594155051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-170579.4566423127</v>
      </c>
      <c r="L1217" s="444">
        <f t="shared" ca="1" si="106"/>
        <v>-41109649.050797366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-41109649.050797366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-171290.20437832235</v>
      </c>
      <c r="L1218" s="444">
        <f t="shared" ca="1" si="106"/>
        <v>-41280939.255175687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-41280939.255175687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-172003.91356323202</v>
      </c>
      <c r="L1219" s="444">
        <f t="shared" ca="1" si="106"/>
        <v>-41452943.168738917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-41452943.168738917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-172720.59653641214</v>
      </c>
      <c r="L1220" s="444">
        <f t="shared" ca="1" si="106"/>
        <v>-41625663.765275329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-41625663.765275329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-173440.2656886472</v>
      </c>
      <c r="L1221" s="444">
        <f t="shared" ca="1" si="106"/>
        <v>-41799104.03096398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-41799104.03096398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-174162.9334623499</v>
      </c>
      <c r="L1222" s="444">
        <f t="shared" ca="1" si="106"/>
        <v>-41973266.964426331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-41973266.964426331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-174888.61235177639</v>
      </c>
      <c r="L1223" s="444">
        <f t="shared" ca="1" si="106"/>
        <v>-42148155.576778106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-42148155.576778106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-175617.31490324211</v>
      </c>
      <c r="L1224" s="444">
        <f t="shared" ca="1" si="106"/>
        <v>-42323772.891681351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-42323772.891681351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-176349.05371533896</v>
      </c>
      <c r="L1225" s="444">
        <f t="shared" ca="1" si="106"/>
        <v>-42500121.945396692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-42500121.945396692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-177083.84143915289</v>
      </c>
      <c r="L1226" s="444">
        <f t="shared" ca="1" si="106"/>
        <v>-42677205.786835842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-42677205.786835842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-177821.69077848268</v>
      </c>
      <c r="L1227" s="444">
        <f t="shared" ca="1" si="106"/>
        <v>-42855027.477614321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-42855027.477614321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-178562.61449005967</v>
      </c>
      <c r="L1228" s="444">
        <f t="shared" ca="1" si="106"/>
        <v>-43033590.092104383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-43033590.092104383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-179306.62538376826</v>
      </c>
      <c r="L1229" s="444">
        <f t="shared" ca="1" si="106"/>
        <v>-43212896.717488155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-43212896.717488155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-180053.73632286731</v>
      </c>
      <c r="L1230" s="444">
        <f t="shared" ca="1" si="106"/>
        <v>-43392950.45381102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-43392950.45381102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-180803.96022421258</v>
      </c>
      <c r="L1231" s="444">
        <f t="shared" ca="1" si="106"/>
        <v>-43573754.414035231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-43573754.414035231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-181557.31005848013</v>
      </c>
      <c r="L1232" s="444">
        <f t="shared" ca="1" si="106"/>
        <v>-43755311.724093713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-43755311.724093713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-182313.79885039048</v>
      </c>
      <c r="L1233" s="444">
        <f t="shared" ca="1" si="106"/>
        <v>-43937625.5229441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-43937625.5229441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-183073.43967893376</v>
      </c>
      <c r="L1234" s="444">
        <f t="shared" ca="1" si="106"/>
        <v>-44120698.962623037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-44120698.962623037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-183836.24567759599</v>
      </c>
      <c r="L1235" s="444">
        <f t="shared" ca="1" si="106"/>
        <v>-44304535.208300635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-44304535.208300635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-184602.23003458598</v>
      </c>
      <c r="L1236" s="444">
        <f t="shared" ca="1" si="106"/>
        <v>-44489137.438335218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-44489137.438335218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-185371.40599306341</v>
      </c>
      <c r="L1237" s="444">
        <f t="shared" ca="1" si="106"/>
        <v>-44674508.844328284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-44674508.844328284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-186143.78685136785</v>
      </c>
      <c r="L1238" s="444">
        <f t="shared" ca="1" si="106"/>
        <v>-44860652.631179653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-44860652.631179653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-186919.38596324855</v>
      </c>
      <c r="L1239" s="444">
        <f t="shared" ca="1" si="106"/>
        <v>-45047572.017142899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-45047572.017142899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-187698.21673809542</v>
      </c>
      <c r="L1240" s="444">
        <f t="shared" ca="1" si="106"/>
        <v>-45235270.233880997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-45235270.233880997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-188480.29264117082</v>
      </c>
      <c r="L1241" s="444">
        <f t="shared" ca="1" si="106"/>
        <v>-45423750.526522167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-45423750.526522167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-189265.62719384237</v>
      </c>
      <c r="L1242" s="444">
        <f t="shared" ca="1" si="106"/>
        <v>-45613016.153716013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-45613016.153716013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-190054.23397381671</v>
      </c>
      <c r="L1243" s="444">
        <f t="shared" ca="1" si="106"/>
        <v>-45803070.387689829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-45803070.387689829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-190846.12661537429</v>
      </c>
      <c r="L1244" s="444">
        <f t="shared" ca="1" si="106"/>
        <v>-45993916.514305204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-45993916.514305204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-191641.31880960503</v>
      </c>
      <c r="L1245" s="444">
        <f t="shared" ca="1" si="106"/>
        <v>-46185557.83311481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-46185557.83311481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-192439.82430464504</v>
      </c>
      <c r="L1246" s="444">
        <f t="shared" ca="1" si="106"/>
        <v>-46377997.657419458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-46377997.657419458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-193241.65690591439</v>
      </c>
      <c r="L1247" s="444">
        <f t="shared" ca="1" si="106"/>
        <v>-46571239.31432537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-46571239.31432537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-194046.83047635571</v>
      </c>
      <c r="L1248" s="444">
        <f t="shared" ca="1" si="106"/>
        <v>-46765286.144801728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-46765286.144801728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-194855.35893667387</v>
      </c>
      <c r="L1249" s="444">
        <f t="shared" ca="1" si="106"/>
        <v>-46960141.503738403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-46960141.503738403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-195667.25626557667</v>
      </c>
      <c r="L1250" s="444">
        <f t="shared" ca="1" si="106"/>
        <v>-47155808.760003977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-47155808.760003977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-196482.53650001658</v>
      </c>
      <c r="L1251" s="444">
        <f t="shared" ca="1" si="106"/>
        <v>-47352291.296503991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-47352291.296503991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-197301.2137354333</v>
      </c>
      <c r="L1252" s="444">
        <f t="shared" ca="1" si="106"/>
        <v>-47549592.510239422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-47549592.510239422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-198123.30212599758</v>
      </c>
      <c r="L1253" s="444">
        <f t="shared" ca="1" si="106"/>
        <v>-47747715.81236542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-47747715.81236542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-198948.81588485593</v>
      </c>
      <c r="L1254" s="444">
        <f t="shared" ca="1" si="106"/>
        <v>-47946664.628250279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-47946664.628250279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-199777.76928437615</v>
      </c>
      <c r="L1255" s="444">
        <f t="shared" ca="1" si="106"/>
        <v>-48146442.397534654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-48146442.397534654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-200610.17665639438</v>
      </c>
      <c r="L1256" s="444">
        <f t="shared" ca="1" si="106"/>
        <v>-48347052.574191049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-48347052.574191049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-201446.05239246271</v>
      </c>
      <c r="L1257" s="444">
        <f t="shared" ca="1" si="106"/>
        <v>-48548498.626583509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-48548498.626583509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-202285.41094409797</v>
      </c>
      <c r="L1258" s="444">
        <f t="shared" ca="1" si="106"/>
        <v>-48750784.037527606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-48750784.037527606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-203128.26682303168</v>
      </c>
      <c r="L1259" s="444">
        <f t="shared" ca="1" si="106"/>
        <v>-48953912.304350637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-48953912.304350637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-203974.63460146097</v>
      </c>
      <c r="L1260" s="444">
        <f t="shared" ca="1" si="106"/>
        <v>-49157886.938952096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-49157886.938952096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-204824.52891230039</v>
      </c>
      <c r="L1261" s="444">
        <f t="shared" ca="1" si="106"/>
        <v>-49362711.467864394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-49362711.467864394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-205677.96444943498</v>
      </c>
      <c r="L1262" s="444">
        <f t="shared" ca="1" si="106"/>
        <v>-49568389.43231383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-49568389.43231383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-206534.9559679743</v>
      </c>
      <c r="L1263" s="444">
        <f t="shared" ca="1" si="106"/>
        <v>-49774924.388281807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-49774924.388281807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-207395.51828450753</v>
      </c>
      <c r="L1264" s="444">
        <f t="shared" ca="1" si="106"/>
        <v>-49982319.906566314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-49982319.906566314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-208259.66627735965</v>
      </c>
      <c r="L1265" s="444">
        <f t="shared" ca="1" si="106"/>
        <v>-50190579.572843671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-50190579.572843671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-209127.41488684862</v>
      </c>
      <c r="L1266" s="444">
        <f t="shared" ca="1" si="106"/>
        <v>-50399706.987730518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-50399706.987730518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-209998.77911554382</v>
      </c>
      <c r="L1267" s="444">
        <f t="shared" ca="1" si="106"/>
        <v>-50609705.766846061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-50609705.766846061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-210873.77402852525</v>
      </c>
      <c r="L1268" s="444">
        <f t="shared" ca="1" si="106"/>
        <v>-50820579.540874586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-50820579.540874586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-211752.41475364412</v>
      </c>
      <c r="L1269" s="444">
        <f t="shared" ca="1" si="106"/>
        <v>-51032331.955628231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-51032331.955628231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-212634.7164817843</v>
      </c>
      <c r="L1270" s="444">
        <f t="shared" ca="1" si="106"/>
        <v>-51244966.672110014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-51244966.672110014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-213520.69446712505</v>
      </c>
      <c r="L1271" s="444">
        <f t="shared" ca="1" si="106"/>
        <v>-51458487.366577141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-51458487.366577141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-214410.36402740475</v>
      </c>
      <c r="L1272" s="444">
        <f t="shared" ca="1" si="106"/>
        <v>-51672897.730604544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-51672897.730604544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-215303.7405441856</v>
      </c>
      <c r="L1273" s="444">
        <f t="shared" ca="1" si="106"/>
        <v>-51888201.471148729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-51888201.471148729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-216200.83946311972</v>
      </c>
      <c r="L1274" s="444">
        <f t="shared" ca="1" si="106"/>
        <v>-52104402.310611852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-52104402.310611852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-217101.67629421604</v>
      </c>
      <c r="L1275" s="444">
        <f t="shared" ca="1" si="106"/>
        <v>-52321503.986906067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-52321503.986906067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-218006.26661210859</v>
      </c>
      <c r="L1276" s="444">
        <f t="shared" ca="1" si="106"/>
        <v>-52539510.253518172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-52539510.253518172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-218914.62605632571</v>
      </c>
      <c r="L1277" s="444">
        <f t="shared" ca="1" si="106"/>
        <v>-52758424.8795745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-52758424.8795745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-219826.77033156043</v>
      </c>
      <c r="L1278" s="444">
        <f t="shared" ca="1" si="106"/>
        <v>-52978251.649906062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-52978251.649906062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-220742.71520794192</v>
      </c>
      <c r="L1279" s="444">
        <f t="shared" ca="1" si="106"/>
        <v>-53198994.365114003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-53198994.365114003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-221662.47652130833</v>
      </c>
      <c r="L1280" s="444">
        <f t="shared" ca="1" si="106"/>
        <v>-53420656.841635309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-53420656.841635309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-222586.07017348046</v>
      </c>
      <c r="L1281" s="444">
        <f t="shared" ca="1" si="106"/>
        <v>-53643242.911808789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-53643242.911808789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-223513.51213253662</v>
      </c>
      <c r="L1282" s="444">
        <f t="shared" ca="1" si="106"/>
        <v>-53866756.423941329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-53866756.423941329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-224444.81843308886</v>
      </c>
      <c r="L1283" s="444">
        <f t="shared" ref="L1283:L1537" ca="1" si="127">I1283-J1283+K1283</f>
        <v>-54091201.24237442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-54091201.24237442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-225380.00517656008</v>
      </c>
      <c r="L1284" s="444">
        <f t="shared" ca="1" si="127"/>
        <v>-54316581.247550979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-54316581.247550979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-226319.08853146242</v>
      </c>
      <c r="L1285" s="444">
        <f t="shared" ca="1" si="127"/>
        <v>-54542900.336082444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-54542900.336082444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-227262.08473367681</v>
      </c>
      <c r="L1286" s="444">
        <f t="shared" ca="1" si="127"/>
        <v>-54770162.420816123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-54770162.420816123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-228209.01008673385</v>
      </c>
      <c r="L1287" s="444">
        <f t="shared" ca="1" si="127"/>
        <v>-54998371.430902854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-54998371.430902854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-229159.88096209522</v>
      </c>
      <c r="L1288" s="444">
        <f t="shared" ca="1" si="127"/>
        <v>-55227531.31186495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-55227531.31186495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-230114.71379943728</v>
      </c>
      <c r="L1289" s="444">
        <f t="shared" ca="1" si="127"/>
        <v>-55457646.025664389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-55457646.025664389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-231073.52510693492</v>
      </c>
      <c r="L1290" s="444">
        <f t="shared" ca="1" si="127"/>
        <v>-55688719.550771326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-55688719.550771326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-232036.33146154718</v>
      </c>
      <c r="L1291" s="444">
        <f t="shared" ca="1" si="127"/>
        <v>-55920755.882232875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-55920755.882232875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-233003.14950930365</v>
      </c>
      <c r="L1292" s="444">
        <f t="shared" ca="1" si="127"/>
        <v>-56153759.031742178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-56153759.031742178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-233973.99596559242</v>
      </c>
      <c r="L1293" s="444">
        <f t="shared" ca="1" si="127"/>
        <v>-56387733.02770777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-56387733.02770777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-234948.88761544903</v>
      </c>
      <c r="L1294" s="444">
        <f t="shared" ca="1" si="127"/>
        <v>-56622681.91532322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-56622681.91532322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-235927.84131384679</v>
      </c>
      <c r="L1295" s="444">
        <f t="shared" ca="1" si="127"/>
        <v>-56858609.756637067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-56858609.756637067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-236910.87398598777</v>
      </c>
      <c r="L1296" s="444">
        <f t="shared" ca="1" si="127"/>
        <v>-57095520.630623057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-57095520.630623057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-237898.00262759611</v>
      </c>
      <c r="L1297" s="444">
        <f t="shared" ca="1" si="127"/>
        <v>-57333418.633250654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-57333418.633250654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-238889.24430521106</v>
      </c>
      <c r="L1298" s="444">
        <f t="shared" ca="1" si="127"/>
        <v>-57572307.877555862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-57572307.877555862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-239884.61615648275</v>
      </c>
      <c r="L1299" s="444">
        <f t="shared" ca="1" si="127"/>
        <v>-57812192.493712343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-57812192.493712343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-240884.13539046809</v>
      </c>
      <c r="L1300" s="444">
        <f t="shared" ca="1" si="127"/>
        <v>-58053076.629102811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-58053076.629102811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-241887.81928792837</v>
      </c>
      <c r="L1301" s="444">
        <f t="shared" ca="1" si="127"/>
        <v>-58294964.448390737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-58294964.448390737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-242895.6852016281</v>
      </c>
      <c r="L1302" s="444">
        <f t="shared" ca="1" si="127"/>
        <v>-58537860.133592367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-58537860.133592367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-243907.75055663486</v>
      </c>
      <c r="L1303" s="444">
        <f t="shared" ca="1" si="127"/>
        <v>-58781767.884149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-58781767.884149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-244924.0328506208</v>
      </c>
      <c r="L1304" s="444">
        <f t="shared" ca="1" si="127"/>
        <v>-59026691.916999623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-59026691.916999623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-245944.54965416505</v>
      </c>
      <c r="L1305" s="444">
        <f t="shared" ca="1" si="127"/>
        <v>-59272636.466653787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-59272636.466653787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-246969.31861105745</v>
      </c>
      <c r="L1306" s="444">
        <f t="shared" ca="1" si="127"/>
        <v>-59519605.785264842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-59519605.785264842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-247998.35743860353</v>
      </c>
      <c r="L1307" s="444">
        <f t="shared" ca="1" si="127"/>
        <v>-59767604.142703444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-59767604.142703444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-249031.68392793098</v>
      </c>
      <c r="L1308" s="444">
        <f t="shared" ca="1" si="127"/>
        <v>-60016635.826631375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-60016635.826631375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-250069.31594429738</v>
      </c>
      <c r="L1309" s="444">
        <f t="shared" ca="1" si="127"/>
        <v>-60266705.142575674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-60266705.142575674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-251111.27142739863</v>
      </c>
      <c r="L1310" s="444">
        <f t="shared" ca="1" si="127"/>
        <v>-60517816.414003074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-60517816.414003074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-252157.5683916795</v>
      </c>
      <c r="L1311" s="444">
        <f t="shared" ca="1" si="127"/>
        <v>-60769973.982394755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-60769973.982394755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-253208.22492664482</v>
      </c>
      <c r="L1312" s="444">
        <f t="shared" ca="1" si="127"/>
        <v>-61023182.207321398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-61023182.207321398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-254263.25919717251</v>
      </c>
      <c r="L1313" s="444">
        <f t="shared" ca="1" si="127"/>
        <v>-61277445.466518573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-61277445.466518573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-255322.6894438274</v>
      </c>
      <c r="L1314" s="444">
        <f t="shared" ca="1" si="127"/>
        <v>-61532768.1559624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-61532768.1559624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-256386.53398317669</v>
      </c>
      <c r="L1315" s="444">
        <f t="shared" ca="1" si="127"/>
        <v>-61789154.689945579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-61789154.689945579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-257454.81120810658</v>
      </c>
      <c r="L1316" s="444">
        <f t="shared" ca="1" si="127"/>
        <v>-62046609.501153685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-62046609.501153685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-258527.53958814032</v>
      </c>
      <c r="L1317" s="444">
        <f t="shared" ca="1" si="127"/>
        <v>-62305137.040741824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-62305137.040741824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-259604.73766975757</v>
      </c>
      <c r="L1318" s="444">
        <f t="shared" ca="1" si="127"/>
        <v>-62564741.778411582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-62564741.778411582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-260686.42407671493</v>
      </c>
      <c r="L1319" s="444">
        <f t="shared" ca="1" si="127"/>
        <v>-62825428.202488296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-62825428.202488296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-261772.61751036788</v>
      </c>
      <c r="L1320" s="444">
        <f t="shared" ca="1" si="127"/>
        <v>-63087200.819998667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-63087200.819998667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-262863.33674999443</v>
      </c>
      <c r="L1321" s="444">
        <f t="shared" ca="1" si="127"/>
        <v>-63350064.15674866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-63350064.15674866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-263958.60065311939</v>
      </c>
      <c r="L1322" s="444">
        <f t="shared" ca="1" si="127"/>
        <v>-63614022.757401779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-63614022.757401779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-265058.42815584072</v>
      </c>
      <c r="L1323" s="444">
        <f t="shared" ca="1" si="127"/>
        <v>-63879081.185557619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-63879081.185557619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-266162.83827315673</v>
      </c>
      <c r="L1324" s="444">
        <f t="shared" ca="1" si="127"/>
        <v>-64145244.023830779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-64145244.023830779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-267271.85009929491</v>
      </c>
      <c r="L1325" s="444">
        <f t="shared" ca="1" si="127"/>
        <v>-64412515.873930074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-64412515.873930074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-268385.48280804197</v>
      </c>
      <c r="L1326" s="444">
        <f t="shared" ca="1" si="127"/>
        <v>-64680901.356738113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-64680901.356738113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-269503.75565307547</v>
      </c>
      <c r="L1327" s="444">
        <f t="shared" ca="1" si="127"/>
        <v>-64950405.112391189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-64950405.112391189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-270626.68796829664</v>
      </c>
      <c r="L1328" s="444">
        <f t="shared" ca="1" si="127"/>
        <v>-65221031.800359488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-65221031.800359488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-271754.29916816455</v>
      </c>
      <c r="L1329" s="444">
        <f t="shared" ca="1" si="127"/>
        <v>-65492786.09952765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-65492786.09952765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-272886.6087480319</v>
      </c>
      <c r="L1330" s="444">
        <f t="shared" ca="1" si="127"/>
        <v>-65765672.708275683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-65765672.708275683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-274023.63628448203</v>
      </c>
      <c r="L1331" s="444">
        <f t="shared" ca="1" si="127"/>
        <v>-66039696.344560169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-66039696.344560169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-275165.40143566736</v>
      </c>
      <c r="L1332" s="444">
        <f t="shared" ca="1" si="127"/>
        <v>-66314861.745995834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-66314861.745995834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-276311.92394164932</v>
      </c>
      <c r="L1333" s="444">
        <f t="shared" ca="1" si="127"/>
        <v>-66591173.669937484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-66591173.669937484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-277463.2236247395</v>
      </c>
      <c r="L1334" s="444">
        <f t="shared" ca="1" si="127"/>
        <v>-66868636.89356222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-66868636.89356222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-278619.32038984256</v>
      </c>
      <c r="L1335" s="444">
        <f t="shared" ca="1" si="127"/>
        <v>-67147256.213952065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-67147256.213952065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-279780.23422480025</v>
      </c>
      <c r="L1336" s="444">
        <f t="shared" ca="1" si="127"/>
        <v>-67427036.448176861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-67427036.448176861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-280945.9852007369</v>
      </c>
      <c r="L1337" s="444">
        <f t="shared" ca="1" si="127"/>
        <v>-67707982.433377594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-67707982.433377594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-282116.59347240662</v>
      </c>
      <c r="L1338" s="444">
        <f t="shared" ca="1" si="127"/>
        <v>-67990099.02685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-67990099.02685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-283292.07927854167</v>
      </c>
      <c r="L1339" s="444">
        <f t="shared" ca="1" si="127"/>
        <v>-68273391.106128544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-68273391.106128544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-284472.46294220228</v>
      </c>
      <c r="L1340" s="444">
        <f t="shared" ca="1" si="127"/>
        <v>-68557863.569070742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-68557863.569070742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-285657.76487112808</v>
      </c>
      <c r="L1341" s="444">
        <f t="shared" ca="1" si="127"/>
        <v>-68843521.333941877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-68843521.333941877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-286848.00555809116</v>
      </c>
      <c r="L1342" s="444">
        <f t="shared" ca="1" si="127"/>
        <v>-69130369.339499965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-69130369.339499965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-288043.20558124984</v>
      </c>
      <c r="L1343" s="444">
        <f t="shared" ca="1" si="127"/>
        <v>-69418412.545081213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-69418412.545081213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-289243.38560450508</v>
      </c>
      <c r="L1344" s="444">
        <f t="shared" ca="1" si="127"/>
        <v>-69707655.930685714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-69707655.930685714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-290448.56637785712</v>
      </c>
      <c r="L1345" s="444">
        <f t="shared" ca="1" si="127"/>
        <v>-69998104.497063577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-69998104.497063577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-291658.76873776491</v>
      </c>
      <c r="L1346" s="444">
        <f t="shared" ca="1" si="127"/>
        <v>-70289763.26580134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-70289763.26580134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-292874.01360750559</v>
      </c>
      <c r="L1347" s="444">
        <f t="shared" ca="1" si="127"/>
        <v>-70582637.279408842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-70582637.279408842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-294094.32199753681</v>
      </c>
      <c r="L1348" s="444">
        <f t="shared" ca="1" si="127"/>
        <v>-70876731.601406381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-70876731.601406381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-295319.71500585991</v>
      </c>
      <c r="L1349" s="444">
        <f t="shared" ca="1" si="127"/>
        <v>-71172051.31641224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-71172051.31641224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-296550.21381838433</v>
      </c>
      <c r="L1350" s="444">
        <f t="shared" ca="1" si="127"/>
        <v>-71468601.530230626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-71468601.530230626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-297785.83970929426</v>
      </c>
      <c r="L1351" s="444">
        <f t="shared" ca="1" si="127"/>
        <v>-71766387.369939923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-71766387.369939923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-299026.61404141632</v>
      </c>
      <c r="L1352" s="444">
        <f t="shared" ca="1" si="127"/>
        <v>-72065413.983981341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-72065413.983981341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-300272.55826658889</v>
      </c>
      <c r="L1353" s="444">
        <f t="shared" ca="1" si="127"/>
        <v>-72365686.542247936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-72365686.542247936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-301523.69392603304</v>
      </c>
      <c r="L1354" s="444">
        <f t="shared" ca="1" si="127"/>
        <v>-72667210.236173972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-72667210.236173972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-302780.04265072488</v>
      </c>
      <c r="L1355" s="444">
        <f t="shared" ca="1" si="127"/>
        <v>-72969990.278824702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-72969990.278824702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-304041.62616176961</v>
      </c>
      <c r="L1356" s="444">
        <f t="shared" ca="1" si="127"/>
        <v>-73274031.904986471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-73274031.904986471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-305308.46627077693</v>
      </c>
      <c r="L1357" s="444">
        <f t="shared" ca="1" si="127"/>
        <v>-73579340.371257246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-73579340.371257246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-306580.58488023852</v>
      </c>
      <c r="L1358" s="444">
        <f t="shared" ca="1" si="127"/>
        <v>-73885920.956137478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-73885920.956137478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-307858.00398390618</v>
      </c>
      <c r="L1359" s="444">
        <f t="shared" ca="1" si="127"/>
        <v>-74193778.960121378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-74193778.960121378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-309140.74566717242</v>
      </c>
      <c r="L1360" s="444">
        <f t="shared" ca="1" si="127"/>
        <v>-74502919.705788553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-74502919.705788553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-310428.83210745233</v>
      </c>
      <c r="L1361" s="444">
        <f t="shared" ca="1" si="127"/>
        <v>-74813348.537896007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-74813348.537896007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-311722.28557456669</v>
      </c>
      <c r="L1362" s="444">
        <f t="shared" ca="1" si="127"/>
        <v>-75125070.823470578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-75125070.823470578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-313021.12843112741</v>
      </c>
      <c r="L1363" s="444">
        <f t="shared" ca="1" si="127"/>
        <v>-75438091.951901704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-75438091.951901704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-314325.38313292374</v>
      </c>
      <c r="L1364" s="444">
        <f t="shared" ca="1" si="127"/>
        <v>-75752417.335034624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-75752417.335034624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-315635.07222931093</v>
      </c>
      <c r="L1365" s="444">
        <f t="shared" ca="1" si="127"/>
        <v>-76068052.407263935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-76068052.407263935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-316950.21836359974</v>
      </c>
      <c r="L1366" s="444">
        <f t="shared" ca="1" si="127"/>
        <v>-76385002.625627533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-76385002.625627533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-318270.84427344805</v>
      </c>
      <c r="L1367" s="444">
        <f t="shared" ca="1" si="127"/>
        <v>-76703273.469900981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-76703273.469900981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-319596.97279125405</v>
      </c>
      <c r="L1368" s="444">
        <f t="shared" ca="1" si="127"/>
        <v>-77022870.442692235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-77022870.442692235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-320928.62684455095</v>
      </c>
      <c r="L1369" s="444">
        <f t="shared" ca="1" si="127"/>
        <v>-77343799.06953679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-77343799.06953679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-322265.82945640327</v>
      </c>
      <c r="L1370" s="444">
        <f t="shared" ca="1" si="127"/>
        <v>-77666064.898993194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-77666064.898993194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-323608.60374580498</v>
      </c>
      <c r="L1371" s="444">
        <f t="shared" ca="1" si="127"/>
        <v>-77989673.502738997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-77989673.502738997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-324956.97292807914</v>
      </c>
      <c r="L1372" s="444">
        <f t="shared" ca="1" si="127"/>
        <v>-78314630.475667074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-78314630.475667074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-326310.96031527949</v>
      </c>
      <c r="L1373" s="444">
        <f t="shared" ca="1" si="127"/>
        <v>-78640941.435982347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-78640941.435982347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-327670.58931659313</v>
      </c>
      <c r="L1374" s="444">
        <f t="shared" ca="1" si="127"/>
        <v>-78968612.025298938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-78968612.025298938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-329035.88343874557</v>
      </c>
      <c r="L1375" s="444">
        <f t="shared" ca="1" si="127"/>
        <v>-79297647.908737689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-79297647.908737689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-330406.86628640705</v>
      </c>
      <c r="L1376" s="444">
        <f t="shared" ca="1" si="127"/>
        <v>-79628054.775024101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-79628054.775024101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-331783.56156260043</v>
      </c>
      <c r="L1377" s="444">
        <f t="shared" ca="1" si="127"/>
        <v>-79959838.336586699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-79959838.336586699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-333165.99306911125</v>
      </c>
      <c r="L1378" s="444">
        <f t="shared" ca="1" si="127"/>
        <v>-80293004.329655811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-80293004.329655811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-334554.18470689922</v>
      </c>
      <c r="L1379" s="444">
        <f t="shared" ca="1" si="127"/>
        <v>-80627558.514362708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-80627558.514362708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-335948.16047651129</v>
      </c>
      <c r="L1380" s="444">
        <f t="shared" ca="1" si="127"/>
        <v>-80963506.674839213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-80963506.674839213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-337347.94447849673</v>
      </c>
      <c r="L1381" s="444">
        <f t="shared" ca="1" si="127"/>
        <v>-81300854.61931771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-81300854.61931771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-338753.56091382378</v>
      </c>
      <c r="L1382" s="444">
        <f t="shared" ca="1" si="127"/>
        <v>-81639608.180231541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-81639608.180231541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-340165.03408429807</v>
      </c>
      <c r="L1383" s="444">
        <f t="shared" ca="1" si="127"/>
        <v>-81979773.214315847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-81979773.214315847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-341582.38839298271</v>
      </c>
      <c r="L1384" s="444">
        <f t="shared" ca="1" si="127"/>
        <v>-82321355.602708831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-82321355.602708831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-343005.64834462013</v>
      </c>
      <c r="L1385" s="444">
        <f t="shared" ca="1" si="127"/>
        <v>-82664361.251053452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-82664361.251053452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-344434.83854605607</v>
      </c>
      <c r="L1386" s="444">
        <f t="shared" ca="1" si="127"/>
        <v>-83008796.089599505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-83008796.089599505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-345869.98370666459</v>
      </c>
      <c r="L1387" s="444">
        <f t="shared" ca="1" si="127"/>
        <v>-83354666.073306173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-83354666.073306173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-347311.10863877571</v>
      </c>
      <c r="L1388" s="444">
        <f t="shared" ca="1" si="127"/>
        <v>-83701977.181944951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-83701977.181944951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-348758.23825810396</v>
      </c>
      <c r="L1389" s="444">
        <f t="shared" ca="1" si="127"/>
        <v>-84050735.42020306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-84050735.42020306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-350211.39758417942</v>
      </c>
      <c r="L1390" s="444">
        <f t="shared" ca="1" si="127"/>
        <v>-84400946.817787245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-84400946.817787245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-351670.61174078018</v>
      </c>
      <c r="L1391" s="444">
        <f t="shared" ca="1" si="127"/>
        <v>-84752617.429528028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-84752617.429528028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-353135.9059563668</v>
      </c>
      <c r="L1392" s="444">
        <f t="shared" ca="1" si="127"/>
        <v>-85105753.3354844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-85105753.3354844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-354607.30556451832</v>
      </c>
      <c r="L1393" s="444">
        <f t="shared" ca="1" si="127"/>
        <v>-85460360.641048923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-85460360.641048923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-356084.83600437053</v>
      </c>
      <c r="L1394" s="444">
        <f t="shared" ca="1" si="127"/>
        <v>-85816445.4770533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-85816445.4770533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-357568.52282105543</v>
      </c>
      <c r="L1395" s="444">
        <f t="shared" ca="1" si="127"/>
        <v>-86174013.999874353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-86174013.999874353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-359058.39166614314</v>
      </c>
      <c r="L1396" s="444">
        <f t="shared" ca="1" si="127"/>
        <v>-86533072.391540498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-86533072.391540498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-360554.46829808538</v>
      </c>
      <c r="L1397" s="444">
        <f t="shared" ca="1" si="127"/>
        <v>-86893626.85983859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-86893626.85983859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-362056.77858266077</v>
      </c>
      <c r="L1398" s="444">
        <f t="shared" ca="1" si="127"/>
        <v>-87255683.638421252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-87255683.638421252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-363565.34849342186</v>
      </c>
      <c r="L1399" s="444">
        <f t="shared" ca="1" si="127"/>
        <v>-87619248.986914679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-87619248.986914679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-365080.20411214448</v>
      </c>
      <c r="L1400" s="444">
        <f t="shared" ca="1" si="127"/>
        <v>-87984329.191026822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-87984329.191026822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-366601.37162927841</v>
      </c>
      <c r="L1401" s="444">
        <f t="shared" ca="1" si="127"/>
        <v>-88350930.562656105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-88350930.562656105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-368128.87734440045</v>
      </c>
      <c r="L1402" s="444">
        <f t="shared" ca="1" si="127"/>
        <v>-88719059.440000504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-88719059.440000504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-369662.74766666879</v>
      </c>
      <c r="L1403" s="444">
        <f t="shared" ca="1" si="127"/>
        <v>-89088722.187667176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-89088722.187667176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-371203.00911527989</v>
      </c>
      <c r="L1404" s="444">
        <f t="shared" ca="1" si="127"/>
        <v>-89459925.196782455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-89459925.196782455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-372749.68831992691</v>
      </c>
      <c r="L1405" s="444">
        <f t="shared" ca="1" si="127"/>
        <v>-89832674.885102376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-89832674.885102376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-374302.81202125992</v>
      </c>
      <c r="L1406" s="444">
        <f t="shared" ca="1" si="127"/>
        <v>-90206977.697123632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-90206977.697123632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-375862.40707134845</v>
      </c>
      <c r="L1407" s="444">
        <f t="shared" ca="1" si="127"/>
        <v>-90582840.104194984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-90582840.104194984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-377428.50043414574</v>
      </c>
      <c r="L1408" s="444">
        <f t="shared" ca="1" si="127"/>
        <v>-90960268.604629129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-90960268.604629129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-379001.11918595468</v>
      </c>
      <c r="L1409" s="444">
        <f t="shared" ca="1" si="127"/>
        <v>-91339269.723815084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-91339269.723815084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-380580.29051589617</v>
      </c>
      <c r="L1410" s="444">
        <f t="shared" ca="1" si="127"/>
        <v>-91719850.014330983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-91719850.014330983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-382166.04172637907</v>
      </c>
      <c r="L1411" s="444">
        <f t="shared" ca="1" si="127"/>
        <v>-92102016.056057364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-92102016.056057364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-383758.40023357235</v>
      </c>
      <c r="L1412" s="444">
        <f t="shared" ca="1" si="127"/>
        <v>-92485774.456290931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-92485774.456290931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-385357.39356787887</v>
      </c>
      <c r="L1413" s="444">
        <f t="shared" ca="1" si="127"/>
        <v>-92871131.849858806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-92871131.849858806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-386963.0493744117</v>
      </c>
      <c r="L1414" s="444">
        <f t="shared" ca="1" si="127"/>
        <v>-93258094.899233222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-93258094.899233222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-388575.39541347174</v>
      </c>
      <c r="L1415" s="444">
        <f t="shared" ca="1" si="127"/>
        <v>-93646670.294646695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-93646670.294646695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-390194.45956102788</v>
      </c>
      <c r="L1416" s="444">
        <f t="shared" ca="1" si="127"/>
        <v>-94036864.75420773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-94036864.75420773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-391820.26980919886</v>
      </c>
      <c r="L1417" s="444">
        <f t="shared" ca="1" si="127"/>
        <v>-94428685.024016932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-94428685.024016932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-393452.85426673724</v>
      </c>
      <c r="L1418" s="444">
        <f t="shared" ca="1" si="127"/>
        <v>-94822137.878283665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-94822137.878283665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-395092.24115951528</v>
      </c>
      <c r="L1419" s="444">
        <f t="shared" ca="1" si="127"/>
        <v>-95217230.119443178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-95217230.119443178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-396738.45883101324</v>
      </c>
      <c r="L1420" s="444">
        <f t="shared" ca="1" si="127"/>
        <v>-95613968.57827419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-95613968.57827419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-398391.53574280912</v>
      </c>
      <c r="L1421" s="444">
        <f t="shared" ca="1" si="127"/>
        <v>-96012360.114016995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-96012360.114016995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-400051.50047507079</v>
      </c>
      <c r="L1422" s="444">
        <f t="shared" ca="1" si="127"/>
        <v>-96412411.614492059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-96412411.614492059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-401718.38172705023</v>
      </c>
      <c r="L1423" s="444">
        <f t="shared" ca="1" si="127"/>
        <v>-96814129.996219113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-96814129.996219113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-403392.20831757964</v>
      </c>
      <c r="L1424" s="444">
        <f t="shared" ca="1" si="127"/>
        <v>-97217522.204536691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-97217522.204536691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-405073.00918556954</v>
      </c>
      <c r="L1425" s="444">
        <f t="shared" ca="1" si="127"/>
        <v>-97622595.213722259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-97622595.213722259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-406760.8133905094</v>
      </c>
      <c r="L1426" s="444">
        <f t="shared" ca="1" si="127"/>
        <v>-98029356.027112767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-98029356.027112767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-408455.65011296986</v>
      </c>
      <c r="L1427" s="444">
        <f t="shared" ca="1" si="127"/>
        <v>-98437811.677225739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-98437811.677225739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-410157.54865510727</v>
      </c>
      <c r="L1428" s="444">
        <f t="shared" ca="1" si="127"/>
        <v>-98847969.225880846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-98847969.225880846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-411866.53844117018</v>
      </c>
      <c r="L1429" s="444">
        <f t="shared" ca="1" si="127"/>
        <v>-99259835.764322013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-99259835.764322013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-413582.64901800838</v>
      </c>
      <c r="L1430" s="444">
        <f t="shared" ca="1" si="127"/>
        <v>-99673418.413340017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-99673418.413340017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-415305.9100555834</v>
      </c>
      <c r="L1431" s="444">
        <f t="shared" ca="1" si="127"/>
        <v>-100088724.32339559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-100088724.32339559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-417036.35134748166</v>
      </c>
      <c r="L1432" s="444">
        <f t="shared" ca="1" si="127"/>
        <v>-100505760.67474307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-100505760.67474307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-418774.00281142944</v>
      </c>
      <c r="L1433" s="444">
        <f t="shared" ca="1" si="127"/>
        <v>-100924534.6775545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-100924534.6775545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-420518.89448981039</v>
      </c>
      <c r="L1434" s="444">
        <f t="shared" ca="1" si="127"/>
        <v>-101345053.57204431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-101345053.57204431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-422271.05655018461</v>
      </c>
      <c r="L1435" s="444">
        <f t="shared" ca="1" si="127"/>
        <v>-101767324.6285945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-101767324.6285945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-424030.51928581041</v>
      </c>
      <c r="L1436" s="444">
        <f t="shared" ca="1" si="127"/>
        <v>-102191355.14788032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-102191355.14788032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-425797.31311616796</v>
      </c>
      <c r="L1437" s="444">
        <f t="shared" ca="1" si="127"/>
        <v>-102617152.46099648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-102617152.46099648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-427571.46858748532</v>
      </c>
      <c r="L1438" s="444">
        <f t="shared" ca="1" si="127"/>
        <v>-103044723.92958397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-103044723.92958397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-429353.01637326652</v>
      </c>
      <c r="L1439" s="444">
        <f t="shared" ca="1" si="127"/>
        <v>-103474076.94595723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-103474076.94595723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-431141.98727482179</v>
      </c>
      <c r="L1440" s="444">
        <f t="shared" ca="1" si="127"/>
        <v>-103905218.93323205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-103905218.93323205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-432938.41222180024</v>
      </c>
      <c r="L1441" s="444">
        <f t="shared" ca="1" si="127"/>
        <v>-104338157.34545386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-104338157.34545386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-434742.32227272441</v>
      </c>
      <c r="L1442" s="444">
        <f t="shared" ca="1" si="127"/>
        <v>-104772899.66772658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-104772899.66772658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-436553.74861552735</v>
      </c>
      <c r="L1443" s="444">
        <f t="shared" ca="1" si="127"/>
        <v>-105209453.41634211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-105209453.41634211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-438372.72256809211</v>
      </c>
      <c r="L1444" s="444">
        <f t="shared" ca="1" si="127"/>
        <v>-105647826.1389102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-105647826.1389102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-440199.27557879244</v>
      </c>
      <c r="L1445" s="444">
        <f t="shared" ca="1" si="127"/>
        <v>-106088025.414489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-106088025.414489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-442033.43922703748</v>
      </c>
      <c r="L1446" s="444">
        <f t="shared" ca="1" si="127"/>
        <v>-106530058.85371605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-106530058.85371605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-443875.24522381689</v>
      </c>
      <c r="L1447" s="444">
        <f t="shared" ca="1" si="127"/>
        <v>-106973934.09893987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-106973934.09893987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-445724.72541224945</v>
      </c>
      <c r="L1448" s="444">
        <f t="shared" ca="1" si="127"/>
        <v>-107419658.82435212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-107419658.82435212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-447581.91176813381</v>
      </c>
      <c r="L1449" s="444">
        <f t="shared" ca="1" si="127"/>
        <v>-107867240.73612025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-107867240.73612025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-449446.83640050114</v>
      </c>
      <c r="L1450" s="444">
        <f t="shared" ca="1" si="127"/>
        <v>-108316687.57252075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-108316687.57252075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-451319.53155216982</v>
      </c>
      <c r="L1451" s="444">
        <f t="shared" ca="1" si="127"/>
        <v>-108768007.10407291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-108768007.10407291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-453200.02960030379</v>
      </c>
      <c r="L1452" s="444">
        <f t="shared" ca="1" si="127"/>
        <v>-109221207.13367322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-109221207.13367322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-455088.36305697169</v>
      </c>
      <c r="L1453" s="444">
        <f t="shared" ca="1" si="127"/>
        <v>-109676295.49673019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-109676295.49673019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-456984.56456970912</v>
      </c>
      <c r="L1454" s="444">
        <f t="shared" ca="1" si="127"/>
        <v>-110133280.06129991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-110133280.06129991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-458888.66692208295</v>
      </c>
      <c r="L1455" s="444">
        <f t="shared" ca="1" si="127"/>
        <v>-110592168.72822198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-110592168.72822198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-460800.70303425833</v>
      </c>
      <c r="L1456" s="444">
        <f t="shared" ca="1" si="127"/>
        <v>-111052969.43125623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-111052969.43125623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-462720.7059635676</v>
      </c>
      <c r="L1457" s="444">
        <f t="shared" ca="1" si="127"/>
        <v>-111515690.1372198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-111515690.1372198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-464648.70890508249</v>
      </c>
      <c r="L1458" s="444">
        <f t="shared" ca="1" si="127"/>
        <v>-111980338.84612489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-111980338.84612489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-466584.74519218702</v>
      </c>
      <c r="L1459" s="444">
        <f t="shared" ca="1" si="127"/>
        <v>-112446923.59131707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-112446923.59131707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-468528.84829715453</v>
      </c>
      <c r="L1460" s="444">
        <f t="shared" ca="1" si="127"/>
        <v>-112915452.43961422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-112915452.43961422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-470481.05183172593</v>
      </c>
      <c r="L1461" s="444">
        <f t="shared" ca="1" si="127"/>
        <v>-113385933.49144594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-113385933.49144594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-472441.38954769139</v>
      </c>
      <c r="L1462" s="444">
        <f t="shared" ca="1" si="127"/>
        <v>-113858374.88099363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-113858374.88099363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-474409.89533747343</v>
      </c>
      <c r="L1463" s="444">
        <f t="shared" ca="1" si="127"/>
        <v>-114332784.77633111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-114332784.77633111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-476386.60323471297</v>
      </c>
      <c r="L1464" s="444">
        <f t="shared" ca="1" si="127"/>
        <v>-114809171.37956582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-114809171.37956582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-478371.5474148576</v>
      </c>
      <c r="L1465" s="444">
        <f t="shared" ca="1" si="127"/>
        <v>-115287542.92698067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-115287542.92698067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-480364.76219575282</v>
      </c>
      <c r="L1466" s="444">
        <f t="shared" ca="1" si="127"/>
        <v>-115767907.68917643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-115767907.68917643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-482366.28203823505</v>
      </c>
      <c r="L1467" s="444">
        <f t="shared" ca="1" si="127"/>
        <v>-116250273.97121467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-116250273.97121467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-484376.1415467278</v>
      </c>
      <c r="L1468" s="444">
        <f t="shared" ca="1" si="127"/>
        <v>-116734650.11276139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-116734650.11276139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-486394.37546983914</v>
      </c>
      <c r="L1469" s="444">
        <f t="shared" ca="1" si="127"/>
        <v>-117221044.48823123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-117221044.48823123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-488421.01870096335</v>
      </c>
      <c r="L1470" s="444">
        <f t="shared" ca="1" si="127"/>
        <v>-117709465.50693218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-117709465.50693218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-490456.10627888411</v>
      </c>
      <c r="L1471" s="444">
        <f t="shared" ca="1" si="127"/>
        <v>-118199921.61321107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-118199921.61321107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-492499.67338837939</v>
      </c>
      <c r="L1472" s="444">
        <f t="shared" ca="1" si="127"/>
        <v>-118692421.28659944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-118692421.28659944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-494551.75536083098</v>
      </c>
      <c r="L1473" s="444">
        <f t="shared" ca="1" si="127"/>
        <v>-119186973.04196027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-119186973.04196027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-496612.38767483452</v>
      </c>
      <c r="L1474" s="444">
        <f t="shared" ca="1" si="127"/>
        <v>-119683585.42963511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-119683585.42963511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-498681.60595681291</v>
      </c>
      <c r="L1475" s="444">
        <f t="shared" ca="1" si="127"/>
        <v>-120182267.03559192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-120182267.03559192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-500759.44598163303</v>
      </c>
      <c r="L1476" s="444">
        <f t="shared" ca="1" si="127"/>
        <v>-120683026.48157355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-120683026.48157355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-502845.94367322314</v>
      </c>
      <c r="L1477" s="444">
        <f t="shared" ca="1" si="127"/>
        <v>-121185872.42524678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-121185872.42524678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-504941.13510519487</v>
      </c>
      <c r="L1478" s="444">
        <f t="shared" ca="1" si="127"/>
        <v>-121690813.56035197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-121690813.56035197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-507045.05650146655</v>
      </c>
      <c r="L1479" s="444">
        <f t="shared" ca="1" si="127"/>
        <v>-122197858.61685343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-122197858.61685343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-509157.7442368893</v>
      </c>
      <c r="L1480" s="444">
        <f t="shared" ca="1" si="127"/>
        <v>-122707016.36109032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-122707016.36109032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-511279.23483787634</v>
      </c>
      <c r="L1481" s="444">
        <f t="shared" ca="1" si="127"/>
        <v>-123218295.59592819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-123218295.59592819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-513409.56498303422</v>
      </c>
      <c r="L1482" s="444">
        <f t="shared" ca="1" si="127"/>
        <v>-123731705.16091123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-123731705.16091123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-515548.7715037968</v>
      </c>
      <c r="L1483" s="444">
        <f t="shared" ca="1" si="127"/>
        <v>-124247253.93241502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-124247253.93241502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-517696.8913850626</v>
      </c>
      <c r="L1484" s="444">
        <f t="shared" ca="1" si="127"/>
        <v>-124764950.82380009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-124764950.82380009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-519853.96176583372</v>
      </c>
      <c r="L1485" s="444">
        <f t="shared" ca="1" si="127"/>
        <v>-125284804.78556593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-125284804.78556593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-522020.019939858</v>
      </c>
      <c r="L1486" s="444">
        <f t="shared" ca="1" si="127"/>
        <v>-125806824.80550578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-125806824.80550578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-524195.10335627414</v>
      </c>
      <c r="L1487" s="444">
        <f t="shared" ca="1" si="127"/>
        <v>-126331019.90886205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-126331019.90886205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-526379.24962025846</v>
      </c>
      <c r="L1488" s="444">
        <f t="shared" ca="1" si="127"/>
        <v>-126857399.15848231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-126857399.15848231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-528572.49649367633</v>
      </c>
      <c r="L1489" s="444">
        <f t="shared" ca="1" si="127"/>
        <v>-127385971.654976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-127385971.654976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-530774.88189573342</v>
      </c>
      <c r="L1490" s="444">
        <f t="shared" ca="1" si="127"/>
        <v>-127916746.53687173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-127916746.53687173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-532986.44390363223</v>
      </c>
      <c r="L1491" s="444">
        <f t="shared" ca="1" si="127"/>
        <v>-128449732.98077536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-128449732.98077536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-535207.22075323062</v>
      </c>
      <c r="L1492" s="444">
        <f t="shared" ca="1" si="127"/>
        <v>-128984940.20152859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-128984940.20152859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-537437.25083970255</v>
      </c>
      <c r="L1493" s="444">
        <f t="shared" ca="1" si="127"/>
        <v>-129522377.45236829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-129522377.45236829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-539676.57271820121</v>
      </c>
      <c r="L1494" s="444">
        <f t="shared" ca="1" si="127"/>
        <v>-130062054.02508649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-130062054.02508649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-541925.22510452708</v>
      </c>
      <c r="L1495" s="444">
        <f t="shared" ca="1" si="127"/>
        <v>-130603979.25019102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-130603979.25019102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-544183.24687579588</v>
      </c>
      <c r="L1496" s="444">
        <f t="shared" ca="1" si="127"/>
        <v>-131148162.49706681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-131148162.49706681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-546450.67707111174</v>
      </c>
      <c r="L1497" s="444">
        <f t="shared" ca="1" si="127"/>
        <v>-131694613.17413792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-131694613.17413792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-548727.55489224137</v>
      </c>
      <c r="L1498" s="444">
        <f t="shared" ca="1" si="127"/>
        <v>-132243340.72903016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-132243340.72903016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-551013.91970429244</v>
      </c>
      <c r="L1499" s="444">
        <f t="shared" ca="1" si="127"/>
        <v>-132794354.64873445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-132794354.64873445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-553309.81103639351</v>
      </c>
      <c r="L1500" s="444">
        <f t="shared" ca="1" si="127"/>
        <v>-133347664.45977084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-133347664.45977084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-555615.2685823784</v>
      </c>
      <c r="L1501" s="444">
        <f t="shared" ca="1" si="127"/>
        <v>-133903279.72835322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-133903279.72835322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-557930.33220147179</v>
      </c>
      <c r="L1502" s="444">
        <f t="shared" ca="1" si="127"/>
        <v>-134461210.06055468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-134461210.06055468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-560255.04191897786</v>
      </c>
      <c r="L1503" s="444">
        <f t="shared" ca="1" si="127"/>
        <v>-135021465.10247365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-135021465.10247365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-562589.43792697357</v>
      </c>
      <c r="L1504" s="444">
        <f t="shared" ca="1" si="127"/>
        <v>-135584054.54040062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-135584054.54040062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-564933.56058500265</v>
      </c>
      <c r="L1505" s="444">
        <f t="shared" ca="1" si="127"/>
        <v>-136148988.10098562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-136148988.10098562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-567287.45042077336</v>
      </c>
      <c r="L1506" s="444">
        <f t="shared" ca="1" si="127"/>
        <v>-136716275.55140638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-136716275.55140638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-569651.14813085995</v>
      </c>
      <c r="L1507" s="444">
        <f t="shared" ca="1" si="127"/>
        <v>-137285926.69953725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-137285926.69953725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-572024.69458140514</v>
      </c>
      <c r="L1508" s="444">
        <f t="shared" ca="1" si="127"/>
        <v>-137857951.39411867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-137857951.39411867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-574408.13080882782</v>
      </c>
      <c r="L1509" s="444">
        <f t="shared" ca="1" si="127"/>
        <v>-138432359.5249275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-138432359.5249275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-576801.49802053126</v>
      </c>
      <c r="L1510" s="444">
        <f t="shared" ca="1" si="127"/>
        <v>-139009161.02294803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-139009161.02294803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-579204.83759561682</v>
      </c>
      <c r="L1511" s="444">
        <f t="shared" ca="1" si="127"/>
        <v>-139588365.86054364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-139588365.86054364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-581618.19108559843</v>
      </c>
      <c r="L1512" s="444">
        <f t="shared" ca="1" si="127"/>
        <v>-140169984.05162925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-140169984.05162925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-584041.60021512187</v>
      </c>
      <c r="L1513" s="444">
        <f t="shared" ca="1" si="127"/>
        <v>-140754025.65184435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-140754025.65184435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-586475.10688268475</v>
      </c>
      <c r="L1514" s="444">
        <f t="shared" ca="1" si="127"/>
        <v>-141340500.75872704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-141340500.75872704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-588918.75316136272</v>
      </c>
      <c r="L1515" s="444">
        <f t="shared" ca="1" si="127"/>
        <v>-141929419.51188841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-141929419.51188841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-591372.581299535</v>
      </c>
      <c r="L1516" s="444">
        <f t="shared" ca="1" si="127"/>
        <v>-142520792.09318796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-142520792.09318796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-593836.63372161647</v>
      </c>
      <c r="L1517" s="444">
        <f t="shared" ca="1" si="127"/>
        <v>-143114628.72690958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-143114628.72690958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-596310.95302878995</v>
      </c>
      <c r="L1518" s="444">
        <f t="shared" ca="1" si="127"/>
        <v>-143710939.67993838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-143710939.67993838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-598795.58199974324</v>
      </c>
      <c r="L1519" s="444">
        <f t="shared" ca="1" si="127"/>
        <v>-144309735.26193812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-144309735.26193812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-601290.56359140889</v>
      </c>
      <c r="L1520" s="444">
        <f t="shared" ca="1" si="127"/>
        <v>-144911025.82552955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-144911025.82552955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-603795.9409397064</v>
      </c>
      <c r="L1521" s="444">
        <f t="shared" ca="1" si="127"/>
        <v>-145514821.76646924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-145514821.76646924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-606311.75736028852</v>
      </c>
      <c r="L1522" s="444">
        <f t="shared" ca="1" si="127"/>
        <v>-146121133.52382952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-146121133.52382952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-608838.0563492896</v>
      </c>
      <c r="L1523" s="444">
        <f t="shared" ca="1" si="127"/>
        <v>-146729971.5801788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-146729971.5801788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-611374.88158407831</v>
      </c>
      <c r="L1524" s="444">
        <f t="shared" ca="1" si="127"/>
        <v>-147341346.46176288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-147341346.46176288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-613922.276924012</v>
      </c>
      <c r="L1525" s="444">
        <f t="shared" ca="1" si="127"/>
        <v>-147955268.73868689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-147955268.73868689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-616480.28641119541</v>
      </c>
      <c r="L1526" s="444">
        <f t="shared" ca="1" si="127"/>
        <v>-148571749.02509809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-148571749.02509809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-619048.95427124202</v>
      </c>
      <c r="L1527" s="444">
        <f t="shared" ca="1" si="127"/>
        <v>-149190797.97936934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-149190797.97936934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-621628.32491403888</v>
      </c>
      <c r="L1528" s="444">
        <f t="shared" ca="1" si="127"/>
        <v>-149812426.30428338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-149812426.30428338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-624218.44293451402</v>
      </c>
      <c r="L1529" s="444">
        <f t="shared" ca="1" si="127"/>
        <v>-150436644.74721789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-150436644.74721789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-626819.35311340785</v>
      </c>
      <c r="L1530" s="444">
        <f t="shared" ca="1" si="127"/>
        <v>-151063464.10033131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-151063464.10033131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-629431.10041804705</v>
      </c>
      <c r="L1531" s="444">
        <f t="shared" ca="1" si="127"/>
        <v>-151692895.20074937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-151692895.20074937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-632053.73000312236</v>
      </c>
      <c r="L1532" s="444">
        <f t="shared" ca="1" si="127"/>
        <v>-152324948.93075249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-152324948.93075249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-634687.28721146868</v>
      </c>
      <c r="L1533" s="444">
        <f t="shared" ca="1" si="127"/>
        <v>-152959636.21796396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-152959636.21796396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-637331.81757484982</v>
      </c>
      <c r="L1534" s="444">
        <f t="shared" ca="1" si="127"/>
        <v>-153596968.03553882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-153596968.03553882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-639987.36681474512</v>
      </c>
      <c r="L1535" s="444">
        <f t="shared" ca="1" si="127"/>
        <v>-154236955.40235355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-154236955.40235355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-642653.98084313981</v>
      </c>
      <c r="L1536" s="444">
        <f t="shared" ca="1" si="127"/>
        <v>-154879609.38319668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-154879609.38319668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-645331.70576331951</v>
      </c>
      <c r="L1537" s="444">
        <f t="shared" ca="1" si="127"/>
        <v>-155524941.08895999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-155524941.08895999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-648020.58787066664</v>
      </c>
      <c r="L1538" s="444">
        <f t="shared" ref="L1538:L1792" ca="1" si="132">I1538-J1538+K1538</f>
        <v>-156172961.67683065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-156172961.67683065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-650720.67365346104</v>
      </c>
      <c r="L1539" s="444">
        <f t="shared" ca="1" si="132"/>
        <v>-156823682.3504841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-156823682.3504841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-653432.00979368377</v>
      </c>
      <c r="L1540" s="444">
        <f t="shared" ca="1" si="132"/>
        <v>-157477114.36027777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-157477114.36027777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-656154.64316782402</v>
      </c>
      <c r="L1541" s="444">
        <f t="shared" ca="1" si="132"/>
        <v>-158133269.0034456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-158133269.0034456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-658888.62084768992</v>
      </c>
      <c r="L1542" s="444">
        <f t="shared" ca="1" si="132"/>
        <v>-158792157.6242933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-158792157.6242933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-661633.99010122207</v>
      </c>
      <c r="L1543" s="444">
        <f t="shared" ca="1" si="132"/>
        <v>-159453791.61439452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-159453791.61439452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-664390.79839331051</v>
      </c>
      <c r="L1544" s="444">
        <f t="shared" ca="1" si="132"/>
        <v>-160118182.41278782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-160118182.41278782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-667159.09338661598</v>
      </c>
      <c r="L1545" s="444">
        <f t="shared" ca="1" si="132"/>
        <v>-160785341.50617445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-160785341.50617445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-669938.92294239346</v>
      </c>
      <c r="L1546" s="444">
        <f t="shared" ca="1" si="132"/>
        <v>-161455280.42911685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-161455280.42911685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-672730.33512132021</v>
      </c>
      <c r="L1547" s="444">
        <f t="shared" ca="1" si="132"/>
        <v>-162128010.76423818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-162128010.76423818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-675533.37818432576</v>
      </c>
      <c r="L1548" s="444">
        <f t="shared" ca="1" si="132"/>
        <v>-162803544.1424225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-162803544.1424225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-678348.10059342708</v>
      </c>
      <c r="L1549" s="444">
        <f t="shared" ca="1" si="132"/>
        <v>-163481892.24301592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-163481892.24301592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-681174.55101256631</v>
      </c>
      <c r="L1550" s="444">
        <f t="shared" ca="1" si="132"/>
        <v>-164163066.79402849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-164163066.79402849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-684012.77830845199</v>
      </c>
      <c r="L1551" s="444">
        <f t="shared" ca="1" si="132"/>
        <v>-164847079.57233694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-164847079.57233694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-686862.83155140397</v>
      </c>
      <c r="L1552" s="444">
        <f t="shared" ca="1" si="132"/>
        <v>-165533942.40388834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-165533942.40388834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-689724.76001620141</v>
      </c>
      <c r="L1553" s="444">
        <f t="shared" ca="1" si="132"/>
        <v>-166223667.16390455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-166223667.16390455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-692598.61318293563</v>
      </c>
      <c r="L1554" s="444">
        <f t="shared" ca="1" si="132"/>
        <v>-166916265.77708748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-166916265.77708748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-695484.44073786447</v>
      </c>
      <c r="L1555" s="444">
        <f t="shared" ca="1" si="132"/>
        <v>-167611750.21782535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-167611750.21782535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-698382.29257427226</v>
      </c>
      <c r="L1556" s="444">
        <f t="shared" ca="1" si="132"/>
        <v>-168310132.51039964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-168310132.51039964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-701292.21879333188</v>
      </c>
      <c r="L1557" s="444">
        <f t="shared" ca="1" si="132"/>
        <v>-169011424.72919297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-169011424.72919297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-704214.26970497076</v>
      </c>
      <c r="L1558" s="444">
        <f t="shared" ca="1" si="132"/>
        <v>-169715638.99889794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-169715638.99889794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-707148.49582874146</v>
      </c>
      <c r="L1559" s="444">
        <f t="shared" ca="1" si="132"/>
        <v>-170422787.49472669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-170422787.49472669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-710094.94789469452</v>
      </c>
      <c r="L1560" s="444">
        <f t="shared" ca="1" si="132"/>
        <v>-171132882.44262138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-171132882.44262138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-713053.67684425577</v>
      </c>
      <c r="L1561" s="444">
        <f t="shared" ca="1" si="132"/>
        <v>-171845936.11946565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-171845936.11946565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-716024.73383110692</v>
      </c>
      <c r="L1562" s="444">
        <f t="shared" ca="1" si="132"/>
        <v>-172561960.85329676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-172561960.85329676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-719008.17022206984</v>
      </c>
      <c r="L1563" s="444">
        <f t="shared" ca="1" si="132"/>
        <v>-173280969.02351883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-173280969.02351883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-722004.03759799514</v>
      </c>
      <c r="L1564" s="444">
        <f t="shared" ca="1" si="132"/>
        <v>-174002973.06111681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-174002973.06111681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-725012.38775465335</v>
      </c>
      <c r="L1565" s="444">
        <f t="shared" ca="1" si="132"/>
        <v>-174727985.44887146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-174727985.44887146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-728033.27270363108</v>
      </c>
      <c r="L1566" s="444">
        <f t="shared" ca="1" si="132"/>
        <v>-175456018.72157508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-175456018.72157508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-731066.74467322952</v>
      </c>
      <c r="L1567" s="444">
        <f t="shared" ca="1" si="132"/>
        <v>-176187085.4662483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-176187085.4662483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-734112.85610936792</v>
      </c>
      <c r="L1568" s="444">
        <f t="shared" ca="1" si="132"/>
        <v>-176921198.32235768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-176921198.32235768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-737171.65967649035</v>
      </c>
      <c r="L1569" s="444">
        <f t="shared" ca="1" si="132"/>
        <v>-177658369.98203418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-177658369.98203418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-740243.20825847576</v>
      </c>
      <c r="L1570" s="444">
        <f t="shared" ca="1" si="132"/>
        <v>-178398613.19029266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-178398613.19029266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-743327.55495955271</v>
      </c>
      <c r="L1571" s="444">
        <f t="shared" ca="1" si="132"/>
        <v>-179141940.74525222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-179141940.74525222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-746424.75310521759</v>
      </c>
      <c r="L1572" s="444">
        <f t="shared" ca="1" si="132"/>
        <v>-179888365.49835745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-179888365.49835745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-749534.85624315601</v>
      </c>
      <c r="L1573" s="444">
        <f t="shared" ca="1" si="132"/>
        <v>-180637900.35460061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-180637900.35460061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-752657.91814416915</v>
      </c>
      <c r="L1574" s="444">
        <f t="shared" ca="1" si="132"/>
        <v>-181390558.27274477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-181390558.27274477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-755793.99280310317</v>
      </c>
      <c r="L1575" s="444">
        <f t="shared" ca="1" si="132"/>
        <v>-182146352.26554787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-182146352.26554787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-758943.13443978282</v>
      </c>
      <c r="L1576" s="444">
        <f t="shared" ca="1" si="132"/>
        <v>-182905295.39998767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-182905295.39998767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-762105.39749994862</v>
      </c>
      <c r="L1577" s="444">
        <f t="shared" ca="1" si="132"/>
        <v>-183667400.79748762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-183667400.79748762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-765280.83665619837</v>
      </c>
      <c r="L1578" s="444">
        <f t="shared" ca="1" si="132"/>
        <v>-184432681.63414383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-184432681.63414383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-768469.50680893264</v>
      </c>
      <c r="L1579" s="444">
        <f t="shared" ca="1" si="132"/>
        <v>-185201151.14095277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-185201151.14095277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-771671.46308730321</v>
      </c>
      <c r="L1580" s="444">
        <f t="shared" ca="1" si="132"/>
        <v>-185972822.60404006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-185972822.60404006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-774886.7608501669</v>
      </c>
      <c r="L1581" s="444">
        <f t="shared" ca="1" si="132"/>
        <v>-186747709.36489022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-186747709.36489022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-778115.45568704256</v>
      </c>
      <c r="L1582" s="444">
        <f t="shared" ca="1" si="132"/>
        <v>-187525824.82057726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-187525824.82057726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-781357.60341907188</v>
      </c>
      <c r="L1583" s="444">
        <f t="shared" ca="1" si="132"/>
        <v>-188307182.42399633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-188307182.42399633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-784613.26009998471</v>
      </c>
      <c r="L1584" s="444">
        <f t="shared" ca="1" si="132"/>
        <v>-189091795.68409631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-189091795.68409631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-787882.48201706796</v>
      </c>
      <c r="L1585" s="444">
        <f t="shared" ca="1" si="132"/>
        <v>-189879678.16611338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-189879678.16611338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-791165.3256921391</v>
      </c>
      <c r="L1586" s="444">
        <f t="shared" ca="1" si="132"/>
        <v>-190670843.49180552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-190670843.49180552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-794461.84788252297</v>
      </c>
      <c r="L1587" s="444">
        <f t="shared" ca="1" si="132"/>
        <v>-191465305.33968803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-191465305.33968803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-797772.10558203352</v>
      </c>
      <c r="L1588" s="444">
        <f t="shared" ca="1" si="132"/>
        <v>-192263077.44527006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-192263077.44527006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-801096.15602195857</v>
      </c>
      <c r="L1589" s="444">
        <f t="shared" ca="1" si="132"/>
        <v>-193064173.60129201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-193064173.60129201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-804434.05667205004</v>
      </c>
      <c r="L1590" s="444">
        <f t="shared" ca="1" si="132"/>
        <v>-193868607.65796405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-193868607.65796405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-807785.86524151685</v>
      </c>
      <c r="L1591" s="444">
        <f t="shared" ca="1" si="132"/>
        <v>-194676393.52320558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-194676393.52320558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-811151.63968002319</v>
      </c>
      <c r="L1592" s="444">
        <f t="shared" ca="1" si="132"/>
        <v>-195487545.16288561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-195487545.16288561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-814531.43817869003</v>
      </c>
      <c r="L1593" s="444">
        <f t="shared" ca="1" si="132"/>
        <v>-196302076.60106429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-196302076.60106429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-817925.3191711012</v>
      </c>
      <c r="L1594" s="444">
        <f t="shared" ca="1" si="132"/>
        <v>-197120001.9202354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-197120001.9202354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-821333.34133431409</v>
      </c>
      <c r="L1595" s="444">
        <f t="shared" ca="1" si="132"/>
        <v>-197941335.26156971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-197941335.26156971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-824755.56358987372</v>
      </c>
      <c r="L1596" s="444">
        <f t="shared" ca="1" si="132"/>
        <v>-198766090.82515958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-198766090.82515958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-828192.04510483157</v>
      </c>
      <c r="L1597" s="444">
        <f t="shared" ca="1" si="132"/>
        <v>-199594282.87026441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-199594282.87026441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-831642.84529276832</v>
      </c>
      <c r="L1598" s="444">
        <f t="shared" ca="1" si="132"/>
        <v>-200425925.71555719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-200425925.71555719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-835108.02381482162</v>
      </c>
      <c r="L1599" s="444">
        <f t="shared" ca="1" si="132"/>
        <v>-201261033.73937201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-201261033.73937201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-838587.64058071678</v>
      </c>
      <c r="L1600" s="444">
        <f t="shared" ca="1" si="132"/>
        <v>-202099621.37995273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-202099621.37995273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-842081.75574980304</v>
      </c>
      <c r="L1601" s="444">
        <f t="shared" ca="1" si="132"/>
        <v>-202941703.13570252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-202941703.13570252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-845590.42973209382</v>
      </c>
      <c r="L1602" s="444">
        <f t="shared" ca="1" si="132"/>
        <v>-203787293.5654346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-203787293.5654346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-849113.72318931087</v>
      </c>
      <c r="L1603" s="444">
        <f t="shared" ca="1" si="132"/>
        <v>-204636407.28862393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-204636407.28862393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-852651.69703593303</v>
      </c>
      <c r="L1604" s="444">
        <f t="shared" ca="1" si="132"/>
        <v>-205489058.98565987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-205489058.98565987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-856204.41244024946</v>
      </c>
      <c r="L1605" s="444">
        <f t="shared" ca="1" si="132"/>
        <v>-206345263.39810011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-206345263.39810011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-859771.93082541705</v>
      </c>
      <c r="L1606" s="444">
        <f t="shared" ca="1" si="132"/>
        <v>-207205035.32892552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-207205035.32892552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-863354.31387052301</v>
      </c>
      <c r="L1607" s="444">
        <f t="shared" ca="1" si="132"/>
        <v>-208068389.64279604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-208068389.64279604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-866951.62351165013</v>
      </c>
      <c r="L1608" s="444">
        <f t="shared" ca="1" si="132"/>
        <v>-208935341.26630768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-208935341.26630768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-870563.92194294871</v>
      </c>
      <c r="L1609" s="444">
        <f t="shared" ca="1" si="132"/>
        <v>-209805905.18825063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-209805905.18825063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-874191.27161771094</v>
      </c>
      <c r="L1610" s="444">
        <f t="shared" ca="1" si="132"/>
        <v>-210680096.45986834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-210680096.45986834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-877833.73524945125</v>
      </c>
      <c r="L1611" s="444">
        <f t="shared" ca="1" si="132"/>
        <v>-211557930.1951178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-211557930.1951178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-881491.37581299094</v>
      </c>
      <c r="L1612" s="444">
        <f t="shared" ca="1" si="132"/>
        <v>-212439421.57093078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-212439421.57093078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-885164.25654554495</v>
      </c>
      <c r="L1613" s="444">
        <f t="shared" ca="1" si="132"/>
        <v>-213324585.82747632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-213324585.82747632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-888852.44094781799</v>
      </c>
      <c r="L1614" s="444">
        <f t="shared" ca="1" si="132"/>
        <v>-214213438.26842415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-214213438.26842415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-892555.99278510059</v>
      </c>
      <c r="L1615" s="444">
        <f t="shared" ca="1" si="132"/>
        <v>-215105994.26120925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-215105994.26120925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-896274.97608837171</v>
      </c>
      <c r="L1616" s="444">
        <f t="shared" ca="1" si="132"/>
        <v>-216002269.23729762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-216002269.23729762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-900009.45515540673</v>
      </c>
      <c r="L1617" s="444">
        <f t="shared" ca="1" si="132"/>
        <v>-216902278.69245303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-216902278.69245303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-903759.4945518875</v>
      </c>
      <c r="L1618" s="444">
        <f t="shared" ca="1" si="132"/>
        <v>-217806038.18700492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-217806038.18700492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-907525.15911252063</v>
      </c>
      <c r="L1619" s="444">
        <f t="shared" ca="1" si="132"/>
        <v>-218713563.34611744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-218713563.34611744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-911306.51394215599</v>
      </c>
      <c r="L1620" s="444">
        <f t="shared" ca="1" si="132"/>
        <v>-219624869.86005959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-219624869.86005959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-915103.62441691488</v>
      </c>
      <c r="L1621" s="444">
        <f t="shared" ca="1" si="132"/>
        <v>-220539973.48447651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-220539973.48447651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-918916.55618531886</v>
      </c>
      <c r="L1622" s="444">
        <f t="shared" ca="1" si="132"/>
        <v>-221458890.04066181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-221458890.04066181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-922745.37516942422</v>
      </c>
      <c r="L1623" s="444">
        <f t="shared" ca="1" si="132"/>
        <v>-222381635.41583124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-222381635.41583124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-926590.14756596345</v>
      </c>
      <c r="L1624" s="444">
        <f t="shared" ca="1" si="132"/>
        <v>-223308225.5633972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-223308225.5633972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-930450.93984748831</v>
      </c>
      <c r="L1625" s="444">
        <f t="shared" ca="1" si="132"/>
        <v>-224238676.5032447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-224238676.5032447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-934327.8187635194</v>
      </c>
      <c r="L1626" s="444">
        <f t="shared" ca="1" si="132"/>
        <v>-225173004.32200822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-225173004.32200822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-938220.85134170088</v>
      </c>
      <c r="L1627" s="444">
        <f t="shared" ca="1" si="132"/>
        <v>-226111225.17334992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-226111225.17334992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-942130.10488895793</v>
      </c>
      <c r="L1628" s="444">
        <f t="shared" ca="1" si="132"/>
        <v>-227053355.27823886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-227053355.27823886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-946055.64699266187</v>
      </c>
      <c r="L1629" s="444">
        <f t="shared" ca="1" si="132"/>
        <v>-227999410.92523152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-227999410.92523152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-949997.54552179808</v>
      </c>
      <c r="L1630" s="444">
        <f t="shared" ca="1" si="132"/>
        <v>-228949408.47075331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-228949408.47075331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-953955.86862813891</v>
      </c>
      <c r="L1631" s="444">
        <f t="shared" ca="1" si="132"/>
        <v>-229903364.33938146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-229903364.33938146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-957930.6847474227</v>
      </c>
      <c r="L1632" s="444">
        <f t="shared" ca="1" si="132"/>
        <v>-230861295.02412888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-230861295.02412888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-961922.06260053709</v>
      </c>
      <c r="L1633" s="444">
        <f t="shared" ca="1" si="132"/>
        <v>-231823217.08672941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-231823217.08672941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-965930.07119470567</v>
      </c>
      <c r="L1634" s="444">
        <f t="shared" ca="1" si="132"/>
        <v>-232789147.15792412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-232789147.15792412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-969954.77982468368</v>
      </c>
      <c r="L1635" s="444">
        <f t="shared" ca="1" si="132"/>
        <v>-233759101.93774879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-233759101.93774879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-973996.25807395333</v>
      </c>
      <c r="L1636" s="444">
        <f t="shared" ca="1" si="132"/>
        <v>-234733098.19582275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-234733098.19582275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-978054.57581592817</v>
      </c>
      <c r="L1637" s="444">
        <f t="shared" ca="1" si="132"/>
        <v>-235711152.77163866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-235711152.77163866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-982129.80321516108</v>
      </c>
      <c r="L1638" s="444">
        <f t="shared" ca="1" si="132"/>
        <v>-236693282.57485384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-236693282.57485384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-986222.01072855759</v>
      </c>
      <c r="L1639" s="444">
        <f t="shared" ca="1" si="132"/>
        <v>-237679504.58558241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-237679504.58558241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-990331.26910659333</v>
      </c>
      <c r="L1640" s="444">
        <f t="shared" ca="1" si="132"/>
        <v>-238669835.854689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-238669835.854689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-994457.64939453732</v>
      </c>
      <c r="L1641" s="444">
        <f t="shared" ca="1" si="132"/>
        <v>-239664293.50408354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-239664293.50408354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-998601.22293368157</v>
      </c>
      <c r="L1642" s="444">
        <f t="shared" ca="1" si="132"/>
        <v>-240662894.72701722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-240662894.72701722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-1002762.0613625719</v>
      </c>
      <c r="L1643" s="444">
        <f t="shared" ca="1" si="132"/>
        <v>-241665656.78837979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-241665656.78837979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-1006940.2366182491</v>
      </c>
      <c r="L1644" s="444">
        <f t="shared" ca="1" si="132"/>
        <v>-242672597.02499804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-242672597.02499804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-1011135.8209374918</v>
      </c>
      <c r="L1645" s="444">
        <f t="shared" ca="1" si="132"/>
        <v>-243683732.84593552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-243683732.84593552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-1015348.8868580647</v>
      </c>
      <c r="L1646" s="444">
        <f t="shared" ca="1" si="132"/>
        <v>-244699081.7327936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-244699081.7327936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-1019579.5072199731</v>
      </c>
      <c r="L1647" s="444">
        <f t="shared" ca="1" si="132"/>
        <v>-245718661.24001357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-245718661.24001357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-1023827.7551667232</v>
      </c>
      <c r="L1648" s="444">
        <f t="shared" ca="1" si="132"/>
        <v>-246742488.99518028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-246742488.99518028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-1028093.7041465845</v>
      </c>
      <c r="L1649" s="444">
        <f t="shared" ca="1" si="132"/>
        <v>-247770582.69932687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-247770582.69932687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-1032377.4279138619</v>
      </c>
      <c r="L1650" s="444">
        <f t="shared" ca="1" si="132"/>
        <v>-248802960.12724075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-248802960.12724075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-1036679.0005301697</v>
      </c>
      <c r="L1651" s="444">
        <f t="shared" ca="1" si="132"/>
        <v>-249839639.12777093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-249839639.12777093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-1040998.4963657121</v>
      </c>
      <c r="L1652" s="444">
        <f t="shared" ca="1" si="132"/>
        <v>-250880637.62413666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-250880637.62413666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-1045335.9901005694</v>
      </c>
      <c r="L1653" s="444">
        <f t="shared" ca="1" si="132"/>
        <v>-251925973.61423722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-251925973.61423722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-1049691.5567259886</v>
      </c>
      <c r="L1654" s="444">
        <f t="shared" ca="1" si="132"/>
        <v>-252975665.1709632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-252975665.1709632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-1054065.27154568</v>
      </c>
      <c r="L1655" s="444">
        <f t="shared" ca="1" si="132"/>
        <v>-254029730.44250888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-254029730.44250888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-1058457.2101771205</v>
      </c>
      <c r="L1656" s="444">
        <f t="shared" ca="1" si="132"/>
        <v>-255088187.652686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-255088187.652686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-1062867.4485528583</v>
      </c>
      <c r="L1657" s="444">
        <f t="shared" ca="1" si="132"/>
        <v>-256151055.10123885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-256151055.10123885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-1067296.0629218286</v>
      </c>
      <c r="L1658" s="444">
        <f t="shared" ca="1" si="132"/>
        <v>-257218351.16416067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-257218351.16416067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-1071743.1298506693</v>
      </c>
      <c r="L1659" s="444">
        <f t="shared" ca="1" si="132"/>
        <v>-258290094.29401132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-258290094.29401132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-1076208.7262250471</v>
      </c>
      <c r="L1660" s="444">
        <f t="shared" ca="1" si="132"/>
        <v>-259366303.02023637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-259366303.02023637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-1080692.9292509849</v>
      </c>
      <c r="L1661" s="444">
        <f t="shared" ca="1" si="132"/>
        <v>-260446995.94948736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-260446995.94948736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-1085195.8164561973</v>
      </c>
      <c r="L1662" s="444">
        <f t="shared" ca="1" si="132"/>
        <v>-261532191.76594356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-261532191.76594356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-1089717.4656914314</v>
      </c>
      <c r="L1663" s="444">
        <f t="shared" ca="1" si="132"/>
        <v>-262621909.23163497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-262621909.23163497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-1094257.9551318125</v>
      </c>
      <c r="L1664" s="444">
        <f t="shared" ca="1" si="132"/>
        <v>-263716167.18676677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-263716167.18676677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-1098817.363278195</v>
      </c>
      <c r="L1665" s="444">
        <f t="shared" ca="1" si="132"/>
        <v>-264814984.55004495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-264814984.55004495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-1103395.7689585206</v>
      </c>
      <c r="L1666" s="444">
        <f t="shared" ca="1" si="132"/>
        <v>-265918380.31900346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-265918380.31900346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-1107993.2513291813</v>
      </c>
      <c r="L1667" s="444">
        <f t="shared" ca="1" si="132"/>
        <v>-267026373.57033265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-267026373.57033265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-1112609.8898763859</v>
      </c>
      <c r="L1668" s="444">
        <f t="shared" ca="1" si="132"/>
        <v>-268138983.46020904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-268138983.46020904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-1117245.7644175377</v>
      </c>
      <c r="L1669" s="444">
        <f t="shared" ca="1" si="132"/>
        <v>-269256229.2246266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-269256229.2246266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-1121900.9551026109</v>
      </c>
      <c r="L1670" s="444">
        <f t="shared" ca="1" si="132"/>
        <v>-270378130.17972922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-270378130.17972922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-1126575.5424155383</v>
      </c>
      <c r="L1671" s="444">
        <f t="shared" ca="1" si="132"/>
        <v>-271504705.72214478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-271504705.72214478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-1131269.6071756033</v>
      </c>
      <c r="L1672" s="444">
        <f t="shared" ca="1" si="132"/>
        <v>-272635975.32932037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-272635975.32932037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-1135983.2305388348</v>
      </c>
      <c r="L1673" s="444">
        <f t="shared" ca="1" si="132"/>
        <v>-273771958.55985922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-273771958.55985922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-1140716.4939994134</v>
      </c>
      <c r="L1674" s="444">
        <f t="shared" ca="1" si="132"/>
        <v>-274912675.05385864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-274912675.05385864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-1145469.4793910775</v>
      </c>
      <c r="L1675" s="444">
        <f t="shared" ca="1" si="132"/>
        <v>-276058144.53324974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-276058144.53324974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-1150242.2688885406</v>
      </c>
      <c r="L1676" s="444">
        <f t="shared" ca="1" si="132"/>
        <v>-277208386.80213827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-277208386.80213827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-1155034.9450089093</v>
      </c>
      <c r="L1677" s="444">
        <f t="shared" ca="1" si="132"/>
        <v>-278363421.7471472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-278363421.7471472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-1159847.5906131133</v>
      </c>
      <c r="L1678" s="444">
        <f t="shared" ca="1" si="132"/>
        <v>-279523269.33776033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-279523269.33776033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-1164680.2889073347</v>
      </c>
      <c r="L1679" s="444">
        <f t="shared" ca="1" si="132"/>
        <v>-280687949.62666768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-280687949.62666768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-1169533.1234444487</v>
      </c>
      <c r="L1680" s="444">
        <f t="shared" ca="1" si="132"/>
        <v>-281857482.75011212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-281857482.75011212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-1174406.1781254672</v>
      </c>
      <c r="L1681" s="444">
        <f t="shared" ca="1" si="132"/>
        <v>-283031888.92823756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-283031888.92823756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-1179299.5372009899</v>
      </c>
      <c r="L1682" s="444">
        <f t="shared" ca="1" si="132"/>
        <v>-284211188.46543854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-284211188.46543854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-1184213.2852726607</v>
      </c>
      <c r="L1683" s="444">
        <f t="shared" ca="1" si="132"/>
        <v>-285395401.7507112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-285395401.7507112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-1189147.5072946299</v>
      </c>
      <c r="L1684" s="444">
        <f t="shared" ca="1" si="132"/>
        <v>-286584549.25800586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-286584549.25800586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-1194102.2885750243</v>
      </c>
      <c r="L1685" s="444">
        <f t="shared" ca="1" si="132"/>
        <v>-287778651.54658091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-287778651.54658091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-1199077.7147774205</v>
      </c>
      <c r="L1686" s="444">
        <f t="shared" ca="1" si="132"/>
        <v>-288977729.26135832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-288977729.26135832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-1204073.8719223263</v>
      </c>
      <c r="L1687" s="444">
        <f t="shared" ca="1" si="132"/>
        <v>-290181803.13328063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-290181803.13328063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-1209090.8463886692</v>
      </c>
      <c r="L1688" s="444">
        <f t="shared" ca="1" si="132"/>
        <v>-291390893.97966933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-291390893.97966933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-1214128.7249152889</v>
      </c>
      <c r="L1689" s="444">
        <f t="shared" ca="1" si="132"/>
        <v>-292605022.7045846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-292605022.7045846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-1219187.5946024358</v>
      </c>
      <c r="L1690" s="444">
        <f t="shared" ca="1" si="132"/>
        <v>-293824210.29918706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-293824210.29918706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-1224267.5429132795</v>
      </c>
      <c r="L1691" s="444">
        <f t="shared" ca="1" si="132"/>
        <v>-295048477.84210032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-295048477.84210032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-1229368.6576754181</v>
      </c>
      <c r="L1692" s="444">
        <f t="shared" ca="1" si="132"/>
        <v>-296277846.49977577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-296277846.49977577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-1234491.027082399</v>
      </c>
      <c r="L1693" s="444">
        <f t="shared" ca="1" si="132"/>
        <v>-297512337.52685815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-297512337.52685815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-1239634.7396952424</v>
      </c>
      <c r="L1694" s="444">
        <f t="shared" ca="1" si="132"/>
        <v>-298751972.2665534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-298751972.2665534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-1244799.8844439725</v>
      </c>
      <c r="L1695" s="444">
        <f t="shared" ca="1" si="132"/>
        <v>-299996772.1509974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-299996772.1509974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-1249986.5506291557</v>
      </c>
      <c r="L1696" s="444">
        <f t="shared" ca="1" si="132"/>
        <v>-301246758.70162654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-301246758.70162654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-1255194.8279234439</v>
      </c>
      <c r="L1697" s="444">
        <f t="shared" ca="1" si="132"/>
        <v>-302501953.52954996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-302501953.52954996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-1260424.8063731247</v>
      </c>
      <c r="L1698" s="444">
        <f t="shared" ca="1" si="132"/>
        <v>-303762378.33592308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-303762378.33592308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-1265676.5763996795</v>
      </c>
      <c r="L1699" s="444">
        <f t="shared" ca="1" si="132"/>
        <v>-305028054.91232276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-305028054.91232276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-1270950.2288013448</v>
      </c>
      <c r="L1700" s="444">
        <f t="shared" ca="1" si="132"/>
        <v>-306299005.14112413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-306299005.14112413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-1276245.8547546838</v>
      </c>
      <c r="L1701" s="444">
        <f t="shared" ca="1" si="132"/>
        <v>-307575250.99587882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-307575250.99587882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-1281563.5458161617</v>
      </c>
      <c r="L1702" s="444">
        <f t="shared" ca="1" si="132"/>
        <v>-308856814.541695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-308856814.541695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-1286903.3939237292</v>
      </c>
      <c r="L1703" s="444">
        <f t="shared" ca="1" si="132"/>
        <v>-310143717.9356187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-310143717.9356187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-1292265.4913984113</v>
      </c>
      <c r="L1704" s="444">
        <f t="shared" ca="1" si="132"/>
        <v>-311435983.42701709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-311435983.42701709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-1297649.9309459045</v>
      </c>
      <c r="L1705" s="444">
        <f t="shared" ca="1" si="132"/>
        <v>-312733633.35796303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-312733633.35796303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-1303056.8056581793</v>
      </c>
      <c r="L1706" s="444">
        <f t="shared" ca="1" si="132"/>
        <v>-314036690.16362119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-314036690.16362119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-1308486.2090150882</v>
      </c>
      <c r="L1707" s="444">
        <f t="shared" ca="1" si="132"/>
        <v>-315345176.37263626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-315345176.37263626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-1313938.2348859843</v>
      </c>
      <c r="L1708" s="444">
        <f t="shared" ca="1" si="132"/>
        <v>-316659114.60752225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-316659114.60752225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-1319412.9775313428</v>
      </c>
      <c r="L1709" s="444">
        <f t="shared" ca="1" si="132"/>
        <v>-317978527.58505356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-317978527.58505356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-1324910.5316043899</v>
      </c>
      <c r="L1710" s="444">
        <f t="shared" ca="1" si="132"/>
        <v>-319303438.11665797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-319303438.11665797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-1330430.9921527416</v>
      </c>
      <c r="L1711" s="444">
        <f t="shared" ca="1" si="132"/>
        <v>-320633869.10881072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-320633869.10881072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-1335974.4546200447</v>
      </c>
      <c r="L1712" s="444">
        <f t="shared" ca="1" si="132"/>
        <v>-321969843.56343079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-321969843.56343079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-1341541.0148476283</v>
      </c>
      <c r="L1713" s="444">
        <f t="shared" ca="1" si="132"/>
        <v>-323311384.57827842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-323311384.57827842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-1347130.7690761602</v>
      </c>
      <c r="L1714" s="444">
        <f t="shared" ca="1" si="132"/>
        <v>-324658515.34735459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-324658515.34735459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-1352743.8139473107</v>
      </c>
      <c r="L1715" s="444">
        <f t="shared" ca="1" si="132"/>
        <v>-326011259.16130191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-326011259.16130191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-1358380.2465054246</v>
      </c>
      <c r="L1716" s="444">
        <f t="shared" ca="1" si="132"/>
        <v>-327369639.40780735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-327369639.40780735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-1364040.1641991972</v>
      </c>
      <c r="L1717" s="444">
        <f t="shared" ca="1" si="132"/>
        <v>-328733679.57200652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-328733679.57200652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-1369723.6648833605</v>
      </c>
      <c r="L1718" s="444">
        <f t="shared" ca="1" si="132"/>
        <v>-330103403.2368899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-330103403.2368899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-1375430.8468203745</v>
      </c>
      <c r="L1719" s="444">
        <f t="shared" ca="1" si="132"/>
        <v>-331478834.08371025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-331478834.08371025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-1381161.808682126</v>
      </c>
      <c r="L1720" s="444">
        <f t="shared" ca="1" si="132"/>
        <v>-332859995.8923924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-332859995.8923924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-1386916.6495516349</v>
      </c>
      <c r="L1721" s="444">
        <f t="shared" ca="1" si="132"/>
        <v>-334246912.54194403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-334246912.54194403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-1392695.4689247669</v>
      </c>
      <c r="L1722" s="444">
        <f t="shared" ca="1" si="132"/>
        <v>-335639608.01086879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-335639608.01086879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-1398498.3667119532</v>
      </c>
      <c r="L1723" s="444">
        <f t="shared" ca="1" si="132"/>
        <v>-337038106.37758076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-337038106.37758076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-1404325.4432399198</v>
      </c>
      <c r="L1724" s="444">
        <f t="shared" ca="1" si="132"/>
        <v>-338442431.82082069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-338442431.82082069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-1410176.7992534195</v>
      </c>
      <c r="L1725" s="444">
        <f t="shared" ca="1" si="132"/>
        <v>-339852608.62007409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-339852608.62007409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-1416052.5359169755</v>
      </c>
      <c r="L1726" s="444">
        <f t="shared" ca="1" si="132"/>
        <v>-341268661.15599108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-341268661.15599108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-1421952.7548166295</v>
      </c>
      <c r="L1727" s="444">
        <f t="shared" ca="1" si="132"/>
        <v>-342690613.91080773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-342690613.91080773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-1427877.5579616989</v>
      </c>
      <c r="L1728" s="444">
        <f t="shared" ca="1" si="132"/>
        <v>-344118491.46876943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-344118491.46876943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-1433827.0477865392</v>
      </c>
      <c r="L1729" s="444">
        <f t="shared" ca="1" si="132"/>
        <v>-345552318.51655596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-345552318.51655596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-1439801.3271523165</v>
      </c>
      <c r="L1730" s="444">
        <f t="shared" ca="1" si="132"/>
        <v>-346992119.84370828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-346992119.84370828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-1445800.4993487846</v>
      </c>
      <c r="L1731" s="444">
        <f t="shared" ca="1" si="132"/>
        <v>-348437920.34305704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-348437920.34305704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-1451824.6680960709</v>
      </c>
      <c r="L1732" s="444">
        <f t="shared" ca="1" si="132"/>
        <v>-349889745.0111531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-349889745.0111531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-1457873.9375464711</v>
      </c>
      <c r="L1733" s="444">
        <f t="shared" ca="1" si="132"/>
        <v>-351347618.94869959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-351347618.94869959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-1463948.4122862483</v>
      </c>
      <c r="L1734" s="444">
        <f t="shared" ca="1" si="132"/>
        <v>-352811567.36098582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-352811567.36098582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-1470048.1973374409</v>
      </c>
      <c r="L1735" s="444">
        <f t="shared" ca="1" si="132"/>
        <v>-354281615.55832326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-354281615.55832326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-1476173.3981596802</v>
      </c>
      <c r="L1736" s="444">
        <f t="shared" ca="1" si="132"/>
        <v>-355757788.95648295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-355757788.95648295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-1482324.1206520123</v>
      </c>
      <c r="L1737" s="444">
        <f t="shared" ca="1" si="132"/>
        <v>-357240113.07713497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-357240113.07713497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-1488500.4711547289</v>
      </c>
      <c r="L1738" s="444">
        <f t="shared" ca="1" si="132"/>
        <v>-358728613.54828972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-358728613.54828972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-1494702.556451207</v>
      </c>
      <c r="L1739" s="444">
        <f t="shared" ca="1" si="132"/>
        <v>-360223316.10474092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-360223316.10474092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-1500930.4837697537</v>
      </c>
      <c r="L1740" s="444">
        <f t="shared" ca="1" si="132"/>
        <v>-361724246.58851069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-361724246.58851069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-1507184.3607854613</v>
      </c>
      <c r="L1741" s="444">
        <f t="shared" ca="1" si="132"/>
        <v>-363231430.94929618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-363231430.94929618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-1513464.2956220673</v>
      </c>
      <c r="L1742" s="444">
        <f t="shared" ca="1" si="132"/>
        <v>-364744895.24491823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-364744895.24491823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-1519770.396853826</v>
      </c>
      <c r="L1743" s="444">
        <f t="shared" ca="1" si="132"/>
        <v>-366264665.64177203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-366264665.64177203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-1526102.7735073834</v>
      </c>
      <c r="L1744" s="444">
        <f t="shared" ca="1" si="132"/>
        <v>-367790768.41527939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-367790768.41527939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-1532461.5350636642</v>
      </c>
      <c r="L1745" s="444">
        <f t="shared" ca="1" si="132"/>
        <v>-369323229.95034307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-369323229.95034307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-1538846.7914597627</v>
      </c>
      <c r="L1746" s="444">
        <f t="shared" ca="1" si="132"/>
        <v>-370862076.74180281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-370862076.74180281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-1545258.6530908451</v>
      </c>
      <c r="L1747" s="444">
        <f t="shared" ca="1" si="132"/>
        <v>-372407335.39489365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-372407335.39489365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-1551697.2308120569</v>
      </c>
      <c r="L1748" s="444">
        <f t="shared" ca="1" si="132"/>
        <v>-373959032.62570572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-373959032.62570572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-1558162.6359404405</v>
      </c>
      <c r="L1749" s="444">
        <f t="shared" ca="1" si="132"/>
        <v>-375517195.26164615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-375517195.26164615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-1564654.980256859</v>
      </c>
      <c r="L1750" s="444">
        <f t="shared" ca="1" si="132"/>
        <v>-377081850.24190301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-377081850.24190301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-1571174.3760079292</v>
      </c>
      <c r="L1751" s="444">
        <f t="shared" ca="1" si="132"/>
        <v>-378653024.61791092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-378653024.61791092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-1577720.9359079623</v>
      </c>
      <c r="L1752" s="444">
        <f t="shared" ca="1" si="132"/>
        <v>-380230745.55381888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-380230745.55381888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-1584294.7731409119</v>
      </c>
      <c r="L1753" s="444">
        <f t="shared" ca="1" si="132"/>
        <v>-381815040.32695979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-381815040.32695979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-1590896.0013623324</v>
      </c>
      <c r="L1754" s="444">
        <f t="shared" ca="1" si="132"/>
        <v>-383405936.32832211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-383405936.32832211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-1597524.7347013422</v>
      </c>
      <c r="L1755" s="444">
        <f t="shared" ca="1" si="132"/>
        <v>-385003461.06302345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-385003461.06302345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-1604181.0877625977</v>
      </c>
      <c r="L1756" s="444">
        <f t="shared" ca="1" si="132"/>
        <v>-386607642.15078604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-386607642.15078604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-1610865.1756282751</v>
      </c>
      <c r="L1757" s="444">
        <f t="shared" ca="1" si="132"/>
        <v>-388218507.32641435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-388218507.32641435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-1617577.1138600598</v>
      </c>
      <c r="L1758" s="444">
        <f t="shared" ca="1" si="132"/>
        <v>-389836084.44027442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-389836084.44027442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-1624317.0185011434</v>
      </c>
      <c r="L1759" s="444">
        <f t="shared" ca="1" si="132"/>
        <v>-391460401.45877558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-391460401.45877558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-1631085.0060782316</v>
      </c>
      <c r="L1760" s="444">
        <f t="shared" ca="1" si="132"/>
        <v>-393091486.46485382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-393091486.46485382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-1637881.1936035575</v>
      </c>
      <c r="L1761" s="444">
        <f t="shared" ca="1" si="132"/>
        <v>-394729367.6584574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-394729367.6584574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-1644705.6985769058</v>
      </c>
      <c r="L1762" s="444">
        <f t="shared" ca="1" si="132"/>
        <v>-396374073.35703433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-396374073.35703433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-1651558.6389876429</v>
      </c>
      <c r="L1763" s="444">
        <f t="shared" ca="1" si="132"/>
        <v>-398025631.99602199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-398025631.99602199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-1658440.1333167583</v>
      </c>
      <c r="L1764" s="444">
        <f t="shared" ca="1" si="132"/>
        <v>-399684072.12933874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-399684072.12933874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-1665350.3005389115</v>
      </c>
      <c r="L1765" s="444">
        <f t="shared" ca="1" si="132"/>
        <v>-401349422.42987764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-401349422.42987764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-1672289.2601244901</v>
      </c>
      <c r="L1766" s="444">
        <f t="shared" ca="1" si="132"/>
        <v>-403021711.69000214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-403021711.69000214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-1679257.1320416755</v>
      </c>
      <c r="L1767" s="444">
        <f t="shared" ca="1" si="132"/>
        <v>-404700968.82204384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-404700968.82204384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-1686254.036758516</v>
      </c>
      <c r="L1768" s="444">
        <f t="shared" ca="1" si="132"/>
        <v>-406387222.85880238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-406387222.85880238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-1693280.09524501</v>
      </c>
      <c r="L1769" s="444">
        <f t="shared" ca="1" si="132"/>
        <v>-408080502.95404738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-408080502.95404738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-1700335.4289751975</v>
      </c>
      <c r="L1770" s="444">
        <f t="shared" ca="1" si="132"/>
        <v>-409780838.38302261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-409780838.38302261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-1707420.1599292608</v>
      </c>
      <c r="L1771" s="444">
        <f t="shared" ca="1" si="132"/>
        <v>-411488258.54295188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-411488258.54295188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-1714534.4105956329</v>
      </c>
      <c r="L1772" s="444">
        <f t="shared" ca="1" si="132"/>
        <v>-413202792.95354754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-413202792.95354754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-1721678.3039731148</v>
      </c>
      <c r="L1773" s="444">
        <f t="shared" ca="1" si="132"/>
        <v>-414924471.25752068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-414924471.25752068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-1728851.9635730027</v>
      </c>
      <c r="L1774" s="444">
        <f t="shared" ca="1" si="132"/>
        <v>-416653323.22109365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-416653323.22109365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-1736055.5134212235</v>
      </c>
      <c r="L1775" s="444">
        <f t="shared" ca="1" si="132"/>
        <v>-418389378.73451489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-418389378.73451489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-1743289.0780604787</v>
      </c>
      <c r="L1776" s="444">
        <f t="shared" ca="1" si="132"/>
        <v>-420132667.8125754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-420132667.8125754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-1750552.7825523978</v>
      </c>
      <c r="L1777" s="444">
        <f t="shared" ca="1" si="132"/>
        <v>-421883220.59512782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-421883220.59512782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-1757846.7524796994</v>
      </c>
      <c r="L1778" s="444">
        <f t="shared" ca="1" si="132"/>
        <v>-423641067.34760749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-423641067.34760749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-1765171.1139483647</v>
      </c>
      <c r="L1779" s="444">
        <f t="shared" ca="1" si="132"/>
        <v>-425406238.46155584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-425406238.46155584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-1772525.9935898159</v>
      </c>
      <c r="L1780" s="444">
        <f t="shared" ca="1" si="132"/>
        <v>-427178764.45514566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-427178764.45514566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-1779911.5185631069</v>
      </c>
      <c r="L1781" s="444">
        <f t="shared" ca="1" si="132"/>
        <v>-428958675.97370875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-428958675.97370875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-1787327.8165571198</v>
      </c>
      <c r="L1782" s="444">
        <f t="shared" ca="1" si="132"/>
        <v>-430746003.79026586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-430746003.79026586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-1794775.0157927743</v>
      </c>
      <c r="L1783" s="444">
        <f t="shared" ca="1" si="132"/>
        <v>-432540778.80605865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-432540778.80605865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-1802253.2450252443</v>
      </c>
      <c r="L1784" s="444">
        <f t="shared" ca="1" si="132"/>
        <v>-434343032.05108386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-434343032.05108386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-1809762.6335461824</v>
      </c>
      <c r="L1785" s="444">
        <f t="shared" ca="1" si="132"/>
        <v>-436152794.68463004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-436152794.68463004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-1817303.3111859581</v>
      </c>
      <c r="L1786" s="444">
        <f t="shared" ca="1" si="132"/>
        <v>-437970097.99581599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-437970097.99581599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-1824875.4083159</v>
      </c>
      <c r="L1787" s="444">
        <f t="shared" ca="1" si="132"/>
        <v>-439794973.40413189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-439794973.40413189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-1832479.0558505496</v>
      </c>
      <c r="L1788" s="444">
        <f t="shared" ca="1" si="132"/>
        <v>-441627452.45998245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-441627452.45998245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-1840114.3852499267</v>
      </c>
      <c r="L1789" s="444">
        <f t="shared" ca="1" si="132"/>
        <v>-443467566.84523237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-443467566.84523237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-1847781.5285218016</v>
      </c>
      <c r="L1790" s="444">
        <f t="shared" ca="1" si="132"/>
        <v>-445315348.37375414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-445315348.37375414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-1855480.6182239759</v>
      </c>
      <c r="L1791" s="444">
        <f t="shared" ca="1" si="132"/>
        <v>-447170828.99197811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-447170828.99197811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-1863211.7874665756</v>
      </c>
      <c r="L1792" s="444">
        <f t="shared" ca="1" si="132"/>
        <v>-449034040.77944469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-449034040.77944469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-1870975.1699143529</v>
      </c>
      <c r="L1793" s="444">
        <f t="shared" ref="L1793:L2047" ca="1" si="137">I1793-J1793+K1793</f>
        <v>-450905015.94935906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-450905015.94935906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-1878770.899788996</v>
      </c>
      <c r="L1794" s="444">
        <f t="shared" ca="1" si="137"/>
        <v>-452783786.84914804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-452783786.84914804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-1886599.1118714502</v>
      </c>
      <c r="L1795" s="444">
        <f t="shared" ca="1" si="137"/>
        <v>-454670385.96101946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-454670385.96101946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-1894459.9415042477</v>
      </c>
      <c r="L1796" s="444">
        <f t="shared" ca="1" si="137"/>
        <v>-456564845.9025237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-456564845.9025237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-1902353.5245938487</v>
      </c>
      <c r="L1797" s="444">
        <f t="shared" ca="1" si="137"/>
        <v>-458467199.42711753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-458467199.42711753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-1910279.9976129897</v>
      </c>
      <c r="L1798" s="444">
        <f t="shared" ca="1" si="137"/>
        <v>-460377479.42473054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-460377479.42473054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-1918239.4976030439</v>
      </c>
      <c r="L1799" s="444">
        <f t="shared" ca="1" si="137"/>
        <v>-462295718.9223336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-462295718.9223336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-1926232.1621763899</v>
      </c>
      <c r="L1800" s="444">
        <f t="shared" ca="1" si="137"/>
        <v>-464221951.08450997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-464221951.08450997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-1934258.1295187916</v>
      </c>
      <c r="L1801" s="444">
        <f t="shared" ca="1" si="137"/>
        <v>-466156209.21402878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-466156209.21402878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-1942317.5383917866</v>
      </c>
      <c r="L1802" s="444">
        <f t="shared" ca="1" si="137"/>
        <v>-468098526.75242054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-468098526.75242054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-1950410.5281350855</v>
      </c>
      <c r="L1803" s="444">
        <f t="shared" ca="1" si="137"/>
        <v>-470048937.28055561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-470048937.28055561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-1958537.2386689817</v>
      </c>
      <c r="L1804" s="444">
        <f t="shared" ca="1" si="137"/>
        <v>-472007474.51922458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-472007474.51922458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-1966697.8104967689</v>
      </c>
      <c r="L1805" s="444">
        <f t="shared" ca="1" si="137"/>
        <v>-473974172.32972133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-473974172.32972133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-1974892.3847071722</v>
      </c>
      <c r="L1806" s="444">
        <f t="shared" ca="1" si="137"/>
        <v>-475949064.71442848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-475949064.71442848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-1983121.1029767853</v>
      </c>
      <c r="L1807" s="444">
        <f t="shared" ca="1" si="137"/>
        <v>-477932185.81740528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-477932185.81740528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-1991384.107572522</v>
      </c>
      <c r="L1808" s="444">
        <f t="shared" ca="1" si="137"/>
        <v>-479923569.92497778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-479923569.92497778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-1999681.5413540741</v>
      </c>
      <c r="L1809" s="444">
        <f t="shared" ca="1" si="137"/>
        <v>-481923251.46633184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-481923251.46633184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-2008013.5477763829</v>
      </c>
      <c r="L1810" s="444">
        <f t="shared" ca="1" si="137"/>
        <v>-483931265.01410824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-483931265.01410824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-2016380.2708921176</v>
      </c>
      <c r="L1811" s="444">
        <f t="shared" ca="1" si="137"/>
        <v>-485947645.28500038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-485947645.28500038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-2024781.8553541685</v>
      </c>
      <c r="L1812" s="444">
        <f t="shared" ca="1" si="137"/>
        <v>-487972427.14035457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-487972427.14035457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-2033218.446418144</v>
      </c>
      <c r="L1813" s="444">
        <f t="shared" ca="1" si="137"/>
        <v>-490005645.58677274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-490005645.58677274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-2041690.1899448864</v>
      </c>
      <c r="L1814" s="444">
        <f t="shared" ca="1" si="137"/>
        <v>-492047335.7767176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-492047335.7767176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-2050197.2324029903</v>
      </c>
      <c r="L1815" s="444">
        <f t="shared" ca="1" si="137"/>
        <v>-494097533.00912058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-494097533.00912058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-2058739.7208713361</v>
      </c>
      <c r="L1816" s="444">
        <f t="shared" ca="1" si="137"/>
        <v>-496156272.72999191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-496156272.72999191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-2067317.803041633</v>
      </c>
      <c r="L1817" s="444">
        <f t="shared" ca="1" si="137"/>
        <v>-498223590.53303355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-498223590.53303355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-2075931.6272209731</v>
      </c>
      <c r="L1818" s="444">
        <f t="shared" ca="1" si="137"/>
        <v>-500299522.16025454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-500299522.16025454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-2084581.3423343939</v>
      </c>
      <c r="L1819" s="444">
        <f t="shared" ca="1" si="137"/>
        <v>-502384103.50258893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-502384103.50258893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-2093267.0979274539</v>
      </c>
      <c r="L1820" s="444">
        <f t="shared" ca="1" si="137"/>
        <v>-504477370.60051638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-504477370.60051638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-2101989.0441688183</v>
      </c>
      <c r="L1821" s="444">
        <f t="shared" ca="1" si="137"/>
        <v>-506579359.64468521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-506579359.64468521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-2110747.3318528552</v>
      </c>
      <c r="L1822" s="444">
        <f t="shared" ca="1" si="137"/>
        <v>-508690106.97653806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-508690106.97653806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-2119542.1124022417</v>
      </c>
      <c r="L1823" s="444">
        <f t="shared" ca="1" si="137"/>
        <v>-510809649.08894032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-510809649.08894032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-2128373.5378705845</v>
      </c>
      <c r="L1824" s="444">
        <f t="shared" ca="1" si="137"/>
        <v>-512938022.62681091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-512938022.62681091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-2137241.7609450454</v>
      </c>
      <c r="L1825" s="444">
        <f t="shared" ca="1" si="137"/>
        <v>-515075264.38775593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-515075264.38775593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-2146146.9349489831</v>
      </c>
      <c r="L1826" s="444">
        <f t="shared" ca="1" si="137"/>
        <v>-517221411.32270491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-517221411.32270491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-2155089.2138446039</v>
      </c>
      <c r="L1827" s="444">
        <f t="shared" ca="1" si="137"/>
        <v>-519376500.53654951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-519376500.53654951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-2164068.7522356231</v>
      </c>
      <c r="L1828" s="444">
        <f t="shared" ca="1" si="137"/>
        <v>-521540569.28878516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-521540569.28878516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-2173085.7053699382</v>
      </c>
      <c r="L1829" s="444">
        <f t="shared" ca="1" si="137"/>
        <v>-523713654.99415511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-523713654.99415511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-2182140.2291423129</v>
      </c>
      <c r="L1830" s="444">
        <f t="shared" ca="1" si="137"/>
        <v>-525895795.22329742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-525895795.22329742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-2191232.4800970727</v>
      </c>
      <c r="L1831" s="444">
        <f t="shared" ca="1" si="137"/>
        <v>-528087027.70339447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-528087027.70339447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-2200362.61543081</v>
      </c>
      <c r="L1832" s="444">
        <f t="shared" ca="1" si="137"/>
        <v>-530287390.3188253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-530287390.3188253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-2209530.7929951055</v>
      </c>
      <c r="L1833" s="444">
        <f t="shared" ca="1" si="137"/>
        <v>-532496921.1118204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-532496921.1118204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-2218737.1712992513</v>
      </c>
      <c r="L1834" s="444">
        <f t="shared" ca="1" si="137"/>
        <v>-534715658.28311968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-534715658.28311968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-2227981.9095129985</v>
      </c>
      <c r="L1835" s="444">
        <f t="shared" ca="1" si="137"/>
        <v>-536943640.19263268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-536943640.19263268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-2237265.1674693027</v>
      </c>
      <c r="L1836" s="444">
        <f t="shared" ca="1" si="137"/>
        <v>-539180905.36010194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-539180905.36010194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-2246587.1056670914</v>
      </c>
      <c r="L1837" s="444">
        <f t="shared" ca="1" si="137"/>
        <v>-541427492.46576905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-541427492.46576905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-2255947.8852740377</v>
      </c>
      <c r="L1838" s="444">
        <f t="shared" ca="1" si="137"/>
        <v>-543683440.35104311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-543683440.35104311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-2265347.6681293463</v>
      </c>
      <c r="L1839" s="444">
        <f t="shared" ca="1" si="137"/>
        <v>-545948788.01917243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-545948788.01917243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-2274786.6167465518</v>
      </c>
      <c r="L1840" s="444">
        <f t="shared" ca="1" si="137"/>
        <v>-548223574.63591897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-548223574.63591897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-2284264.8943163292</v>
      </c>
      <c r="L1841" s="444">
        <f t="shared" ca="1" si="137"/>
        <v>-550507839.53023529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-550507839.53023529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-2293782.6647093138</v>
      </c>
      <c r="L1842" s="444">
        <f t="shared" ca="1" si="137"/>
        <v>-552801622.19494462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-552801622.19494462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-2303340.0924789361</v>
      </c>
      <c r="L1843" s="444">
        <f t="shared" ca="1" si="137"/>
        <v>-555104962.28742361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-555104962.28742361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-2312937.3428642652</v>
      </c>
      <c r="L1844" s="444">
        <f t="shared" ca="1" si="137"/>
        <v>-557417899.63028789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-557417899.63028789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-2322574.5817928663</v>
      </c>
      <c r="L1845" s="444">
        <f t="shared" ca="1" si="137"/>
        <v>-559740474.21208072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-559740474.21208072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-2332251.9758836697</v>
      </c>
      <c r="L1846" s="444">
        <f t="shared" ca="1" si="137"/>
        <v>-562072726.18796444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-562072726.18796444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-2341969.6924498519</v>
      </c>
      <c r="L1847" s="444">
        <f t="shared" ca="1" si="137"/>
        <v>-564414695.88041425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-564414695.88041425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-2351727.899501726</v>
      </c>
      <c r="L1848" s="444">
        <f t="shared" ca="1" si="137"/>
        <v>-566766423.77991593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-566766423.77991593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-2361526.7657496496</v>
      </c>
      <c r="L1849" s="444">
        <f t="shared" ca="1" si="137"/>
        <v>-569127950.54566562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-569127950.54566562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-2371366.4606069401</v>
      </c>
      <c r="L1850" s="444">
        <f t="shared" ca="1" si="137"/>
        <v>-571499317.00627255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-571499317.00627255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-2381247.1541928025</v>
      </c>
      <c r="L1851" s="444">
        <f t="shared" ca="1" si="137"/>
        <v>-573880564.16046536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-573880564.16046536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-2391169.0173352724</v>
      </c>
      <c r="L1852" s="444">
        <f t="shared" ca="1" si="137"/>
        <v>-576271733.17780066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-576271733.17780066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-2401132.2215741696</v>
      </c>
      <c r="L1853" s="444">
        <f t="shared" ca="1" si="137"/>
        <v>-578672865.39937484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-578672865.39937484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-2411136.939164062</v>
      </c>
      <c r="L1854" s="444">
        <f t="shared" ca="1" si="137"/>
        <v>-581084002.33853889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-581084002.33853889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-2421183.3430772452</v>
      </c>
      <c r="L1855" s="444">
        <f t="shared" ca="1" si="137"/>
        <v>-583505185.68161619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-583505185.68161619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-2431271.6070067342</v>
      </c>
      <c r="L1856" s="444">
        <f t="shared" ca="1" si="137"/>
        <v>-585936457.28862298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-585936457.28862298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-2441401.9053692622</v>
      </c>
      <c r="L1857" s="444">
        <f t="shared" ca="1" si="137"/>
        <v>-588377859.19399226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-588377859.19399226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-2451574.413308301</v>
      </c>
      <c r="L1858" s="444">
        <f t="shared" ca="1" si="137"/>
        <v>-590829433.60730052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-590829433.60730052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-2461789.3066970855</v>
      </c>
      <c r="L1859" s="444">
        <f t="shared" ca="1" si="137"/>
        <v>-593291222.91399765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-593291222.91399765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-2472046.7621416571</v>
      </c>
      <c r="L1860" s="444">
        <f t="shared" ca="1" si="137"/>
        <v>-595763269.67613935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-595763269.67613935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-2482346.9569839141</v>
      </c>
      <c r="L1861" s="444">
        <f t="shared" ca="1" si="137"/>
        <v>-598245616.63312328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-598245616.63312328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-2492690.0693046805</v>
      </c>
      <c r="L1862" s="444">
        <f t="shared" ca="1" si="137"/>
        <v>-600738306.70242798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-600738306.70242798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-2503076.2779267831</v>
      </c>
      <c r="L1863" s="444">
        <f t="shared" ca="1" si="137"/>
        <v>-603241382.98035479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-603241382.98035479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-2513505.7624181448</v>
      </c>
      <c r="L1864" s="444">
        <f t="shared" ca="1" si="137"/>
        <v>-605754888.74277294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-605754888.74277294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-2523978.7030948871</v>
      </c>
      <c r="L1865" s="444">
        <f t="shared" ca="1" si="137"/>
        <v>-608278867.44586778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-608278867.44586778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-2534495.281024449</v>
      </c>
      <c r="L1866" s="444">
        <f t="shared" ca="1" si="137"/>
        <v>-610813362.72689223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-610813362.72689223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-2545055.6780287176</v>
      </c>
      <c r="L1867" s="444">
        <f t="shared" ca="1" si="137"/>
        <v>-613358418.40492094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-613358418.40492094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-2555660.0766871707</v>
      </c>
      <c r="L1868" s="444">
        <f t="shared" ca="1" si="137"/>
        <v>-615914078.48160815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-615914078.48160815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-2566308.6603400339</v>
      </c>
      <c r="L1869" s="444">
        <f t="shared" ca="1" si="137"/>
        <v>-618480387.14194822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-618480387.14194822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-2577001.6130914511</v>
      </c>
      <c r="L1870" s="444">
        <f t="shared" ca="1" si="137"/>
        <v>-621057388.75503969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-621057388.75503969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-2587739.1198126655</v>
      </c>
      <c r="L1871" s="444">
        <f t="shared" ca="1" si="137"/>
        <v>-623645127.8748523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-623645127.8748523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-2598521.3661452178</v>
      </c>
      <c r="L1872" s="444">
        <f t="shared" ca="1" si="137"/>
        <v>-626243649.24099755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-626243649.24099755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-2609348.5385041563</v>
      </c>
      <c r="L1873" s="444">
        <f t="shared" ca="1" si="137"/>
        <v>-628852997.77950168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-628852997.77950168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-2620220.824081257</v>
      </c>
      <c r="L1874" s="444">
        <f t="shared" ca="1" si="137"/>
        <v>-631473218.60358298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-631473218.60358298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-2631138.4108482623</v>
      </c>
      <c r="L1875" s="444">
        <f t="shared" ca="1" si="137"/>
        <v>-634104357.01443124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-634104357.01443124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-2642101.4875601302</v>
      </c>
      <c r="L1876" s="444">
        <f t="shared" ca="1" si="137"/>
        <v>-636746458.50199139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-636746458.50199139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-2653110.2437582975</v>
      </c>
      <c r="L1877" s="444">
        <f t="shared" ca="1" si="137"/>
        <v>-639399568.74574971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-639399568.74574971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-2664164.8697739569</v>
      </c>
      <c r="L1878" s="444">
        <f t="shared" ca="1" si="137"/>
        <v>-642063733.6155237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-642063733.6155237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-2675265.5567313489</v>
      </c>
      <c r="L1879" s="444">
        <f t="shared" ca="1" si="137"/>
        <v>-644738999.17225504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-644738999.17225504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-2686412.4965510624</v>
      </c>
      <c r="L1880" s="444">
        <f t="shared" ca="1" si="137"/>
        <v>-647425411.66880608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-647425411.66880608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-2697605.8819533587</v>
      </c>
      <c r="L1881" s="444">
        <f t="shared" ca="1" si="137"/>
        <v>-650123017.55075943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-650123017.55075943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-2708845.9064614978</v>
      </c>
      <c r="L1882" s="444">
        <f t="shared" ca="1" si="137"/>
        <v>-652831863.45722091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-652831863.45722091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-2720132.7644050871</v>
      </c>
      <c r="L1883" s="444">
        <f t="shared" ca="1" si="137"/>
        <v>-655551996.22162604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-655551996.22162604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-2731466.6509234416</v>
      </c>
      <c r="L1884" s="444">
        <f t="shared" ca="1" si="137"/>
        <v>-658283462.87254953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-658283462.87254953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-2742847.7619689563</v>
      </c>
      <c r="L1885" s="444">
        <f t="shared" ca="1" si="137"/>
        <v>-661026310.6345185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-661026310.6345185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-2754276.2943104939</v>
      </c>
      <c r="L1886" s="444">
        <f t="shared" ca="1" si="137"/>
        <v>-663780586.92882895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-663780586.92882895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-2765752.4455367872</v>
      </c>
      <c r="L1887" s="444">
        <f t="shared" ca="1" si="137"/>
        <v>-666546339.37436569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-666546339.37436569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-2777276.4140598569</v>
      </c>
      <c r="L1888" s="444">
        <f t="shared" ca="1" si="137"/>
        <v>-669323615.78842556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-669323615.78842556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-2788848.3991184398</v>
      </c>
      <c r="L1889" s="444">
        <f t="shared" ca="1" si="137"/>
        <v>-672112464.18754399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-672112464.18754399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-2800468.6007814333</v>
      </c>
      <c r="L1890" s="444">
        <f t="shared" ca="1" si="137"/>
        <v>-674912932.78832543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-674912932.78832543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-2812137.2199513558</v>
      </c>
      <c r="L1891" s="444">
        <f t="shared" ca="1" si="137"/>
        <v>-677725070.00827682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-677725070.00827682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-2823854.4583678199</v>
      </c>
      <c r="L1892" s="444">
        <f t="shared" ca="1" si="137"/>
        <v>-680548924.46664464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-680548924.46664464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-2835620.5186110195</v>
      </c>
      <c r="L1893" s="444">
        <f t="shared" ca="1" si="137"/>
        <v>-683384544.98525572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-683384544.98525572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-2847435.6041052323</v>
      </c>
      <c r="L1894" s="444">
        <f t="shared" ca="1" si="137"/>
        <v>-686231980.58936095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-686231980.58936095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-2859299.9191223374</v>
      </c>
      <c r="L1895" s="444">
        <f t="shared" ca="1" si="137"/>
        <v>-689091280.50848329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-689091280.50848329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-2871213.6687853471</v>
      </c>
      <c r="L1896" s="444">
        <f t="shared" ca="1" si="137"/>
        <v>-691962494.17726862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-691962494.17726862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-2883177.0590719525</v>
      </c>
      <c r="L1897" s="444">
        <f t="shared" ca="1" si="137"/>
        <v>-694845671.23634052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-694845671.23634052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-2895190.2968180855</v>
      </c>
      <c r="L1898" s="444">
        <f t="shared" ca="1" si="137"/>
        <v>-697740861.53315866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-697740861.53315866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-2907253.5897214944</v>
      </c>
      <c r="L1899" s="444">
        <f t="shared" ca="1" si="137"/>
        <v>-700648115.1228801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-700648115.1228801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-2919367.1463453337</v>
      </c>
      <c r="L1900" s="444">
        <f t="shared" ca="1" si="137"/>
        <v>-703567482.26922548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-703567482.26922548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-2931531.1761217727</v>
      </c>
      <c r="L1901" s="444">
        <f t="shared" ca="1" si="137"/>
        <v>-706499013.44534731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-706499013.44534731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-2943745.8893556139</v>
      </c>
      <c r="L1902" s="444">
        <f t="shared" ca="1" si="137"/>
        <v>-709442759.33470297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-709442759.33470297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-2956011.4972279291</v>
      </c>
      <c r="L1903" s="444">
        <f t="shared" ca="1" si="137"/>
        <v>-712398770.83193088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-712398770.83193088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-2968328.2117997119</v>
      </c>
      <c r="L1904" s="444">
        <f t="shared" ca="1" si="137"/>
        <v>-715367099.04373062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-715367099.04373062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-2980696.246015544</v>
      </c>
      <c r="L1905" s="444">
        <f t="shared" ca="1" si="137"/>
        <v>-718347795.28974617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-718347795.28974617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-2993115.8137072758</v>
      </c>
      <c r="L1906" s="444">
        <f t="shared" ca="1" si="137"/>
        <v>-721340911.1034534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-721340911.1034534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-3005587.1295977226</v>
      </c>
      <c r="L1907" s="444">
        <f t="shared" ca="1" si="137"/>
        <v>-724346498.23305106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-724346498.23305106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-3018110.4093043795</v>
      </c>
      <c r="L1908" s="444">
        <f t="shared" ca="1" si="137"/>
        <v>-727364608.64235544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-727364608.64235544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-3030685.8693431476</v>
      </c>
      <c r="L1909" s="444">
        <f t="shared" ca="1" si="137"/>
        <v>-730395294.5116986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-730395294.5116986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-3043313.7271320773</v>
      </c>
      <c r="L1910" s="444">
        <f t="shared" ca="1" si="137"/>
        <v>-733438608.23883069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-733438608.23883069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-3055994.2009951277</v>
      </c>
      <c r="L1911" s="444">
        <f t="shared" ca="1" si="137"/>
        <v>-736494602.43982577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-736494602.43982577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-3068727.5101659405</v>
      </c>
      <c r="L1912" s="444">
        <f t="shared" ca="1" si="137"/>
        <v>-739563329.9499917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-739563329.9499917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-3081513.8747916319</v>
      </c>
      <c r="L1913" s="444">
        <f t="shared" ca="1" si="137"/>
        <v>-742644843.82478333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-742644843.82478333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-3094353.5159365973</v>
      </c>
      <c r="L1914" s="444">
        <f t="shared" ca="1" si="137"/>
        <v>-745739197.34071994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-745739197.34071994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-3107246.655586333</v>
      </c>
      <c r="L1915" s="444">
        <f t="shared" ca="1" si="137"/>
        <v>-748846443.9963063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-748846443.9963063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-3120193.516651276</v>
      </c>
      <c r="L1916" s="444">
        <f t="shared" ca="1" si="137"/>
        <v>-751966637.51295757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-751966637.51295757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-3133194.3229706567</v>
      </c>
      <c r="L1917" s="444">
        <f t="shared" ca="1" si="137"/>
        <v>-755099831.8359282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-755099831.8359282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-3146249.2993163676</v>
      </c>
      <c r="L1918" s="444">
        <f t="shared" ca="1" si="137"/>
        <v>-758246081.13524461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-758246081.13524461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-3159358.6713968525</v>
      </c>
      <c r="L1919" s="444">
        <f t="shared" ca="1" si="137"/>
        <v>-761405439.80664146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-761405439.80664146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-3172522.6658610059</v>
      </c>
      <c r="L1920" s="444">
        <f t="shared" ca="1" si="137"/>
        <v>-764577962.47250247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-764577962.47250247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-3185741.5103020938</v>
      </c>
      <c r="L1921" s="444">
        <f t="shared" ca="1" si="137"/>
        <v>-767763703.98280454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-767763703.98280454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-3199015.4332616855</v>
      </c>
      <c r="L1922" s="444">
        <f t="shared" ca="1" si="137"/>
        <v>-770962719.41606617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-770962719.41606617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-3212344.6642336091</v>
      </c>
      <c r="L1923" s="444">
        <f t="shared" ca="1" si="137"/>
        <v>-774175064.08029974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-774175064.08029974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-3225729.4336679154</v>
      </c>
      <c r="L1924" s="444">
        <f t="shared" ca="1" si="137"/>
        <v>-777400793.51396763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-777400793.51396763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-3239169.9729748652</v>
      </c>
      <c r="L1925" s="444">
        <f t="shared" ca="1" si="137"/>
        <v>-780639963.48694253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-780639963.48694253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-3252666.5145289274</v>
      </c>
      <c r="L1926" s="444">
        <f t="shared" ca="1" si="137"/>
        <v>-783892630.0014714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-783892630.0014714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-3266219.2916727974</v>
      </c>
      <c r="L1927" s="444">
        <f t="shared" ca="1" si="137"/>
        <v>-787158849.29314423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-787158849.29314423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-3279828.5387214343</v>
      </c>
      <c r="L1928" s="444">
        <f t="shared" ca="1" si="137"/>
        <v>-790438677.83186567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-790438677.83186567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-3293494.4909661068</v>
      </c>
      <c r="L1929" s="444">
        <f t="shared" ca="1" si="137"/>
        <v>-793732172.32283175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-793732172.32283175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-3307217.3846784658</v>
      </c>
      <c r="L1930" s="444">
        <f t="shared" ca="1" si="137"/>
        <v>-797039389.70751023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-797039389.70751023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-3320997.4571146257</v>
      </c>
      <c r="L1931" s="444">
        <f t="shared" ca="1" si="137"/>
        <v>-800360387.16462481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-800360387.16462481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-3334834.9465192701</v>
      </c>
      <c r="L1932" s="444">
        <f t="shared" ca="1" si="137"/>
        <v>-803695222.11114407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-803695222.11114407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-3348730.0921297669</v>
      </c>
      <c r="L1933" s="444">
        <f t="shared" ca="1" si="137"/>
        <v>-807043952.20327377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-807043952.20327377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-3362683.1341803074</v>
      </c>
      <c r="L1934" s="444">
        <f t="shared" ca="1" si="137"/>
        <v>-810406635.33745408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-810406635.33745408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-3376694.3139060587</v>
      </c>
      <c r="L1935" s="444">
        <f t="shared" ca="1" si="137"/>
        <v>-813783329.65136015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-813783329.65136015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-3390763.8735473338</v>
      </c>
      <c r="L1936" s="444">
        <f t="shared" ca="1" si="137"/>
        <v>-817174093.52490747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-817174093.52490747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-3404892.0563537809</v>
      </c>
      <c r="L1937" s="444">
        <f t="shared" ca="1" si="137"/>
        <v>-820578985.58126128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-820578985.58126128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-3419079.1065885886</v>
      </c>
      <c r="L1938" s="444">
        <f t="shared" ca="1" si="137"/>
        <v>-823998064.68784988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-823998064.68784988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-3433325.269532708</v>
      </c>
      <c r="L1939" s="444">
        <f t="shared" ca="1" si="137"/>
        <v>-827431389.95738256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-827431389.95738256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-3447630.791489094</v>
      </c>
      <c r="L1940" s="444">
        <f t="shared" ca="1" si="137"/>
        <v>-830879020.74887168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-830879020.74887168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-3461995.9197869655</v>
      </c>
      <c r="L1941" s="444">
        <f t="shared" ca="1" si="137"/>
        <v>-834341016.66865861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-834341016.66865861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-3476420.9027860775</v>
      </c>
      <c r="L1942" s="444">
        <f t="shared" ca="1" si="137"/>
        <v>-837817437.57144475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-837817437.57144475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-3490905.9898810196</v>
      </c>
      <c r="L1943" s="444">
        <f t="shared" ca="1" si="137"/>
        <v>-841308343.56132579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-841308343.56132579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-3505451.4315055241</v>
      </c>
      <c r="L1944" s="444">
        <f t="shared" ca="1" si="137"/>
        <v>-844813794.99283135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-844813794.99283135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-3520057.4791367971</v>
      </c>
      <c r="L1945" s="444">
        <f t="shared" ca="1" si="137"/>
        <v>-848333852.47196817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-848333852.47196817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-3534724.3852998675</v>
      </c>
      <c r="L1946" s="444">
        <f t="shared" ca="1" si="137"/>
        <v>-851868576.8572681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-851868576.8572681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-3549452.4035719503</v>
      </c>
      <c r="L1947" s="444">
        <f t="shared" ca="1" si="137"/>
        <v>-855418029.26084006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-855418029.26084006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-3564241.788586834</v>
      </c>
      <c r="L1948" s="444">
        <f t="shared" ca="1" si="137"/>
        <v>-858982271.04942691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-858982271.04942691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-3579092.7960392786</v>
      </c>
      <c r="L1949" s="444">
        <f t="shared" ca="1" si="137"/>
        <v>-862561363.84546614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-862561363.84546614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-3594005.6826894418</v>
      </c>
      <c r="L1950" s="444">
        <f t="shared" ca="1" si="137"/>
        <v>-866155369.52815557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-866155369.52815557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-3608980.7063673148</v>
      </c>
      <c r="L1951" s="444">
        <f t="shared" ca="1" si="137"/>
        <v>-869764350.23452294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-869764350.23452294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-3624018.125977179</v>
      </c>
      <c r="L1952" s="444">
        <f t="shared" ca="1" si="137"/>
        <v>-873388368.3605001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-873388368.3605001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-3639118.2015020838</v>
      </c>
      <c r="L1953" s="444">
        <f t="shared" ca="1" si="137"/>
        <v>-877027486.56200218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-877027486.56200218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-3654281.1940083425</v>
      </c>
      <c r="L1954" s="444">
        <f t="shared" ca="1" si="137"/>
        <v>-880681767.75601053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-880681767.75601053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-3669507.3656500434</v>
      </c>
      <c r="L1955" s="444">
        <f t="shared" ca="1" si="137"/>
        <v>-884351275.12166059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-884351275.12166059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-3684796.9796735863</v>
      </c>
      <c r="L1956" s="444">
        <f t="shared" ca="1" si="137"/>
        <v>-888036072.10133421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-888036072.10133421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-3700150.3004222256</v>
      </c>
      <c r="L1957" s="444">
        <f t="shared" ca="1" si="137"/>
        <v>-891736222.40175641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-891736222.40175641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-3715567.5933406516</v>
      </c>
      <c r="L1958" s="444">
        <f t="shared" ca="1" si="137"/>
        <v>-895451789.99509704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-895451789.99509704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-3731049.124979571</v>
      </c>
      <c r="L1959" s="444">
        <f t="shared" ca="1" si="137"/>
        <v>-899182839.12007666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-899182839.12007666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-3746595.1630003192</v>
      </c>
      <c r="L1960" s="444">
        <f t="shared" ca="1" si="137"/>
        <v>-902929434.283077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-902929434.283077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-3762205.9761794875</v>
      </c>
      <c r="L1961" s="444">
        <f t="shared" ca="1" si="137"/>
        <v>-906691640.25925648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-906691640.25925648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-3777881.834413568</v>
      </c>
      <c r="L1962" s="444">
        <f t="shared" ca="1" si="137"/>
        <v>-910469522.09367001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-910469522.09367001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-3793623.0087236245</v>
      </c>
      <c r="L1963" s="444">
        <f t="shared" ca="1" si="137"/>
        <v>-914263145.10239363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-914263145.10239363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-3809429.7712599733</v>
      </c>
      <c r="L1964" s="444">
        <f t="shared" ca="1" si="137"/>
        <v>-918072574.87365365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-918072574.87365365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-3825302.3953068904</v>
      </c>
      <c r="L1965" s="444">
        <f t="shared" ca="1" si="137"/>
        <v>-921897877.2689606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-921897877.2689606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-3841241.1552873356</v>
      </c>
      <c r="L1966" s="444">
        <f t="shared" ca="1" si="137"/>
        <v>-925739118.42424798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-925739118.42424798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-3857246.3267676993</v>
      </c>
      <c r="L1967" s="444">
        <f t="shared" ca="1" si="137"/>
        <v>-929596364.75101566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-929596364.75101566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-3873318.1864625658</v>
      </c>
      <c r="L1968" s="444">
        <f t="shared" ca="1" si="137"/>
        <v>-933469682.93747818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-933469682.93747818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-3889457.012239493</v>
      </c>
      <c r="L1969" s="444">
        <f t="shared" ca="1" si="137"/>
        <v>-937359139.94971764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-937359139.94971764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-3905663.0831238232</v>
      </c>
      <c r="L1970" s="444">
        <f t="shared" ca="1" si="137"/>
        <v>-941264803.03284144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-941264803.03284144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-3921936.6793035059</v>
      </c>
      <c r="L1971" s="444">
        <f t="shared" ca="1" si="137"/>
        <v>-945186739.71214497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-945186739.71214497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-3938278.0821339372</v>
      </c>
      <c r="L1972" s="444">
        <f t="shared" ca="1" si="137"/>
        <v>-949125017.79427886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-949125017.79427886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-3954687.5741428286</v>
      </c>
      <c r="L1973" s="444">
        <f t="shared" ca="1" si="137"/>
        <v>-953079705.36842167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-953079705.36842167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-3971165.4390350902</v>
      </c>
      <c r="L1974" s="444">
        <f t="shared" ca="1" si="137"/>
        <v>-957050870.80745673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-957050870.80745673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-3987711.9616977363</v>
      </c>
      <c r="L1975" s="444">
        <f t="shared" ca="1" si="137"/>
        <v>-961038582.76915443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-961038582.76915443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-4004327.4282048102</v>
      </c>
      <c r="L1976" s="444">
        <f t="shared" ca="1" si="137"/>
        <v>-965042910.1973592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-965042910.1973592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-4021012.1258223299</v>
      </c>
      <c r="L1977" s="444">
        <f t="shared" ca="1" si="137"/>
        <v>-969063922.32318151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-969063922.32318151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-4037766.3430132563</v>
      </c>
      <c r="L1978" s="444">
        <f t="shared" ca="1" si="137"/>
        <v>-973101688.6661948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-973101688.6661948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-4054590.3694424783</v>
      </c>
      <c r="L1979" s="444">
        <f t="shared" ca="1" si="137"/>
        <v>-977156279.03563726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-977156279.03563726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-4071484.4959818213</v>
      </c>
      <c r="L1980" s="444">
        <f t="shared" ca="1" si="137"/>
        <v>-981227763.53161907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-981227763.53161907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-4088449.0147150792</v>
      </c>
      <c r="L1981" s="444">
        <f t="shared" ca="1" si="137"/>
        <v>-985316212.54633415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-985316212.54633415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-4105484.2189430594</v>
      </c>
      <c r="L1982" s="444">
        <f t="shared" ca="1" si="137"/>
        <v>-989421696.76527715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-989421696.76527715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-4122590.4031886547</v>
      </c>
      <c r="L1983" s="444">
        <f t="shared" ca="1" si="137"/>
        <v>-993544287.16846585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-993544287.16846585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-4139767.8632019409</v>
      </c>
      <c r="L1984" s="444">
        <f t="shared" ca="1" si="137"/>
        <v>-997684055.03166783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-997684055.03166783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-4157016.8959652823</v>
      </c>
      <c r="L1985" s="444">
        <f t="shared" ca="1" si="137"/>
        <v>-1001841071.9276332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-1001841071.9276332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-4174337.7996984716</v>
      </c>
      <c r="L1986" s="444">
        <f t="shared" ca="1" si="137"/>
        <v>-1006015409.7273316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-1006015409.7273316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-4191730.8738638819</v>
      </c>
      <c r="L1987" s="444">
        <f t="shared" ca="1" si="137"/>
        <v>-1010207140.6011956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-1010207140.6011956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-4209196.4191716481</v>
      </c>
      <c r="L1988" s="444">
        <f t="shared" ca="1" si="137"/>
        <v>-1014416337.0203673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-1014416337.0203673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-4226734.7375848638</v>
      </c>
      <c r="L1989" s="444">
        <f t="shared" ca="1" si="137"/>
        <v>-1018643071.7579521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-1018643071.7579521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-4244346.1323247999</v>
      </c>
      <c r="L1990" s="444">
        <f t="shared" ca="1" si="137"/>
        <v>-1022887417.8902769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-1022887417.8902769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-4262030.9078761544</v>
      </c>
      <c r="L1991" s="444">
        <f t="shared" ca="1" si="137"/>
        <v>-1027149448.798153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-1027149448.798153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-4279789.3699923046</v>
      </c>
      <c r="L1992" s="444">
        <f t="shared" ca="1" si="137"/>
        <v>-1031429238.1681453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-1031429238.1681453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-4297621.8257006053</v>
      </c>
      <c r="L1993" s="444">
        <f t="shared" ca="1" si="137"/>
        <v>-1035726859.9938459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-1035726859.9938459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-4315528.5833076909</v>
      </c>
      <c r="L1994" s="444">
        <f t="shared" ca="1" si="137"/>
        <v>-1040042388.5771537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-1040042388.5771537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-4333509.9524048073</v>
      </c>
      <c r="L1995" s="444">
        <f t="shared" ca="1" si="137"/>
        <v>-1044375898.5295585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-1044375898.5295585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-4351566.2438731603</v>
      </c>
      <c r="L1996" s="444">
        <f t="shared" ca="1" si="137"/>
        <v>-1048727464.7734317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-1048727464.7734317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-4369697.7698892988</v>
      </c>
      <c r="L1997" s="444">
        <f t="shared" ca="1" si="137"/>
        <v>-1053097162.543321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-1053097162.543321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-4387904.8439305043</v>
      </c>
      <c r="L1998" s="444">
        <f t="shared" ca="1" si="137"/>
        <v>-1057485067.3872515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-1057485067.3872515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-4406187.7807802148</v>
      </c>
      <c r="L1999" s="444">
        <f t="shared" ca="1" si="137"/>
        <v>-1061891255.1680317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-1061891255.1680317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-4424546.896533465</v>
      </c>
      <c r="L2000" s="444">
        <f t="shared" ca="1" si="137"/>
        <v>-1066315802.0645652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-1066315802.0645652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-4442982.5086023556</v>
      </c>
      <c r="L2001" s="444">
        <f t="shared" ca="1" si="137"/>
        <v>-1070758784.5731676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-1070758784.5731676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-4461494.9357215315</v>
      </c>
      <c r="L2002" s="444">
        <f t="shared" ca="1" si="137"/>
        <v>-1075220279.5088892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-1075220279.5088892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-4480084.4979537046</v>
      </c>
      <c r="L2003" s="444">
        <f t="shared" ca="1" si="137"/>
        <v>-1079700364.0068429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-1079700364.0068429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-4498751.5166951781</v>
      </c>
      <c r="L2004" s="444">
        <f t="shared" ca="1" si="137"/>
        <v>-1084199115.5235381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-1084199115.5235381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-4517496.3146814089</v>
      </c>
      <c r="L2005" s="444">
        <f t="shared" ca="1" si="137"/>
        <v>-1088716611.8382194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-1088716611.8382194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-4536319.2159925811</v>
      </c>
      <c r="L2006" s="444">
        <f t="shared" ca="1" si="137"/>
        <v>-1093252931.0542121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-1093252931.0542121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-4555220.5460592173</v>
      </c>
      <c r="L2007" s="444">
        <f t="shared" ca="1" si="137"/>
        <v>-1097808151.6002712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-1097808151.6002712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-4574200.6316677965</v>
      </c>
      <c r="L2008" s="444">
        <f t="shared" ca="1" si="137"/>
        <v>-1102382352.2319391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-1102382352.2319391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-4593259.8009664128</v>
      </c>
      <c r="L2009" s="444">
        <f t="shared" ca="1" si="137"/>
        <v>-1106975612.0329056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-1106975612.0329056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-4612398.3834704403</v>
      </c>
      <c r="L2010" s="444">
        <f t="shared" ca="1" si="137"/>
        <v>-1111588010.4163761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-1111588010.4163761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-4631616.7100682333</v>
      </c>
      <c r="L2011" s="444">
        <f t="shared" ca="1" si="137"/>
        <v>-1116219627.1264443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-1116219627.1264443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-4650915.1130268518</v>
      </c>
      <c r="L2012" s="444">
        <f t="shared" ca="1" si="137"/>
        <v>-1120870542.2394712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-1120870542.2394712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-4670293.9259977965</v>
      </c>
      <c r="L2013" s="444">
        <f t="shared" ca="1" si="137"/>
        <v>-1125540836.1654689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-1125540836.1654689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-4689753.4840227868</v>
      </c>
      <c r="L2014" s="444">
        <f t="shared" ca="1" si="137"/>
        <v>-1130230589.6494918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-1130230589.6494918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-4709294.1235395493</v>
      </c>
      <c r="L2015" s="444">
        <f t="shared" ca="1" si="137"/>
        <v>-1134939883.7730312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-1134939883.7730312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-4728916.1823876305</v>
      </c>
      <c r="L2016" s="444">
        <f t="shared" ca="1" si="137"/>
        <v>-1139668799.9554188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-1139668799.9554188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-4748619.9998142449</v>
      </c>
      <c r="L2017" s="444">
        <f t="shared" ca="1" si="137"/>
        <v>-1144417419.9552331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-1144417419.9552331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-4768405.916480138</v>
      </c>
      <c r="L2018" s="444">
        <f t="shared" ca="1" si="137"/>
        <v>-1149185825.8717132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-1149185825.8717132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-4788274.2744654715</v>
      </c>
      <c r="L2019" s="444">
        <f t="shared" ca="1" si="137"/>
        <v>-1153974100.1461787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-1153974100.1461787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-4808225.4172757445</v>
      </c>
      <c r="L2020" s="444">
        <f t="shared" ca="1" si="137"/>
        <v>-1158782325.5634544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-1158782325.5634544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-4828259.6898477264</v>
      </c>
      <c r="L2021" s="444">
        <f t="shared" ca="1" si="137"/>
        <v>-1163610585.2533021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-1163610585.2533021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-4848377.438555425</v>
      </c>
      <c r="L2022" s="444">
        <f t="shared" ca="1" si="137"/>
        <v>-1168458962.6918576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-1168458962.6918576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-4868579.0112160733</v>
      </c>
      <c r="L2023" s="444">
        <f t="shared" ca="1" si="137"/>
        <v>-1173327541.7030737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-1173327541.7030737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-4888864.7570961406</v>
      </c>
      <c r="L2024" s="444">
        <f t="shared" ca="1" si="137"/>
        <v>-1178216406.4601698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-1178216406.4601698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-4909235.0269173738</v>
      </c>
      <c r="L2025" s="444">
        <f t="shared" ca="1" si="137"/>
        <v>-1183125641.4870872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-1183125641.4870872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-4929690.1728628632</v>
      </c>
      <c r="L2026" s="444">
        <f t="shared" ca="1" si="137"/>
        <v>-1188055331.65995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-1188055331.65995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-4950230.5485831248</v>
      </c>
      <c r="L2027" s="444">
        <f t="shared" ca="1" si="137"/>
        <v>-1193005562.208533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-1193005562.208533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-4970856.5092022214</v>
      </c>
      <c r="L2028" s="444">
        <f t="shared" ca="1" si="137"/>
        <v>-1197976418.7177353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-1197976418.7177353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-4991568.4113238966</v>
      </c>
      <c r="L2029" s="444">
        <f t="shared" ca="1" si="137"/>
        <v>-1202967987.1290591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-1202967987.1290591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-5012366.6130377464</v>
      </c>
      <c r="L2030" s="444">
        <f t="shared" ca="1" si="137"/>
        <v>-1207980353.7420969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-1207980353.7420969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-5033251.4739254033</v>
      </c>
      <c r="L2031" s="444">
        <f t="shared" ca="1" si="137"/>
        <v>-1213013605.2160223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-1213013605.2160223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-5054223.3550667595</v>
      </c>
      <c r="L2032" s="444">
        <f t="shared" ca="1" si="137"/>
        <v>-1218067828.571089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-1218067828.571089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-5075282.6190462038</v>
      </c>
      <c r="L2033" s="444">
        <f t="shared" ca="1" si="137"/>
        <v>-1223143111.1901352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-1223143111.1901352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-5096429.6299588969</v>
      </c>
      <c r="L2034" s="444">
        <f t="shared" ca="1" si="137"/>
        <v>-1228239540.8200941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-1228239540.8200941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-5117664.7534170588</v>
      </c>
      <c r="L2035" s="444">
        <f t="shared" ca="1" si="137"/>
        <v>-1233357205.5735111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-1233357205.5735111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-5138988.3565562963</v>
      </c>
      <c r="L2036" s="444">
        <f t="shared" ca="1" si="137"/>
        <v>-1238496193.9300675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-1238496193.9300675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-5160400.8080419479</v>
      </c>
      <c r="L2037" s="444">
        <f t="shared" ca="1" si="137"/>
        <v>-1243656594.7381096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-1243656594.7381096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-5181902.4780754568</v>
      </c>
      <c r="L2038" s="444">
        <f t="shared" ca="1" si="137"/>
        <v>-1248838497.2161851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-1248838497.2161851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-5203493.7384007713</v>
      </c>
      <c r="L2039" s="444">
        <f t="shared" ca="1" si="137"/>
        <v>-1254041990.9545858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-1254041990.9545858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-5225174.9623107743</v>
      </c>
      <c r="L2040" s="444">
        <f t="shared" ca="1" si="137"/>
        <v>-1259267165.9168966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-1259267165.9168966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-5246946.5246537356</v>
      </c>
      <c r="L2041" s="444">
        <f t="shared" ca="1" si="137"/>
        <v>-1264514112.4415503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-1264514112.4415503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-5268808.8018397931</v>
      </c>
      <c r="L2042" s="444">
        <f t="shared" ca="1" si="137"/>
        <v>-1269782921.2433901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-1269782921.2433901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-5290762.1718474589</v>
      </c>
      <c r="L2043" s="444">
        <f t="shared" ca="1" si="137"/>
        <v>-1275073683.4152374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-1275073683.4152374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-5312807.0142301563</v>
      </c>
      <c r="L2044" s="444">
        <f t="shared" ca="1" si="137"/>
        <v>-1280386490.4294677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-1280386490.4294677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-5334943.7101227818</v>
      </c>
      <c r="L2045" s="444">
        <f t="shared" ca="1" si="137"/>
        <v>-1285721434.1395905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-1285721434.1395905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-5357172.6422482934</v>
      </c>
      <c r="L2046" s="444">
        <f t="shared" ca="1" si="137"/>
        <v>-1291078606.7818389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-1291078606.7818389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-5379494.1949243285</v>
      </c>
      <c r="L2047" s="444">
        <f t="shared" ca="1" si="137"/>
        <v>-1296458100.9767632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-1296458100.9767632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-5401908.7540698471</v>
      </c>
      <c r="L2048" s="444">
        <f t="shared" ref="L2048:L2302" ca="1" si="142">I2048-J2048+K2048</f>
        <v>-1301860009.7308331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-1301860009.7308331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-5424416.7072118046</v>
      </c>
      <c r="L2049" s="444">
        <f t="shared" ca="1" si="142"/>
        <v>-1307284426.4380448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-1307284426.4380448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-5447018.4434918528</v>
      </c>
      <c r="L2050" s="444">
        <f t="shared" ca="1" si="142"/>
        <v>-1312731444.8815367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-1312731444.8815367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-5469714.3536730697</v>
      </c>
      <c r="L2051" s="444">
        <f t="shared" ca="1" si="142"/>
        <v>-1318201159.2352097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-1318201159.2352097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-5492504.8301467067</v>
      </c>
      <c r="L2052" s="444">
        <f t="shared" ca="1" si="142"/>
        <v>-1323693664.0653565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-1323693664.0653565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-5515390.2669389853</v>
      </c>
      <c r="L2053" s="444">
        <f t="shared" ca="1" si="142"/>
        <v>-1329209054.3322954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-1329209054.3322954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-5538371.0597178973</v>
      </c>
      <c r="L2054" s="444">
        <f t="shared" ca="1" si="142"/>
        <v>-1334747425.3920133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-1334747425.3920133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-5561447.605800055</v>
      </c>
      <c r="L2055" s="444">
        <f t="shared" ca="1" si="142"/>
        <v>-1340308872.9978135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-1340308872.9978135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-5584620.304157556</v>
      </c>
      <c r="L2056" s="444">
        <f t="shared" ca="1" si="142"/>
        <v>-1345893493.301971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-1345893493.301971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-5607889.5554248793</v>
      </c>
      <c r="L2057" s="444">
        <f t="shared" ca="1" si="142"/>
        <v>-1351501382.8573959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-1351501382.8573959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-5631255.7619058164</v>
      </c>
      <c r="L2058" s="444">
        <f t="shared" ca="1" si="142"/>
        <v>-1357132638.6193018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-1357132638.6193018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-5654719.327580424</v>
      </c>
      <c r="L2059" s="444">
        <f t="shared" ca="1" si="142"/>
        <v>-1362787357.9468822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-1362787357.9468822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-5678280.6581120091</v>
      </c>
      <c r="L2060" s="444">
        <f t="shared" ca="1" si="142"/>
        <v>-1368465638.6049943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-1368465638.6049943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-5701940.1608541431</v>
      </c>
      <c r="L2061" s="444">
        <f t="shared" ca="1" si="142"/>
        <v>-1374167578.7658484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-1374167578.7658484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-5725698.2448577015</v>
      </c>
      <c r="L2062" s="444">
        <f t="shared" ca="1" si="142"/>
        <v>-1379893277.0107062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-1379893277.0107062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-5749555.3208779423</v>
      </c>
      <c r="L2063" s="444">
        <f t="shared" ca="1" si="142"/>
        <v>-1385642832.3315842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-1385642832.3315842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-5773511.801381601</v>
      </c>
      <c r="L2064" s="444">
        <f t="shared" ca="1" si="142"/>
        <v>-1391416344.1329658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-1391416344.1329658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-5797568.1005540239</v>
      </c>
      <c r="L2065" s="444">
        <f t="shared" ca="1" si="142"/>
        <v>-1397213912.2335198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-1397213912.2335198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-5821724.6343063321</v>
      </c>
      <c r="L2066" s="444">
        <f t="shared" ca="1" si="142"/>
        <v>-1403035636.8678262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-1403035636.8678262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-5845981.8202826092</v>
      </c>
      <c r="L2067" s="444">
        <f t="shared" ca="1" si="142"/>
        <v>-1408881618.6881089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-1408881618.6881089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-5870340.0778671205</v>
      </c>
      <c r="L2068" s="444">
        <f t="shared" ca="1" si="142"/>
        <v>-1414751958.765976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-1414751958.765976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-5894799.8281915663</v>
      </c>
      <c r="L2069" s="444">
        <f t="shared" ca="1" si="142"/>
        <v>-1420646758.5941675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-1420646758.5941675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-5919361.4941423647</v>
      </c>
      <c r="L2070" s="444">
        <f t="shared" ca="1" si="142"/>
        <v>-1426566120.0883098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-1426566120.0883098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-5944025.5003679572</v>
      </c>
      <c r="L2071" s="444">
        <f t="shared" ca="1" si="142"/>
        <v>-1432510145.5886776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-1432510145.5886776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-5968792.2732861564</v>
      </c>
      <c r="L2072" s="444">
        <f t="shared" ca="1" si="142"/>
        <v>-1438478937.8619637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-1438478937.8619637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-5993662.2410915159</v>
      </c>
      <c r="L2073" s="444">
        <f t="shared" ca="1" si="142"/>
        <v>-1444472600.1030552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-1444472600.1030552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-6018635.8337627305</v>
      </c>
      <c r="L2074" s="444">
        <f t="shared" ca="1" si="142"/>
        <v>-1450491235.9368179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-1450491235.9368179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-6043713.4830700746</v>
      </c>
      <c r="L2075" s="444">
        <f t="shared" ca="1" si="142"/>
        <v>-1456534949.419888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-1456534949.419888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-6068895.6225828668</v>
      </c>
      <c r="L2076" s="444">
        <f t="shared" ca="1" si="142"/>
        <v>-1462603845.0424709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-1462603845.0424709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-6094182.6876769625</v>
      </c>
      <c r="L2077" s="444">
        <f t="shared" ca="1" si="142"/>
        <v>-1468698027.7301478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-1468698027.7301478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-6119575.1155422824</v>
      </c>
      <c r="L2078" s="444">
        <f t="shared" ca="1" si="142"/>
        <v>-1474817602.84569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-1474817602.84569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-6145073.3451903751</v>
      </c>
      <c r="L2079" s="444">
        <f t="shared" ca="1" si="142"/>
        <v>-1480962676.1908803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-1480962676.1908803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-6170677.817462001</v>
      </c>
      <c r="L2080" s="444">
        <f t="shared" ca="1" si="142"/>
        <v>-1487133354.0083423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-1487133354.0083423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-6196388.9750347594</v>
      </c>
      <c r="L2081" s="444">
        <f t="shared" ca="1" si="142"/>
        <v>-1493329742.983377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-1493329742.983377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-6222207.2624307377</v>
      </c>
      <c r="L2082" s="444">
        <f t="shared" ca="1" si="142"/>
        <v>-1499551950.2458076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-1499551950.2458076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-6248133.1260241987</v>
      </c>
      <c r="L2083" s="444">
        <f t="shared" ca="1" si="142"/>
        <v>-1505800083.3718319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-1505800083.3718319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-6274167.0140492991</v>
      </c>
      <c r="L2084" s="444">
        <f t="shared" ca="1" si="142"/>
        <v>-1512074250.3858812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-1512074250.3858812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-6300309.3766078381</v>
      </c>
      <c r="L2085" s="444">
        <f t="shared" ca="1" si="142"/>
        <v>-1518374559.7624891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-1518374559.7624891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-6326560.665677038</v>
      </c>
      <c r="L2086" s="444">
        <f t="shared" ca="1" si="142"/>
        <v>-1524701120.4281662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-1524701120.4281662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-6352921.3351173587</v>
      </c>
      <c r="L2087" s="444">
        <f t="shared" ca="1" si="142"/>
        <v>-1531054041.7632835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-1531054041.7632835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-6379391.8406803478</v>
      </c>
      <c r="L2088" s="444">
        <f t="shared" ca="1" si="142"/>
        <v>-1537433433.6039639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-1537433433.6039639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-6405972.6400165157</v>
      </c>
      <c r="L2089" s="444">
        <f t="shared" ca="1" si="142"/>
        <v>-1543839406.2439804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-1543839406.2439804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-6432664.1926832516</v>
      </c>
      <c r="L2090" s="444">
        <f t="shared" ca="1" si="142"/>
        <v>-1550272070.4366636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-1550272070.4366636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-6459466.9601527648</v>
      </c>
      <c r="L2091" s="444">
        <f t="shared" ca="1" si="142"/>
        <v>-1556731537.3968165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-1556731537.3968165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-6486381.4058200689</v>
      </c>
      <c r="L2092" s="444">
        <f t="shared" ca="1" si="142"/>
        <v>-1563217918.8026366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-1563217918.8026366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-6513407.995010986</v>
      </c>
      <c r="L2093" s="444">
        <f t="shared" ca="1" si="142"/>
        <v>-1569731326.7976477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-1569731326.7976477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-6540547.1949901991</v>
      </c>
      <c r="L2094" s="444">
        <f t="shared" ca="1" si="142"/>
        <v>-1576271873.9926379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-1576271873.9926379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-6567799.4749693247</v>
      </c>
      <c r="L2095" s="444">
        <f t="shared" ca="1" si="142"/>
        <v>-1582839673.4676073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-1582839673.4676073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-6595165.3061150303</v>
      </c>
      <c r="L2096" s="444">
        <f t="shared" ca="1" si="142"/>
        <v>-1589434838.7737222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-1589434838.7737222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-6622645.1615571752</v>
      </c>
      <c r="L2097" s="444">
        <f t="shared" ca="1" si="142"/>
        <v>-1596057483.9352794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-1596057483.9352794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-6650239.5163969975</v>
      </c>
      <c r="L2098" s="444">
        <f t="shared" ca="1" si="142"/>
        <v>-1602707723.4516764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-1602707723.4516764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-6677948.8477153182</v>
      </c>
      <c r="L2099" s="444">
        <f t="shared" ca="1" si="142"/>
        <v>-1609385672.2993917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-1609385672.2993917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-6705773.6345807984</v>
      </c>
      <c r="L2100" s="444">
        <f t="shared" ca="1" si="142"/>
        <v>-1616091445.9339726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-1616091445.9339726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-6733714.3580582188</v>
      </c>
      <c r="L2101" s="444">
        <f t="shared" ca="1" si="142"/>
        <v>-1622825160.2920308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-1622825160.2920308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-6761771.5012167953</v>
      </c>
      <c r="L2102" s="444">
        <f t="shared" ca="1" si="142"/>
        <v>-1629586931.7932477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-1629586931.7932477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-6789945.549138532</v>
      </c>
      <c r="L2103" s="444">
        <f t="shared" ca="1" si="142"/>
        <v>-1636376877.3423862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-1636376877.3423862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-6818236.988926609</v>
      </c>
      <c r="L2104" s="444">
        <f t="shared" ca="1" si="142"/>
        <v>-1643195114.3313129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-1643195114.3313129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-6846646.3097138032</v>
      </c>
      <c r="L2105" s="444">
        <f t="shared" ca="1" si="142"/>
        <v>-1650041760.6410267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-1650041760.6410267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-6875174.0026709447</v>
      </c>
      <c r="L2106" s="444">
        <f t="shared" ca="1" si="142"/>
        <v>-1656916934.6436977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-1656916934.6436977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-6903820.5610154076</v>
      </c>
      <c r="L2107" s="444">
        <f t="shared" ca="1" si="142"/>
        <v>-1663820755.2047131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-1663820755.2047131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-6932586.4800196374</v>
      </c>
      <c r="L2108" s="444">
        <f t="shared" ca="1" si="142"/>
        <v>-1670753341.6847327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-1670753341.6847327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-6961472.2570197191</v>
      </c>
      <c r="L2109" s="444">
        <f t="shared" ca="1" si="142"/>
        <v>-1677714813.9417524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-1677714813.9417524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-6990478.3914239686</v>
      </c>
      <c r="L2110" s="444">
        <f t="shared" ca="1" si="142"/>
        <v>-1684705292.3331764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-1684705292.3331764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-7019605.3847215688</v>
      </c>
      <c r="L2111" s="444">
        <f t="shared" ca="1" si="142"/>
        <v>-1691724897.7178979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-1691724897.7178979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-7048853.7404912403</v>
      </c>
      <c r="L2112" s="444">
        <f t="shared" ca="1" si="142"/>
        <v>-1698773751.458389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-1698773751.458389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-7078223.9644099539</v>
      </c>
      <c r="L2113" s="444">
        <f t="shared" ca="1" si="142"/>
        <v>-1705851975.4227991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-1705851975.4227991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-7107716.5642616618</v>
      </c>
      <c r="L2114" s="444">
        <f t="shared" ca="1" si="142"/>
        <v>-1712959691.9870608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-1712959691.9870608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-7137332.0499460865</v>
      </c>
      <c r="L2115" s="444">
        <f t="shared" ca="1" si="142"/>
        <v>-1720097024.0370069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-1720097024.0370069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-7167070.933487528</v>
      </c>
      <c r="L2116" s="444">
        <f t="shared" ca="1" si="142"/>
        <v>-1727264094.9704943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-1727264094.9704943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-7196933.7290437268</v>
      </c>
      <c r="L2117" s="444">
        <f t="shared" ca="1" si="142"/>
        <v>-1734461028.699538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-1734461028.699538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-7226920.9529147418</v>
      </c>
      <c r="L2118" s="444">
        <f t="shared" ca="1" si="142"/>
        <v>-1741687949.6524527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-1741687949.6524527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-7257033.1235518856</v>
      </c>
      <c r="L2119" s="444">
        <f t="shared" ca="1" si="142"/>
        <v>-1748944982.7760046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-1748944982.7760046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-7287270.7615666855</v>
      </c>
      <c r="L2120" s="444">
        <f t="shared" ca="1" si="142"/>
        <v>-1756232253.5375712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-1756232253.5375712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-7317634.3897398794</v>
      </c>
      <c r="L2121" s="444">
        <f t="shared" ca="1" si="142"/>
        <v>-1763549887.9273112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-1763549887.9273112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-7348124.5330304634</v>
      </c>
      <c r="L2122" s="444">
        <f t="shared" ca="1" si="142"/>
        <v>-1770898012.4603417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-1770898012.4603417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-7378741.7185847564</v>
      </c>
      <c r="L2123" s="444">
        <f t="shared" ca="1" si="142"/>
        <v>-1778276754.1789265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-1778276754.1789265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-7409486.475745528</v>
      </c>
      <c r="L2124" s="444">
        <f t="shared" ca="1" si="142"/>
        <v>-1785686240.6546719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-1785686240.6546719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-7440359.3360611331</v>
      </c>
      <c r="L2125" s="444">
        <f t="shared" ca="1" si="142"/>
        <v>-1793126599.9907331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-1793126599.9907331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-7471360.8332947213</v>
      </c>
      <c r="L2126" s="444">
        <f t="shared" ca="1" si="142"/>
        <v>-1800597960.8240278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-1800597960.8240278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-7502491.5034334492</v>
      </c>
      <c r="L2127" s="444">
        <f t="shared" ca="1" si="142"/>
        <v>-1808100452.3274612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-1808100452.3274612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-7533751.8846977549</v>
      </c>
      <c r="L2128" s="444">
        <f t="shared" ca="1" si="142"/>
        <v>-1815634204.2121589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-1815634204.2121589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-7565142.5175506631</v>
      </c>
      <c r="L2129" s="444">
        <f t="shared" ca="1" si="142"/>
        <v>-1823199346.7297096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-1823199346.7297096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-7596663.9447071236</v>
      </c>
      <c r="L2130" s="444">
        <f t="shared" ca="1" si="142"/>
        <v>-1830796010.6744168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-1830796010.6744168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-7628316.7111434042</v>
      </c>
      <c r="L2131" s="444">
        <f t="shared" ca="1" si="142"/>
        <v>-1838424327.3855603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-1838424327.3855603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-7660101.3641064996</v>
      </c>
      <c r="L2132" s="444">
        <f t="shared" ca="1" si="142"/>
        <v>-1846084428.7496667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-1846084428.7496667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-7692018.4531236114</v>
      </c>
      <c r="L2133" s="444">
        <f t="shared" ca="1" si="142"/>
        <v>-1853776447.2027903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-1853776447.2027903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-7724068.530011626</v>
      </c>
      <c r="L2134" s="444">
        <f t="shared" ca="1" si="142"/>
        <v>-1861500515.7328019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-1861500515.7328019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-7756252.1488866741</v>
      </c>
      <c r="L2135" s="444">
        <f t="shared" ca="1" si="142"/>
        <v>-1869256767.8816886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-1869256767.8816886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-7788569.8661737023</v>
      </c>
      <c r="L2136" s="444">
        <f t="shared" ca="1" si="142"/>
        <v>-1877045337.7478623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-1877045337.7478623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-7821022.2406160934</v>
      </c>
      <c r="L2137" s="444">
        <f t="shared" ca="1" si="142"/>
        <v>-1884866359.9884784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-1884866359.9884784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-7853609.8332853252</v>
      </c>
      <c r="L2138" s="444">
        <f t="shared" ca="1" si="142"/>
        <v>-1892719969.8217638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-1892719969.8217638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-7886333.2075906824</v>
      </c>
      <c r="L2139" s="444">
        <f t="shared" ca="1" si="142"/>
        <v>-1900606303.0293543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-1900606303.0293543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-7919192.9292889759</v>
      </c>
      <c r="L2140" s="444">
        <f t="shared" ca="1" si="142"/>
        <v>-1908525495.9586432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-1908525495.9586432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-7952189.5664943475</v>
      </c>
      <c r="L2141" s="444">
        <f t="shared" ca="1" si="142"/>
        <v>-1916477685.5251377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-1916477685.5251377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-7985323.6896880744</v>
      </c>
      <c r="L2142" s="444">
        <f t="shared" ca="1" si="142"/>
        <v>-1924463009.2148256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-1924463009.2148256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-8018595.8717284398</v>
      </c>
      <c r="L2143" s="444">
        <f t="shared" ca="1" si="142"/>
        <v>-1932481605.0865541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-1932481605.0865541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-8052006.6878606426</v>
      </c>
      <c r="L2144" s="444">
        <f t="shared" ca="1" si="142"/>
        <v>-1940533611.7744148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-1940533611.7744148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-8085556.7157267286</v>
      </c>
      <c r="L2145" s="444">
        <f t="shared" ca="1" si="142"/>
        <v>-1948619168.4901414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-1948619168.4901414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-8119246.5353755876</v>
      </c>
      <c r="L2146" s="444">
        <f t="shared" ca="1" si="142"/>
        <v>-1956738415.025517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-1956738415.025517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-8153076.7292729877</v>
      </c>
      <c r="L2147" s="444">
        <f t="shared" ca="1" si="142"/>
        <v>-1964891491.7547901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-1964891491.7547901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-8187047.8823116254</v>
      </c>
      <c r="L2148" s="444">
        <f t="shared" ca="1" si="142"/>
        <v>-1973078539.6371017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-1973078539.6371017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-8221160.5818212563</v>
      </c>
      <c r="L2149" s="444">
        <f t="shared" ca="1" si="142"/>
        <v>-1981299700.2189229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-1981299700.2189229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-8255415.4175788462</v>
      </c>
      <c r="L2150" s="444">
        <f t="shared" ca="1" si="142"/>
        <v>-1989555115.6365018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-1989555115.6365018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-8289812.9818187561</v>
      </c>
      <c r="L2151" s="444">
        <f t="shared" ca="1" si="142"/>
        <v>-1997844928.6183205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-1997844928.6183205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-8324353.8692430016</v>
      </c>
      <c r="L2152" s="444">
        <f t="shared" ca="1" si="142"/>
        <v>-2006169282.4875634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-2006169282.4875634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-8359038.6770315142</v>
      </c>
      <c r="L2153" s="444">
        <f t="shared" ca="1" si="142"/>
        <v>-2014528321.1645949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-2014528321.1645949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-8393868.0048524793</v>
      </c>
      <c r="L2154" s="444">
        <f t="shared" ca="1" si="142"/>
        <v>-2022922189.1694474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-2022922189.1694474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-8428842.4548726976</v>
      </c>
      <c r="L2155" s="444">
        <f t="shared" ca="1" si="142"/>
        <v>-2031351031.62432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-2031351031.62432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-8463962.6317679994</v>
      </c>
      <c r="L2156" s="444">
        <f t="shared" ca="1" si="142"/>
        <v>-2039814994.256088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-2039814994.256088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-8499229.1427337006</v>
      </c>
      <c r="L2157" s="444">
        <f t="shared" ca="1" si="142"/>
        <v>-2048314223.3988218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-2048314223.3988218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-8534642.5974950902</v>
      </c>
      <c r="L2158" s="444">
        <f t="shared" ca="1" si="142"/>
        <v>-2056848865.9963169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-2056848865.9963169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-8570203.6083179861</v>
      </c>
      <c r="L2159" s="444">
        <f t="shared" ca="1" si="142"/>
        <v>-2065419069.604635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-2065419069.604635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-8605912.790019311</v>
      </c>
      <c r="L2160" s="444">
        <f t="shared" ca="1" si="142"/>
        <v>-2074024982.3946543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-2074024982.3946543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-8641770.7599777263</v>
      </c>
      <c r="L2161" s="444">
        <f t="shared" ca="1" si="142"/>
        <v>-2082666753.1546321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-2082666753.1546321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-8677778.1381442994</v>
      </c>
      <c r="L2162" s="444">
        <f t="shared" ca="1" si="142"/>
        <v>-2091344531.2927763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-2091344531.2927763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-8713935.5470532347</v>
      </c>
      <c r="L2163" s="444">
        <f t="shared" ca="1" si="142"/>
        <v>-2100058466.8398297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-2100058466.8398297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-8750243.6118326243</v>
      </c>
      <c r="L2164" s="444">
        <f t="shared" ca="1" si="142"/>
        <v>-2108808710.4516623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-2108808710.4516623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-8786702.9602152593</v>
      </c>
      <c r="L2165" s="444">
        <f t="shared" ca="1" si="142"/>
        <v>-2117595413.4118776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-2117595413.4118776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-8823314.2225494906</v>
      </c>
      <c r="L2166" s="444">
        <f t="shared" ca="1" si="142"/>
        <v>-2126418727.6344271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-2126418727.6344271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-8860078.0318101123</v>
      </c>
      <c r="L2167" s="444">
        <f t="shared" ca="1" si="142"/>
        <v>-2135278805.6662371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-2135278805.6662371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-8896995.0236093216</v>
      </c>
      <c r="L2168" s="444">
        <f t="shared" ca="1" si="142"/>
        <v>-2144175800.6898465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-2144175800.6898465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-8934065.8362076953</v>
      </c>
      <c r="L2169" s="444">
        <f t="shared" ca="1" si="142"/>
        <v>-2153109866.5260544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-2153109866.5260544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-8971291.1105252262</v>
      </c>
      <c r="L2170" s="444">
        <f t="shared" ca="1" si="142"/>
        <v>-2162081157.6365795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-2162081157.6365795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-9008671.4901524149</v>
      </c>
      <c r="L2171" s="444">
        <f t="shared" ca="1" si="142"/>
        <v>-2171089829.1267319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-2171089829.1267319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-9046207.6213613823</v>
      </c>
      <c r="L2172" s="444">
        <f t="shared" ca="1" si="142"/>
        <v>-2180136036.7480931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-2180136036.7480931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-9083900.1531170551</v>
      </c>
      <c r="L2173" s="444">
        <f t="shared" ca="1" si="142"/>
        <v>-2189219936.9012103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-2189219936.9012103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-9121749.7370883767</v>
      </c>
      <c r="L2174" s="444">
        <f t="shared" ca="1" si="142"/>
        <v>-2198341686.6382985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-2198341686.6382985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-9159757.0276595764</v>
      </c>
      <c r="L2175" s="444">
        <f t="shared" ca="1" si="142"/>
        <v>-2207501443.6659579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-2207501443.6659579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-9197922.6819414906</v>
      </c>
      <c r="L2176" s="444">
        <f t="shared" ca="1" si="142"/>
        <v>-2216699366.3478994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-2216699366.3478994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-9236247.3597829137</v>
      </c>
      <c r="L2177" s="444">
        <f t="shared" ca="1" si="142"/>
        <v>-2225935613.7076821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-2225935613.7076821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-9274731.7237820085</v>
      </c>
      <c r="L2178" s="444">
        <f t="shared" ca="1" si="142"/>
        <v>-2235210345.4314642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-2235210345.4314642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-9313376.4392977674</v>
      </c>
      <c r="L2179" s="444">
        <f t="shared" ca="1" si="142"/>
        <v>-2244523721.8707619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-2244523721.8707619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-9352182.1744615082</v>
      </c>
      <c r="L2180" s="444">
        <f t="shared" ca="1" si="142"/>
        <v>-2253875904.0452232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-2253875904.0452232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-9391149.6001884304</v>
      </c>
      <c r="L2181" s="444">
        <f t="shared" ca="1" si="142"/>
        <v>-2263267053.6454115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-2263267053.6454115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-9430279.3901892137</v>
      </c>
      <c r="L2182" s="444">
        <f t="shared" ca="1" si="142"/>
        <v>-2272697333.0356007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-2272697333.0356007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-9469572.2209816687</v>
      </c>
      <c r="L2183" s="444">
        <f t="shared" ca="1" si="142"/>
        <v>-2282166905.2565823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-2282166905.2565823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-9509028.7719024252</v>
      </c>
      <c r="L2184" s="444">
        <f t="shared" ca="1" si="142"/>
        <v>-2291675934.0284848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-2291675934.0284848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-9548649.7251186874</v>
      </c>
      <c r="L2185" s="444">
        <f t="shared" ca="1" si="142"/>
        <v>-2301224583.7536035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-2301224583.7536035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-9588435.7656400148</v>
      </c>
      <c r="L2186" s="444">
        <f t="shared" ca="1" si="142"/>
        <v>-2310813019.5192432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-2310813019.5192432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-9628387.5813301802</v>
      </c>
      <c r="L2187" s="444">
        <f t="shared" ca="1" si="142"/>
        <v>-2320441407.1005735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-2320441407.1005735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-9668505.8629190568</v>
      </c>
      <c r="L2188" s="444">
        <f t="shared" ca="1" si="142"/>
        <v>-2330109912.9634924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-2330109912.9634924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-9708791.3040145524</v>
      </c>
      <c r="L2189" s="444">
        <f t="shared" ca="1" si="142"/>
        <v>-2339818704.2675071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-2339818704.2675071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-9749244.6011146121</v>
      </c>
      <c r="L2190" s="444">
        <f t="shared" ca="1" si="142"/>
        <v>-2349567948.8686218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-2349567948.8686218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-9789866.4536192566</v>
      </c>
      <c r="L2191" s="444">
        <f t="shared" ca="1" si="142"/>
        <v>-2359357815.3222413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-2359357815.3222413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-9830657.5638426729</v>
      </c>
      <c r="L2192" s="444">
        <f t="shared" ca="1" si="142"/>
        <v>-2369188472.8860841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-2369188472.8860841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-9871618.6370253507</v>
      </c>
      <c r="L2193" s="444">
        <f t="shared" ca="1" si="142"/>
        <v>-2379060091.5231094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-2379060091.5231094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-9912750.3813462891</v>
      </c>
      <c r="L2194" s="444">
        <f t="shared" ca="1" si="142"/>
        <v>-2388972841.9044557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-2388972841.9044557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-9954053.5079352316</v>
      </c>
      <c r="L2195" s="444">
        <f t="shared" ca="1" si="142"/>
        <v>-2398926895.4123907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-2398926895.4123907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-9995528.7308849618</v>
      </c>
      <c r="L2196" s="444">
        <f t="shared" ca="1" si="142"/>
        <v>-2408922424.1432757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-2408922424.1432757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-10037176.767263649</v>
      </c>
      <c r="L2197" s="444">
        <f t="shared" ca="1" si="142"/>
        <v>-2418959600.9105392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-2418959600.9105392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-10078998.337127246</v>
      </c>
      <c r="L2198" s="444">
        <f t="shared" ca="1" si="142"/>
        <v>-2429038599.2476664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-2429038599.2476664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-10120994.163531942</v>
      </c>
      <c r="L2199" s="444">
        <f t="shared" ca="1" si="142"/>
        <v>-2439159593.4111981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-2439159593.4111981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-10163164.972546659</v>
      </c>
      <c r="L2200" s="444">
        <f t="shared" ca="1" si="142"/>
        <v>-2449322758.3837447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-2449322758.3837447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-10205511.493265603</v>
      </c>
      <c r="L2201" s="444">
        <f t="shared" ca="1" si="142"/>
        <v>-2459528269.8770103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-2459528269.8770103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-10248034.457820876</v>
      </c>
      <c r="L2202" s="444">
        <f t="shared" ca="1" si="142"/>
        <v>-2469776304.3348312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-2469776304.3348312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-10290734.60139513</v>
      </c>
      <c r="L2203" s="444">
        <f t="shared" ca="1" si="142"/>
        <v>-2480067038.9362264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-2480067038.9362264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-10333612.662234277</v>
      </c>
      <c r="L2204" s="444">
        <f t="shared" ca="1" si="142"/>
        <v>-2490400651.5984607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-2490400651.5984607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-10376669.381660253</v>
      </c>
      <c r="L2205" s="444">
        <f t="shared" ca="1" si="142"/>
        <v>-2500777320.9801211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-2500777320.9801211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-10419905.504083838</v>
      </c>
      <c r="L2206" s="444">
        <f t="shared" ca="1" si="142"/>
        <v>-2511197226.4842048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-2511197226.4842048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-10463321.777017519</v>
      </c>
      <c r="L2207" s="444">
        <f t="shared" ca="1" si="142"/>
        <v>-2521660548.2612224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-2521660548.2612224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-10506918.951088427</v>
      </c>
      <c r="L2208" s="444">
        <f t="shared" ca="1" si="142"/>
        <v>-2532167467.2123108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-2532167467.2123108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-10550697.780051295</v>
      </c>
      <c r="L2209" s="444">
        <f t="shared" ca="1" si="142"/>
        <v>-2542718164.992362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-2542718164.992362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-10594659.020801509</v>
      </c>
      <c r="L2210" s="444">
        <f t="shared" ca="1" si="142"/>
        <v>-2553312824.0131636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-2553312824.0131636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-10638803.433388181</v>
      </c>
      <c r="L2211" s="444">
        <f t="shared" ca="1" si="142"/>
        <v>-2563951627.4465518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-2563951627.4465518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-10683131.781027298</v>
      </c>
      <c r="L2212" s="444">
        <f t="shared" ca="1" si="142"/>
        <v>-2574634759.2275791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-2574634759.2275791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-10727644.830114912</v>
      </c>
      <c r="L2213" s="444">
        <f t="shared" ca="1" si="142"/>
        <v>-2585362404.057694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-2585362404.057694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-10772343.350240391</v>
      </c>
      <c r="L2214" s="444">
        <f t="shared" ca="1" si="142"/>
        <v>-2596134747.4079342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-2596134747.4079342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-10817228.114199726</v>
      </c>
      <c r="L2215" s="444">
        <f t="shared" ca="1" si="142"/>
        <v>-2606951975.5221338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-2606951975.5221338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-10862299.89800889</v>
      </c>
      <c r="L2216" s="444">
        <f t="shared" ca="1" si="142"/>
        <v>-2617814275.4201427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-2617814275.4201427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-10907559.48091726</v>
      </c>
      <c r="L2217" s="444">
        <f t="shared" ca="1" si="142"/>
        <v>-2628721834.9010601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-2628721834.9010601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-10953007.645421084</v>
      </c>
      <c r="L2218" s="444">
        <f t="shared" ca="1" si="142"/>
        <v>-2639674842.5464811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-2639674842.5464811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-10998645.177277004</v>
      </c>
      <c r="L2219" s="444">
        <f t="shared" ca="1" si="142"/>
        <v>-2650673487.7237582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-2650673487.7237582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-11044472.865515659</v>
      </c>
      <c r="L2220" s="444">
        <f t="shared" ca="1" si="142"/>
        <v>-2661717960.5892739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-2661717960.5892739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-11090491.502455307</v>
      </c>
      <c r="L2221" s="444">
        <f t="shared" ca="1" si="142"/>
        <v>-2672808452.0917292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-2672808452.0917292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-11136701.883715538</v>
      </c>
      <c r="L2222" s="444">
        <f t="shared" ca="1" si="142"/>
        <v>-2683945153.9754448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-2683945153.9754448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-11183104.80823102</v>
      </c>
      <c r="L2223" s="444">
        <f t="shared" ca="1" si="142"/>
        <v>-2695128258.7836757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-2695128258.7836757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-11229701.078265315</v>
      </c>
      <c r="L2224" s="444">
        <f t="shared" ca="1" si="142"/>
        <v>-2706357959.8619409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-2706357959.8619409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-11276491.499424754</v>
      </c>
      <c r="L2225" s="444">
        <f t="shared" ca="1" si="142"/>
        <v>-2717634451.3613658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-2717634451.3613658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-11323476.880672358</v>
      </c>
      <c r="L2226" s="444">
        <f t="shared" ca="1" si="142"/>
        <v>-2728957928.2420382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-2728957928.2420382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-11370658.034341825</v>
      </c>
      <c r="L2227" s="444">
        <f t="shared" ca="1" si="142"/>
        <v>-2740328586.2763801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-2740328586.2763801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-11418035.776151583</v>
      </c>
      <c r="L2228" s="444">
        <f t="shared" ca="1" si="142"/>
        <v>-2751746622.0525317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-2751746622.0525317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-11465610.925218882</v>
      </c>
      <c r="L2229" s="444">
        <f t="shared" ca="1" si="142"/>
        <v>-2763212232.9777508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-2763212232.9777508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-11513384.304073961</v>
      </c>
      <c r="L2230" s="444">
        <f t="shared" ca="1" si="142"/>
        <v>-2774725617.2818246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-2774725617.2818246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-11561356.738674268</v>
      </c>
      <c r="L2231" s="444">
        <f t="shared" ca="1" si="142"/>
        <v>-2786286974.0204988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-2786286974.0204988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-11609529.058418745</v>
      </c>
      <c r="L2232" s="444">
        <f t="shared" ca="1" si="142"/>
        <v>-2797896503.0789175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-2797896503.0789175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-11657902.096162155</v>
      </c>
      <c r="L2233" s="444">
        <f t="shared" ca="1" si="142"/>
        <v>-2809554405.1750798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-2809554405.1750798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-11706476.688229499</v>
      </c>
      <c r="L2234" s="444">
        <f t="shared" ca="1" si="142"/>
        <v>-2821260881.8633094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-2821260881.8633094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-11755253.674430456</v>
      </c>
      <c r="L2235" s="444">
        <f t="shared" ca="1" si="142"/>
        <v>-2833016135.5377398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-2833016135.5377398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-11804233.898073915</v>
      </c>
      <c r="L2236" s="444">
        <f t="shared" ca="1" si="142"/>
        <v>-2844820369.4358139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-2844820369.4358139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-11853418.205982558</v>
      </c>
      <c r="L2237" s="444">
        <f t="shared" ca="1" si="142"/>
        <v>-2856673787.6417966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-2856673787.6417966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-11902807.448507486</v>
      </c>
      <c r="L2238" s="444">
        <f t="shared" ca="1" si="142"/>
        <v>-2868576595.0903039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-2868576595.0903039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-11952402.479542933</v>
      </c>
      <c r="L2239" s="444">
        <f t="shared" ca="1" si="142"/>
        <v>-2880528997.5698466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-2880528997.5698466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-12002204.156541027</v>
      </c>
      <c r="L2240" s="444">
        <f t="shared" ca="1" si="142"/>
        <v>-2892531201.7263875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-2892531201.7263875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-12052213.340526614</v>
      </c>
      <c r="L2241" s="444">
        <f t="shared" ca="1" si="142"/>
        <v>-2904583415.0669141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-2904583415.0669141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-12102430.896112142</v>
      </c>
      <c r="L2242" s="444">
        <f t="shared" ca="1" si="142"/>
        <v>-2916685845.963026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-2916685845.963026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-12152857.691512609</v>
      </c>
      <c r="L2243" s="444">
        <f t="shared" ca="1" si="142"/>
        <v>-2928838703.6545386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-2928838703.6545386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-12203494.598560577</v>
      </c>
      <c r="L2244" s="444">
        <f t="shared" ca="1" si="142"/>
        <v>-2941042198.2530994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-2941042198.2530994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-12254342.492721248</v>
      </c>
      <c r="L2245" s="444">
        <f t="shared" ca="1" si="142"/>
        <v>-2953296540.7458205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-2953296540.7458205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-12305402.253107585</v>
      </c>
      <c r="L2246" s="444">
        <f t="shared" ca="1" si="142"/>
        <v>-2965601942.9989281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-2965601942.9989281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-12356674.762495533</v>
      </c>
      <c r="L2247" s="444">
        <f t="shared" ca="1" si="142"/>
        <v>-2977958617.7614236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-2977958617.7614236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-12408160.907339266</v>
      </c>
      <c r="L2248" s="444">
        <f t="shared" ca="1" si="142"/>
        <v>-2990366778.6687627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-2990366778.6687627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-12459861.577786511</v>
      </c>
      <c r="L2249" s="444">
        <f t="shared" ca="1" si="142"/>
        <v>-3002826640.2465491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-3002826640.2465491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-12511777.667693954</v>
      </c>
      <c r="L2250" s="444">
        <f t="shared" ca="1" si="142"/>
        <v>-3015338417.9142432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-3015338417.9142432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-12563910.074642681</v>
      </c>
      <c r="L2251" s="444">
        <f t="shared" ca="1" si="142"/>
        <v>-3027902327.9888859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-3027902327.9888859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-12616259.69995369</v>
      </c>
      <c r="L2252" s="444">
        <f t="shared" ca="1" si="142"/>
        <v>-3040518587.6888394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-3040518587.6888394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-12668827.448703498</v>
      </c>
      <c r="L2253" s="444">
        <f t="shared" ca="1" si="142"/>
        <v>-3053187415.1375427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-3053187415.1375427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-12721614.229739761</v>
      </c>
      <c r="L2254" s="444">
        <f t="shared" ca="1" si="142"/>
        <v>-3065909029.3672824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-3065909029.3672824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-12774620.955697009</v>
      </c>
      <c r="L2255" s="444">
        <f t="shared" ca="1" si="142"/>
        <v>-3078683650.3229795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-3078683650.3229795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-12827848.543012414</v>
      </c>
      <c r="L2256" s="444">
        <f t="shared" ca="1" si="142"/>
        <v>-3091511498.8659921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-3091511498.8659921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-12881297.911941633</v>
      </c>
      <c r="L2257" s="444">
        <f t="shared" ca="1" si="142"/>
        <v>-3104392796.7779336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-3104392796.7779336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-12934969.986574722</v>
      </c>
      <c r="L2258" s="444">
        <f t="shared" ca="1" si="142"/>
        <v>-3117327766.7645082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-3117327766.7645082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-12988865.694852117</v>
      </c>
      <c r="L2259" s="444">
        <f t="shared" ca="1" si="142"/>
        <v>-3130316632.4593606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-3130316632.4593606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-13042985.968580669</v>
      </c>
      <c r="L2260" s="444">
        <f t="shared" ca="1" si="142"/>
        <v>-3143359618.4279413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-3143359618.4279413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-13097331.743449755</v>
      </c>
      <c r="L2261" s="444">
        <f t="shared" ca="1" si="142"/>
        <v>-3156456950.171391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-3156456950.171391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-13151903.959047463</v>
      </c>
      <c r="L2262" s="444">
        <f t="shared" ca="1" si="142"/>
        <v>-3169608854.1304383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-3169608854.1304383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-13206703.558876825</v>
      </c>
      <c r="L2263" s="444">
        <f t="shared" ca="1" si="142"/>
        <v>-3182815557.6893153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-3182815557.6893153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-13261731.490372147</v>
      </c>
      <c r="L2264" s="444">
        <f t="shared" ca="1" si="142"/>
        <v>-3196077289.1796875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-3196077289.1796875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-13316988.704915365</v>
      </c>
      <c r="L2265" s="444">
        <f t="shared" ca="1" si="142"/>
        <v>-3209394277.884603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-3209394277.884603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-13372476.157852512</v>
      </c>
      <c r="L2266" s="444">
        <f t="shared" ca="1" si="142"/>
        <v>-3222766754.0424557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-3222766754.0424557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-13428194.808510233</v>
      </c>
      <c r="L2267" s="444">
        <f t="shared" ca="1" si="142"/>
        <v>-3236194948.850966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-3236194948.850966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-13484145.620212357</v>
      </c>
      <c r="L2268" s="444">
        <f t="shared" ca="1" si="142"/>
        <v>-3249679094.4711785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-3249679094.4711785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-13540329.560296576</v>
      </c>
      <c r="L2269" s="444">
        <f t="shared" ca="1" si="142"/>
        <v>-3263219424.0314751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-3263219424.0314751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-13596747.600131147</v>
      </c>
      <c r="L2270" s="444">
        <f t="shared" ca="1" si="142"/>
        <v>-3276816171.6316061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-3276816171.6316061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-13653400.715131693</v>
      </c>
      <c r="L2271" s="444">
        <f t="shared" ca="1" si="142"/>
        <v>-3290469572.3467379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-3290469572.3467379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-13710289.884778075</v>
      </c>
      <c r="L2272" s="444">
        <f t="shared" ca="1" si="142"/>
        <v>-3304179862.2315159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-3304179862.2315159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-13767416.092631316</v>
      </c>
      <c r="L2273" s="444">
        <f t="shared" ca="1" si="142"/>
        <v>-3317947278.3241472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-3317947278.3241472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-13824780.326350613</v>
      </c>
      <c r="L2274" s="444">
        <f t="shared" ca="1" si="142"/>
        <v>-3331772058.6504979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-3331772058.6504979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-13882383.577710407</v>
      </c>
      <c r="L2275" s="444">
        <f t="shared" ca="1" si="142"/>
        <v>-3345654442.2282085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-3345654442.2282085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-13940226.842617538</v>
      </c>
      <c r="L2276" s="444">
        <f t="shared" ca="1" si="142"/>
        <v>-3359594669.0708261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-3359594669.0708261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-13998311.121128442</v>
      </c>
      <c r="L2277" s="444">
        <f t="shared" ca="1" si="142"/>
        <v>-3373592980.1919546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-3373592980.1919546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-14056637.417466477</v>
      </c>
      <c r="L2278" s="444">
        <f t="shared" ca="1" si="142"/>
        <v>-3387649617.6094213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-3387649617.6094213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-14115206.740039254</v>
      </c>
      <c r="L2279" s="444">
        <f t="shared" ca="1" si="142"/>
        <v>-3401764824.3494606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-3401764824.3494606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-14174020.101456087</v>
      </c>
      <c r="L2280" s="444">
        <f t="shared" ca="1" si="142"/>
        <v>-3415938844.4509168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-3415938844.4509168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-14233078.518545486</v>
      </c>
      <c r="L2281" s="444">
        <f t="shared" ca="1" si="142"/>
        <v>-3430171922.9694624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-3430171922.9694624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-14292383.012372762</v>
      </c>
      <c r="L2282" s="444">
        <f t="shared" ca="1" si="142"/>
        <v>-3444464305.9818354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-3444464305.9818354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-14351934.608257646</v>
      </c>
      <c r="L2283" s="444">
        <f t="shared" ca="1" si="142"/>
        <v>-3458816240.5900931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-3458816240.5900931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-14411734.335792052</v>
      </c>
      <c r="L2284" s="444">
        <f t="shared" ca="1" si="142"/>
        <v>-3473227974.9258852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-3473227974.9258852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-14471783.228857854</v>
      </c>
      <c r="L2285" s="444">
        <f t="shared" ca="1" si="142"/>
        <v>-3487699758.1547432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-3487699758.1547432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-14532082.325644763</v>
      </c>
      <c r="L2286" s="444">
        <f t="shared" ca="1" si="142"/>
        <v>-3502231840.4803882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-3502231840.4803882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-14592632.668668283</v>
      </c>
      <c r="L2287" s="444">
        <f t="shared" ca="1" si="142"/>
        <v>-3516824473.1490564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-3516824473.1490564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-14653435.304787735</v>
      </c>
      <c r="L2288" s="444">
        <f t="shared" ca="1" si="142"/>
        <v>-3531477908.4538441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-3531477908.4538441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-14714491.285224352</v>
      </c>
      <c r="L2289" s="444">
        <f t="shared" ca="1" si="142"/>
        <v>-3546192399.7390685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-3546192399.7390685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-14775801.665579451</v>
      </c>
      <c r="L2290" s="444">
        <f t="shared" ca="1" si="142"/>
        <v>-3560968201.4046478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-3560968201.4046478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-14837367.505852701</v>
      </c>
      <c r="L2291" s="444">
        <f t="shared" ca="1" si="142"/>
        <v>-3575805568.9105005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-3575805568.9105005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-14899189.870460419</v>
      </c>
      <c r="L2292" s="444">
        <f t="shared" ca="1" si="142"/>
        <v>-3590704758.780961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-3590704758.780961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-14961269.828254005</v>
      </c>
      <c r="L2293" s="444">
        <f t="shared" ca="1" si="142"/>
        <v>-3605666028.6092153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-3605666028.6092153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-15023608.452538397</v>
      </c>
      <c r="L2294" s="444">
        <f t="shared" ca="1" si="142"/>
        <v>-3620689637.0617537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-3620689637.0617537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-15086206.821090639</v>
      </c>
      <c r="L2295" s="444">
        <f t="shared" ca="1" si="142"/>
        <v>-3635775843.8828444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-3635775843.8828444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-15149066.016178517</v>
      </c>
      <c r="L2296" s="444">
        <f t="shared" ca="1" si="142"/>
        <v>-3650924909.8990231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-3650924909.8990231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-15212187.124579264</v>
      </c>
      <c r="L2297" s="444">
        <f t="shared" ca="1" si="142"/>
        <v>-3666137097.0236025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-3666137097.0236025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-15275571.237598345</v>
      </c>
      <c r="L2298" s="444">
        <f t="shared" ca="1" si="142"/>
        <v>-3681412668.2612009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-3681412668.2612009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-15339219.451088337</v>
      </c>
      <c r="L2299" s="444">
        <f t="shared" ca="1" si="142"/>
        <v>-3696751887.7122893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-3696751887.7122893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-15403132.865467871</v>
      </c>
      <c r="L2300" s="444">
        <f t="shared" ca="1" si="142"/>
        <v>-3712155020.5777574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-3712155020.5777574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-15467312.585740656</v>
      </c>
      <c r="L2301" s="444">
        <f t="shared" ca="1" si="142"/>
        <v>-3727622333.1634979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-3727622333.1634979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-15531759.721514575</v>
      </c>
      <c r="L2302" s="444">
        <f t="shared" ca="1" si="142"/>
        <v>-3743154092.8850126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-3743154092.8850126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-15596475.387020886</v>
      </c>
      <c r="L2303" s="444">
        <f t="shared" ref="L2303:L2557" ca="1" si="147">I2303-J2303+K2303</f>
        <v>-3758750568.2720337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-3758750568.2720337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-15661460.701133473</v>
      </c>
      <c r="L2304" s="444">
        <f t="shared" ca="1" si="147"/>
        <v>-3774412028.9731669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-3774412028.9731669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-15726716.787388198</v>
      </c>
      <c r="L2305" s="444">
        <f t="shared" ca="1" si="147"/>
        <v>-3790138745.7605553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-3790138745.7605553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-15792244.774002314</v>
      </c>
      <c r="L2306" s="444">
        <f t="shared" ca="1" si="147"/>
        <v>-3805930990.5345573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-3805930990.5345573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-15858045.793893989</v>
      </c>
      <c r="L2307" s="444">
        <f t="shared" ca="1" si="147"/>
        <v>-3821789036.3284512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-3821789036.3284512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-15924120.984701879</v>
      </c>
      <c r="L2308" s="444">
        <f t="shared" ca="1" si="147"/>
        <v>-3837713157.3131533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-3837713157.3131533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-15990471.488804804</v>
      </c>
      <c r="L2309" s="444">
        <f t="shared" ca="1" si="147"/>
        <v>-3853703628.8019581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-3853703628.8019581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-16057098.453341492</v>
      </c>
      <c r="L2310" s="444">
        <f t="shared" ca="1" si="147"/>
        <v>-3869760727.2552996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-3869760727.2552996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-16124003.030230412</v>
      </c>
      <c r="L2311" s="444">
        <f t="shared" ca="1" si="147"/>
        <v>-3885884730.2855301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-3885884730.2855301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-16191186.376189709</v>
      </c>
      <c r="L2312" s="444">
        <f t="shared" ca="1" si="147"/>
        <v>-3902075916.6617198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-3902075916.6617198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-16258649.652757164</v>
      </c>
      <c r="L2313" s="444">
        <f t="shared" ca="1" si="147"/>
        <v>-3918334566.314477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-3918334566.314477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-16326394.026310321</v>
      </c>
      <c r="L2314" s="444">
        <f t="shared" ca="1" si="147"/>
        <v>-3934660960.3407874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-3934660960.3407874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-16394420.668086613</v>
      </c>
      <c r="L2315" s="444">
        <f t="shared" ca="1" si="147"/>
        <v>-3951055381.0088739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-3951055381.0088739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-16462730.75420364</v>
      </c>
      <c r="L2316" s="444">
        <f t="shared" ca="1" si="147"/>
        <v>-3967518111.7630777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-3967518111.7630777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-16531325.465679491</v>
      </c>
      <c r="L2317" s="444">
        <f t="shared" ca="1" si="147"/>
        <v>-3984049437.2287574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-3984049437.2287574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-16600205.988453154</v>
      </c>
      <c r="L2318" s="444">
        <f t="shared" ca="1" si="147"/>
        <v>-4000649643.2172108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-4000649643.2172108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-16669373.513405045</v>
      </c>
      <c r="L2319" s="444">
        <f t="shared" ca="1" si="147"/>
        <v>-4017319016.7306156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-4017319016.7306156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-16738829.236377565</v>
      </c>
      <c r="L2320" s="444">
        <f t="shared" ca="1" si="147"/>
        <v>-4034057845.9669933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-4034057845.9669933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-16808574.358195804</v>
      </c>
      <c r="L2321" s="444">
        <f t="shared" ca="1" si="147"/>
        <v>-4050866420.3251891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-4050866420.3251891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-16878610.084688291</v>
      </c>
      <c r="L2322" s="444">
        <f t="shared" ca="1" si="147"/>
        <v>-4067745030.4098773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-4067745030.4098773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-16948937.626707822</v>
      </c>
      <c r="L2323" s="444">
        <f t="shared" ca="1" si="147"/>
        <v>-4084693968.0365853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-4084693968.0365853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-17019558.200152438</v>
      </c>
      <c r="L2324" s="444">
        <f t="shared" ca="1" si="147"/>
        <v>-4101713526.2367377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-4101713526.2367377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-17090473.025986407</v>
      </c>
      <c r="L2325" s="444">
        <f t="shared" ca="1" si="147"/>
        <v>-4118803999.2627239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-4118803999.2627239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-17161683.330261346</v>
      </c>
      <c r="L2326" s="444">
        <f t="shared" ca="1" si="147"/>
        <v>-4135965682.5929852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-4135965682.5929852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-17233190.344137438</v>
      </c>
      <c r="L2327" s="444">
        <f t="shared" ca="1" si="147"/>
        <v>-4153198872.9371228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-4153198872.9371228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-17304995.303904679</v>
      </c>
      <c r="L2328" s="444">
        <f t="shared" ca="1" si="147"/>
        <v>-4170503868.2410274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-4170503868.2410274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-17377099.451004282</v>
      </c>
      <c r="L2329" s="444">
        <f t="shared" ca="1" si="147"/>
        <v>-4187880967.6920319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-4187880967.6920319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-17449504.032050133</v>
      </c>
      <c r="L2330" s="444">
        <f t="shared" ca="1" si="147"/>
        <v>-4205330471.724082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-4205330471.724082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-17522210.298850343</v>
      </c>
      <c r="L2331" s="444">
        <f t="shared" ca="1" si="147"/>
        <v>-4222852682.0229325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-4222852682.0229325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-17595219.508428887</v>
      </c>
      <c r="L2332" s="444">
        <f t="shared" ca="1" si="147"/>
        <v>-4240447901.5313616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-4240447901.5313616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-17668532.923047341</v>
      </c>
      <c r="L2333" s="444">
        <f t="shared" ca="1" si="147"/>
        <v>-4258116434.4544091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-4258116434.4544091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-17742151.810226705</v>
      </c>
      <c r="L2334" s="444">
        <f t="shared" ca="1" si="147"/>
        <v>-4275858586.264636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-4275858586.264636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-17816077.442769315</v>
      </c>
      <c r="L2335" s="444">
        <f t="shared" ca="1" si="147"/>
        <v>-4293674663.7074056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-4293674663.7074056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-17890311.098780859</v>
      </c>
      <c r="L2336" s="444">
        <f t="shared" ca="1" si="147"/>
        <v>-4311564974.8061867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-4311564974.8061867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-17964854.061692443</v>
      </c>
      <c r="L2337" s="444">
        <f t="shared" ca="1" si="147"/>
        <v>-4329529828.8678789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-4329529828.8678789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-18039707.620282829</v>
      </c>
      <c r="L2338" s="444">
        <f t="shared" ca="1" si="147"/>
        <v>-4347569536.488162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-4347569536.488162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-18114873.068700675</v>
      </c>
      <c r="L2339" s="444">
        <f t="shared" ca="1" si="147"/>
        <v>-4365684409.5568628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-4365684409.5568628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-18190351.706486929</v>
      </c>
      <c r="L2340" s="444">
        <f t="shared" ca="1" si="147"/>
        <v>-4383874761.2633495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-4383874761.2633495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-18266144.83859729</v>
      </c>
      <c r="L2341" s="444">
        <f t="shared" ca="1" si="147"/>
        <v>-4402140906.1019468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-4402140906.1019468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-18342253.775424778</v>
      </c>
      <c r="L2342" s="444">
        <f t="shared" ca="1" si="147"/>
        <v>-4420483159.8773718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-4420483159.8773718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-18418679.832822382</v>
      </c>
      <c r="L2343" s="444">
        <f t="shared" ca="1" si="147"/>
        <v>-4438901839.7101946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-4438901839.7101946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-18495424.332125809</v>
      </c>
      <c r="L2344" s="444">
        <f t="shared" ca="1" si="147"/>
        <v>-4457397264.0423203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-4457397264.0423203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-18572488.600176334</v>
      </c>
      <c r="L2345" s="444">
        <f t="shared" ca="1" si="147"/>
        <v>-4475969752.6424961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-4475969752.6424961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-18649873.969343733</v>
      </c>
      <c r="L2346" s="444">
        <f t="shared" ca="1" si="147"/>
        <v>-4494619626.6118402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-4494619626.6118402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-18727581.777549334</v>
      </c>
      <c r="L2347" s="444">
        <f t="shared" ca="1" si="147"/>
        <v>-4513347208.38939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-4513347208.38939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-18805613.368289124</v>
      </c>
      <c r="L2348" s="444">
        <f t="shared" ca="1" si="147"/>
        <v>-4532152821.757679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-4532152821.757679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-18883970.090656996</v>
      </c>
      <c r="L2349" s="444">
        <f t="shared" ca="1" si="147"/>
        <v>-4551036791.8483362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-4551036791.8483362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-18962653.299368069</v>
      </c>
      <c r="L2350" s="444">
        <f t="shared" ca="1" si="147"/>
        <v>-4569999445.1477041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-4569999445.1477041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-19041664.354782101</v>
      </c>
      <c r="L2351" s="444">
        <f t="shared" ca="1" si="147"/>
        <v>-4589041109.5024862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-4589041109.5024862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-19121004.622927025</v>
      </c>
      <c r="L2352" s="444">
        <f t="shared" ca="1" si="147"/>
        <v>-4608162114.1254129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-4608162114.1254129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-19200675.475522555</v>
      </c>
      <c r="L2353" s="444">
        <f t="shared" ca="1" si="147"/>
        <v>-4627362789.6009359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-4627362789.6009359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-19280678.290003899</v>
      </c>
      <c r="L2354" s="444">
        <f t="shared" ca="1" si="147"/>
        <v>-4646643467.8909397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-4646643467.8909397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-19361014.449545581</v>
      </c>
      <c r="L2355" s="444">
        <f t="shared" ca="1" si="147"/>
        <v>-4666004482.3404856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-4666004482.3404856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-19441685.343085356</v>
      </c>
      <c r="L2356" s="444">
        <f t="shared" ca="1" si="147"/>
        <v>-4685446167.6835709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-4685446167.6835709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-19522692.365348212</v>
      </c>
      <c r="L2357" s="444">
        <f t="shared" ca="1" si="147"/>
        <v>-4704968860.0489187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-4704968860.0489187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-19604036.916870493</v>
      </c>
      <c r="L2358" s="444">
        <f t="shared" ca="1" si="147"/>
        <v>-4724572896.9657888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-4724572896.9657888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-19685720.40402412</v>
      </c>
      <c r="L2359" s="444">
        <f t="shared" ca="1" si="147"/>
        <v>-4744258617.369813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-4744258617.369813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-19767744.239040889</v>
      </c>
      <c r="L2360" s="444">
        <f t="shared" ca="1" si="147"/>
        <v>-4764026361.6088543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-4764026361.6088543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-19850109.840036891</v>
      </c>
      <c r="L2361" s="444">
        <f t="shared" ca="1" si="147"/>
        <v>-4783876471.4488916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-4783876471.4488916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-19932818.631037049</v>
      </c>
      <c r="L2362" s="444">
        <f t="shared" ca="1" si="147"/>
        <v>-4803809290.0799284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-4803809290.0799284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-20015872.041999701</v>
      </c>
      <c r="L2363" s="444">
        <f t="shared" ca="1" si="147"/>
        <v>-4823825162.1219282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-4823825162.1219282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-20099271.508841366</v>
      </c>
      <c r="L2364" s="444">
        <f t="shared" ca="1" si="147"/>
        <v>-4843924433.6307697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-4843924433.6307697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-20183018.473461539</v>
      </c>
      <c r="L2365" s="444">
        <f t="shared" ca="1" si="147"/>
        <v>-4864107452.1042309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-4864107452.1042309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-20267114.383767627</v>
      </c>
      <c r="L2366" s="444">
        <f t="shared" ca="1" si="147"/>
        <v>-4884374566.487999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-4884374566.487999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-20351560.693699997</v>
      </c>
      <c r="L2367" s="444">
        <f t="shared" ca="1" si="147"/>
        <v>-4904726127.1816988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-4904726127.1816988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-20436358.863257077</v>
      </c>
      <c r="L2368" s="444">
        <f t="shared" ca="1" si="147"/>
        <v>-4925162486.0449562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-4925162486.0449562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-20521510.358520649</v>
      </c>
      <c r="L2369" s="444">
        <f t="shared" ca="1" si="147"/>
        <v>-4945683996.4034767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-4945683996.4034767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-20607016.651681151</v>
      </c>
      <c r="L2370" s="444">
        <f t="shared" ca="1" si="147"/>
        <v>-4966291013.0551577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-4966291013.0551577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-20692879.221063156</v>
      </c>
      <c r="L2371" s="444">
        <f t="shared" ca="1" si="147"/>
        <v>-4986983892.2762213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-4986983892.2762213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-20779099.551150922</v>
      </c>
      <c r="L2372" s="444">
        <f t="shared" ca="1" si="147"/>
        <v>-5007762991.8273726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-5007762991.8273726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-20865679.132614054</v>
      </c>
      <c r="L2373" s="444">
        <f t="shared" ca="1" si="147"/>
        <v>-5028628670.9599867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-5028628670.9599867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-20952619.462333277</v>
      </c>
      <c r="L2374" s="444">
        <f t="shared" ca="1" si="147"/>
        <v>-5049581290.4223204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-5049581290.4223204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-21039922.043426335</v>
      </c>
      <c r="L2375" s="444">
        <f t="shared" ca="1" si="147"/>
        <v>-5070621212.4657469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-5070621212.4657469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-21127588.385273945</v>
      </c>
      <c r="L2376" s="444">
        <f t="shared" ca="1" si="147"/>
        <v>-5091748800.8510208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-5091748800.8510208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-21215620.003545921</v>
      </c>
      <c r="L2377" s="444">
        <f t="shared" ca="1" si="147"/>
        <v>-5112964420.8545666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-5112964420.8545666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-21304018.42022736</v>
      </c>
      <c r="L2378" s="444">
        <f t="shared" ca="1" si="147"/>
        <v>-5134268439.2747936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-5134268439.2747936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-21392785.163644973</v>
      </c>
      <c r="L2379" s="444">
        <f t="shared" ca="1" si="147"/>
        <v>-5155661224.4384384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-5155661224.4384384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-21481921.768493492</v>
      </c>
      <c r="L2380" s="444">
        <f t="shared" ca="1" si="147"/>
        <v>-5177143146.2069321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-5177143146.2069321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-21571429.775862217</v>
      </c>
      <c r="L2381" s="444">
        <f t="shared" ca="1" si="147"/>
        <v>-5198714575.9827938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-5198714575.9827938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-21661310.733261641</v>
      </c>
      <c r="L2382" s="444">
        <f t="shared" ca="1" si="147"/>
        <v>-5220375886.7160559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-5220375886.7160559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-21751566.194650233</v>
      </c>
      <c r="L2383" s="444">
        <f t="shared" ca="1" si="147"/>
        <v>-5242127452.9107065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-5242127452.9107065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-21842197.720461275</v>
      </c>
      <c r="L2384" s="444">
        <f t="shared" ca="1" si="147"/>
        <v>-5263969650.6311674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-5263969650.6311674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-21933206.877629865</v>
      </c>
      <c r="L2385" s="444">
        <f t="shared" ca="1" si="147"/>
        <v>-5285902857.5087976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-5285902857.5087976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-22024595.239619989</v>
      </c>
      <c r="L2386" s="444">
        <f t="shared" ca="1" si="147"/>
        <v>-5307927452.7484179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-5307927452.7484179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-22116364.38645174</v>
      </c>
      <c r="L2387" s="444">
        <f t="shared" ca="1" si="147"/>
        <v>-5330043817.1348696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-5330043817.1348696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-22208515.904728621</v>
      </c>
      <c r="L2388" s="444">
        <f t="shared" ca="1" si="147"/>
        <v>-5352252333.0395985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-5352252333.0395985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-22301051.387664992</v>
      </c>
      <c r="L2389" s="444">
        <f t="shared" ca="1" si="147"/>
        <v>-5374553384.4272633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-5374553384.4272633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-22393972.435113598</v>
      </c>
      <c r="L2390" s="444">
        <f t="shared" ca="1" si="147"/>
        <v>-5396947356.8623772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-5396947356.8623772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-22487280.653593238</v>
      </c>
      <c r="L2391" s="444">
        <f t="shared" ca="1" si="147"/>
        <v>-5419434637.5159702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-5419434637.5159702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-22580977.656316541</v>
      </c>
      <c r="L2392" s="444">
        <f t="shared" ca="1" si="147"/>
        <v>-5442015615.172287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-5442015615.172287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-22675065.063217863</v>
      </c>
      <c r="L2393" s="444">
        <f t="shared" ca="1" si="147"/>
        <v>-5464690680.2355051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-5464690680.2355051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-22769544.500981271</v>
      </c>
      <c r="L2394" s="444">
        <f t="shared" ca="1" si="147"/>
        <v>-5487460224.7364864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-5487460224.7364864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-22864417.603068694</v>
      </c>
      <c r="L2395" s="444">
        <f t="shared" ca="1" si="147"/>
        <v>-5510324642.3395548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-5510324642.3395548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-22959686.009748146</v>
      </c>
      <c r="L2396" s="444">
        <f t="shared" ca="1" si="147"/>
        <v>-5533284328.3493032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-5533284328.3493032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-23055351.368122097</v>
      </c>
      <c r="L2397" s="444">
        <f t="shared" ca="1" si="147"/>
        <v>-5556339679.7174253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-5556339679.7174253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-23151415.332155939</v>
      </c>
      <c r="L2398" s="444">
        <f t="shared" ca="1" si="147"/>
        <v>-5579491095.0495815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-5579491095.0495815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-23247879.56270659</v>
      </c>
      <c r="L2399" s="444">
        <f t="shared" ca="1" si="147"/>
        <v>-5602738974.6122885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-5602738974.6122885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-23344745.727551203</v>
      </c>
      <c r="L2400" s="444">
        <f t="shared" ca="1" si="147"/>
        <v>-5626083720.3398399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-5626083720.3398399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-23442015.501415998</v>
      </c>
      <c r="L2401" s="444">
        <f t="shared" ca="1" si="147"/>
        <v>-5649525735.8412561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-5649525735.8412561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-23539690.566005234</v>
      </c>
      <c r="L2402" s="444">
        <f t="shared" ca="1" si="147"/>
        <v>-5673065426.4072618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-5673065426.4072618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-23637772.610030256</v>
      </c>
      <c r="L2403" s="444">
        <f t="shared" ca="1" si="147"/>
        <v>-5696703199.017292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-5696703199.017292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-23736263.329238717</v>
      </c>
      <c r="L2404" s="444">
        <f t="shared" ca="1" si="147"/>
        <v>-5720439462.3465309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-5720439462.3465309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-23835164.426443879</v>
      </c>
      <c r="L2405" s="444">
        <f t="shared" ca="1" si="147"/>
        <v>-5744274626.772975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-5744274626.772975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-23934477.611554064</v>
      </c>
      <c r="L2406" s="444">
        <f t="shared" ca="1" si="147"/>
        <v>-5768209104.3845291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-5768209104.3845291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-24034204.601602204</v>
      </c>
      <c r="L2407" s="444">
        <f t="shared" ca="1" si="147"/>
        <v>-5792243308.9861317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-5792243308.9861317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-24134347.120775547</v>
      </c>
      <c r="L2408" s="444">
        <f t="shared" ca="1" si="147"/>
        <v>-5816377656.1069069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-5816377656.1069069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-24234906.900445446</v>
      </c>
      <c r="L2409" s="444">
        <f t="shared" ca="1" si="147"/>
        <v>-5840612563.0073519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-5840612563.0073519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-24335885.6791973</v>
      </c>
      <c r="L2410" s="444">
        <f t="shared" ca="1" si="147"/>
        <v>-5864948448.6865492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-5864948448.6865492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-24437285.20286062</v>
      </c>
      <c r="L2411" s="444">
        <f t="shared" ca="1" si="147"/>
        <v>-5889385733.88941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-5889385733.88941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-24539107.224539209</v>
      </c>
      <c r="L2412" s="444">
        <f t="shared" ca="1" si="147"/>
        <v>-5913924841.1139488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-5913924841.1139488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-24641353.504641455</v>
      </c>
      <c r="L2413" s="444">
        <f t="shared" ca="1" si="147"/>
        <v>-5938566194.6185904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-5938566194.6185904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-24744025.810910791</v>
      </c>
      <c r="L2414" s="444">
        <f t="shared" ca="1" si="147"/>
        <v>-5963310220.4295015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-5963310220.4295015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-24847125.918456256</v>
      </c>
      <c r="L2415" s="444">
        <f t="shared" ca="1" si="147"/>
        <v>-5988157346.3479576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-5988157346.3479576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-24950655.609783158</v>
      </c>
      <c r="L2416" s="444">
        <f t="shared" ca="1" si="147"/>
        <v>-6013108001.9577408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-6013108001.9577408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-25054616.674823921</v>
      </c>
      <c r="L2417" s="444">
        <f t="shared" ca="1" si="147"/>
        <v>-6038162618.6325645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-6038162618.6325645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-25159010.910969019</v>
      </c>
      <c r="L2418" s="444">
        <f t="shared" ca="1" si="147"/>
        <v>-6063321629.5435333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-6063321629.5435333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-25263840.123098057</v>
      </c>
      <c r="L2419" s="444">
        <f t="shared" ca="1" si="147"/>
        <v>-6088585469.6666317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-6088585469.6666317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-25369106.123610966</v>
      </c>
      <c r="L2420" s="444">
        <f t="shared" ca="1" si="147"/>
        <v>-6113954575.7902422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-6113954575.7902422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-25474810.732459344</v>
      </c>
      <c r="L2421" s="444">
        <f t="shared" ca="1" si="147"/>
        <v>-6139429386.5227013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-6139429386.5227013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-25580955.777177922</v>
      </c>
      <c r="L2422" s="444">
        <f t="shared" ca="1" si="147"/>
        <v>-6165010342.2998791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-6165010342.2998791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-25687543.092916161</v>
      </c>
      <c r="L2423" s="444">
        <f t="shared" ca="1" si="147"/>
        <v>-6190697885.3927956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-6190697885.3927956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-25794574.522469983</v>
      </c>
      <c r="L2424" s="444">
        <f t="shared" ca="1" si="147"/>
        <v>-6216492459.9152651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-6216492459.9152651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-25902051.916313604</v>
      </c>
      <c r="L2425" s="444">
        <f t="shared" ca="1" si="147"/>
        <v>-6242394511.8315783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-6242394511.8315783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-26009977.132631578</v>
      </c>
      <c r="L2426" s="444">
        <f t="shared" ca="1" si="147"/>
        <v>-6268404488.9642096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-6268404488.9642096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-26118352.037350874</v>
      </c>
      <c r="L2427" s="444">
        <f t="shared" ca="1" si="147"/>
        <v>-6294522841.0015602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-6294522841.0015602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-26227178.504173167</v>
      </c>
      <c r="L2428" s="444">
        <f t="shared" ca="1" si="147"/>
        <v>-6320750019.5057335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-6320750019.5057335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-26336458.414607223</v>
      </c>
      <c r="L2429" s="444">
        <f t="shared" ca="1" si="147"/>
        <v>-6347086477.9203405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-6347086477.9203405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-26446193.658001419</v>
      </c>
      <c r="L2430" s="444">
        <f t="shared" ca="1" si="147"/>
        <v>-6373532671.5783415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-6373532671.5783415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-26556386.131576423</v>
      </c>
      <c r="L2431" s="444">
        <f t="shared" ca="1" si="147"/>
        <v>-6400089057.709918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-6400089057.709918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-26667037.740457993</v>
      </c>
      <c r="L2432" s="444">
        <f t="shared" ca="1" si="147"/>
        <v>-6426756095.4503756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-6426756095.4503756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-26778150.397709899</v>
      </c>
      <c r="L2433" s="444">
        <f t="shared" ca="1" si="147"/>
        <v>-6453534245.8480854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-6453534245.8480854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-26889726.024367023</v>
      </c>
      <c r="L2434" s="444">
        <f t="shared" ca="1" si="147"/>
        <v>-6480423971.8724527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-6480423971.8724527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-27001766.549468551</v>
      </c>
      <c r="L2435" s="444">
        <f t="shared" ca="1" si="147"/>
        <v>-6507425738.4219217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-6507425738.4219217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-27114273.910091341</v>
      </c>
      <c r="L2436" s="444">
        <f t="shared" ca="1" si="147"/>
        <v>-6534540012.3320131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-6534540012.3320131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-27227250.051383387</v>
      </c>
      <c r="L2437" s="444">
        <f t="shared" ca="1" si="147"/>
        <v>-6561767262.3833961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-6561767262.3833961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-27340696.926597483</v>
      </c>
      <c r="L2438" s="444">
        <f t="shared" ca="1" si="147"/>
        <v>-6589107959.3099937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-6589107959.3099937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-27454616.497124974</v>
      </c>
      <c r="L2439" s="444">
        <f t="shared" ca="1" si="147"/>
        <v>-6616562575.8071184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-6616562575.8071184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-27569010.732529659</v>
      </c>
      <c r="L2440" s="444">
        <f t="shared" ca="1" si="147"/>
        <v>-6644131586.5396481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-6644131586.5396481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-27683881.610581867</v>
      </c>
      <c r="L2441" s="444">
        <f t="shared" ca="1" si="147"/>
        <v>-6671815468.1502295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-6671815468.1502295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-27799231.117292624</v>
      </c>
      <c r="L2442" s="444">
        <f t="shared" ca="1" si="147"/>
        <v>-6699614699.2675219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-6699614699.2675219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-27915061.246948007</v>
      </c>
      <c r="L2443" s="444">
        <f t="shared" ca="1" si="147"/>
        <v>-6727529760.5144701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-6727529760.5144701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-28031374.002143625</v>
      </c>
      <c r="L2444" s="444">
        <f t="shared" ca="1" si="147"/>
        <v>-6755561134.516614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-6755561134.516614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-28148171.393819224</v>
      </c>
      <c r="L2445" s="444">
        <f t="shared" ca="1" si="147"/>
        <v>-6783709305.9104328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-6783709305.9104328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-28265455.441293471</v>
      </c>
      <c r="L2446" s="444">
        <f t="shared" ca="1" si="147"/>
        <v>-6811974761.3517265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-6811974761.3517265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-28383228.17229886</v>
      </c>
      <c r="L2447" s="444">
        <f t="shared" ca="1" si="147"/>
        <v>-6840357989.524025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-6840357989.524025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-28501491.623016771</v>
      </c>
      <c r="L2448" s="444">
        <f t="shared" ca="1" si="147"/>
        <v>-6868859481.1470413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-6868859481.1470413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-28620247.838112671</v>
      </c>
      <c r="L2449" s="444">
        <f t="shared" ca="1" si="147"/>
        <v>-6897479728.9851542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-6897479728.9851542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-28739498.870771475</v>
      </c>
      <c r="L2450" s="444">
        <f t="shared" ca="1" si="147"/>
        <v>-6926219227.8559256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-6926219227.8559256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-28859246.782733023</v>
      </c>
      <c r="L2451" s="444">
        <f t="shared" ca="1" si="147"/>
        <v>-6955078474.6386585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-6955078474.6386585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-28979493.644327745</v>
      </c>
      <c r="L2452" s="444">
        <f t="shared" ca="1" si="147"/>
        <v>-6984057968.2829866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-6984057968.2829866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-29100241.534512445</v>
      </c>
      <c r="L2453" s="444">
        <f t="shared" ca="1" si="147"/>
        <v>-7013158209.8174992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-7013158209.8174992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-29221492.54090625</v>
      </c>
      <c r="L2454" s="444">
        <f t="shared" ca="1" si="147"/>
        <v>-7042379702.3584051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-7042379702.3584051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-29343248.759826686</v>
      </c>
      <c r="L2455" s="444">
        <f t="shared" ca="1" si="147"/>
        <v>-7071722951.1182318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-7071722951.1182318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-29465512.296325967</v>
      </c>
      <c r="L2456" s="444">
        <f t="shared" ca="1" si="147"/>
        <v>-7101188463.4145575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-7101188463.4145575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-29588285.264227327</v>
      </c>
      <c r="L2457" s="444">
        <f t="shared" ca="1" si="147"/>
        <v>-7130776748.6787844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-7130776748.6787844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-29711569.786161605</v>
      </c>
      <c r="L2458" s="444">
        <f t="shared" ca="1" si="147"/>
        <v>-7160488318.4649458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-7160488318.4649458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-29835367.993603937</v>
      </c>
      <c r="L2459" s="444">
        <f t="shared" ca="1" si="147"/>
        <v>-7190323686.4585495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-7190323686.4585495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-29959682.026910622</v>
      </c>
      <c r="L2460" s="444">
        <f t="shared" ca="1" si="147"/>
        <v>-7220283368.4854603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-7220283368.4854603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-30084514.035356086</v>
      </c>
      <c r="L2461" s="444">
        <f t="shared" ca="1" si="147"/>
        <v>-7250367882.5208168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-7250367882.5208168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-30209866.177170072</v>
      </c>
      <c r="L2462" s="444">
        <f t="shared" ca="1" si="147"/>
        <v>-7280577748.6979866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-7280577748.6979866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-30335740.619574938</v>
      </c>
      <c r="L2463" s="444">
        <f t="shared" ca="1" si="147"/>
        <v>-7310913489.3175611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-7310913489.3175611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-30462139.538823172</v>
      </c>
      <c r="L2464" s="444">
        <f t="shared" ca="1" si="147"/>
        <v>-7341375628.8563843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-7341375628.8563843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-30589065.120234929</v>
      </c>
      <c r="L2465" s="444">
        <f t="shared" ca="1" si="147"/>
        <v>-7371964693.9766188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-7371964693.9766188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-30716519.55823591</v>
      </c>
      <c r="L2466" s="444">
        <f t="shared" ca="1" si="147"/>
        <v>-7402681213.5348549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-7402681213.5348549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-30844505.056395225</v>
      </c>
      <c r="L2467" s="444">
        <f t="shared" ca="1" si="147"/>
        <v>-7433525718.5912504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-7433525718.5912504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-30973023.827463537</v>
      </c>
      <c r="L2468" s="444">
        <f t="shared" ca="1" si="147"/>
        <v>-7464498742.4187136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-7464498742.4187136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-31102078.093411308</v>
      </c>
      <c r="L2469" s="444">
        <f t="shared" ca="1" si="147"/>
        <v>-7495600820.512125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-7495600820.512125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-31231670.085467182</v>
      </c>
      <c r="L2470" s="444">
        <f t="shared" ca="1" si="147"/>
        <v>-7526832490.5975924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-7526832490.5975924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-31361802.044156633</v>
      </c>
      <c r="L2471" s="444">
        <f t="shared" ca="1" si="147"/>
        <v>-7558194292.6417494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-7558194292.6417494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-31492476.219340622</v>
      </c>
      <c r="L2472" s="444">
        <f t="shared" ca="1" si="147"/>
        <v>-7589686768.8610897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-7589686768.8610897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-31623694.870254539</v>
      </c>
      <c r="L2473" s="444">
        <f t="shared" ca="1" si="147"/>
        <v>-7621310463.7313442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-7621310463.7313442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-31755460.265547268</v>
      </c>
      <c r="L2474" s="444">
        <f t="shared" ca="1" si="147"/>
        <v>-7653065923.996891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-7653065923.996891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-31887774.683320377</v>
      </c>
      <c r="L2475" s="444">
        <f t="shared" ca="1" si="147"/>
        <v>-7684953698.6802111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-7684953698.6802111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-32020640.411167551</v>
      </c>
      <c r="L2476" s="444">
        <f t="shared" ca="1" si="147"/>
        <v>-7716974339.0913782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-7716974339.0913782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-32154059.746214077</v>
      </c>
      <c r="L2477" s="444">
        <f t="shared" ca="1" si="147"/>
        <v>-7749128398.8375921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-7749128398.8375921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-32288034.995156635</v>
      </c>
      <c r="L2478" s="444">
        <f t="shared" ca="1" si="147"/>
        <v>-7781416433.8327484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-7781416433.8327484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-32422568.474303119</v>
      </c>
      <c r="L2479" s="444">
        <f t="shared" ca="1" si="147"/>
        <v>-7813839002.3070517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-7813839002.3070517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-32557662.509612713</v>
      </c>
      <c r="L2480" s="444">
        <f t="shared" ca="1" si="147"/>
        <v>-7846396664.8166647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-7846396664.8166647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-32693319.436736103</v>
      </c>
      <c r="L2481" s="444">
        <f t="shared" ca="1" si="147"/>
        <v>-7879089984.2534008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-7879089984.2534008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-32829541.601055834</v>
      </c>
      <c r="L2482" s="444">
        <f t="shared" ca="1" si="147"/>
        <v>-7911919525.8544569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-7911919525.8544569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-32966331.357726902</v>
      </c>
      <c r="L2483" s="444">
        <f t="shared" ca="1" si="147"/>
        <v>-7944885857.212184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-7944885857.212184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-33103691.07171743</v>
      </c>
      <c r="L2484" s="444">
        <f t="shared" ca="1" si="147"/>
        <v>-7977989548.2839012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-7977989548.2839012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-33241623.117849585</v>
      </c>
      <c r="L2485" s="444">
        <f t="shared" ca="1" si="147"/>
        <v>-8011231171.4017506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-8011231171.4017506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-33380129.880840629</v>
      </c>
      <c r="L2486" s="444">
        <f t="shared" ca="1" si="147"/>
        <v>-8044611301.2825909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-8044611301.2825909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-33519213.755344126</v>
      </c>
      <c r="L2487" s="444">
        <f t="shared" ca="1" si="147"/>
        <v>-8078130515.0379353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-8078130515.0379353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-33658877.145991392</v>
      </c>
      <c r="L2488" s="444">
        <f t="shared" ca="1" si="147"/>
        <v>-8111789392.1839266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-8111789392.1839266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-33799122.467433028</v>
      </c>
      <c r="L2489" s="444">
        <f t="shared" ca="1" si="147"/>
        <v>-8145588514.6513596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-8145588514.6513596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-33939952.144380666</v>
      </c>
      <c r="L2490" s="444">
        <f t="shared" ca="1" si="147"/>
        <v>-8179528466.7957401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-8179528466.7957401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-34081368.611648917</v>
      </c>
      <c r="L2491" s="444">
        <f t="shared" ca="1" si="147"/>
        <v>-8213609835.4073887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-8213609835.4073887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-34223374.314197451</v>
      </c>
      <c r="L2492" s="444">
        <f t="shared" ca="1" si="147"/>
        <v>-8247833209.7215862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-8247833209.7215862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-34365971.707173273</v>
      </c>
      <c r="L2493" s="444">
        <f t="shared" ca="1" si="147"/>
        <v>-8282199181.4287596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-8282199181.4287596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-34509163.25595317</v>
      </c>
      <c r="L2494" s="444">
        <f t="shared" ca="1" si="147"/>
        <v>-8316708344.6847124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-8316708344.6847124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-34652951.436186299</v>
      </c>
      <c r="L2495" s="444">
        <f t="shared" ca="1" si="147"/>
        <v>-8351361296.1208982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-8351361296.1208982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-34797338.733837076</v>
      </c>
      <c r="L2496" s="444">
        <f t="shared" ca="1" si="147"/>
        <v>-8386158634.8547354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-8386158634.8547354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-34942327.645228066</v>
      </c>
      <c r="L2497" s="444">
        <f t="shared" ca="1" si="147"/>
        <v>-8421100962.4999638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-8421100962.4999638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-35087920.677083179</v>
      </c>
      <c r="L2498" s="444">
        <f t="shared" ca="1" si="147"/>
        <v>-8456188883.1770468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-8456188883.1770468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-35234120.346571028</v>
      </c>
      <c r="L2499" s="444">
        <f t="shared" ca="1" si="147"/>
        <v>-8491423003.5236177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-8491423003.5236177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-35380929.181348413</v>
      </c>
      <c r="L2500" s="444">
        <f t="shared" ca="1" si="147"/>
        <v>-8526803932.7049665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-8526803932.7049665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-35528349.71960403</v>
      </c>
      <c r="L2501" s="444">
        <f t="shared" ca="1" si="147"/>
        <v>-8562332282.424571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-8562332282.424571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-35676384.510102376</v>
      </c>
      <c r="L2502" s="444">
        <f t="shared" ca="1" si="147"/>
        <v>-8598008666.9346733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-8598008666.9346733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-35825036.112227805</v>
      </c>
      <c r="L2503" s="444">
        <f t="shared" ca="1" si="147"/>
        <v>-8633833703.0469017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-8633833703.0469017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-35974307.09602876</v>
      </c>
      <c r="L2504" s="444">
        <f t="shared" ca="1" si="147"/>
        <v>-8669808010.142931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-8669808010.142931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-36124200.042262211</v>
      </c>
      <c r="L2505" s="444">
        <f t="shared" ca="1" si="147"/>
        <v>-8705932210.185194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-8705932210.185194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-36274717.542438306</v>
      </c>
      <c r="L2506" s="444">
        <f t="shared" ca="1" si="147"/>
        <v>-8742206927.7276325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-8742206927.7276325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-36425862.198865138</v>
      </c>
      <c r="L2507" s="444">
        <f t="shared" ca="1" si="147"/>
        <v>-8778632789.9264984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-8778632789.9264984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-36577636.624693744</v>
      </c>
      <c r="L2508" s="444">
        <f t="shared" ca="1" si="147"/>
        <v>-8815210426.5511913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-8815210426.5511913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-36730043.443963297</v>
      </c>
      <c r="L2509" s="444">
        <f t="shared" ca="1" si="147"/>
        <v>-8851940469.9951553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-8851940469.9951553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-36883085.291646481</v>
      </c>
      <c r="L2510" s="444">
        <f t="shared" ca="1" si="147"/>
        <v>-8888823555.2868023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-8888823555.2868023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-37036764.813695006</v>
      </c>
      <c r="L2511" s="444">
        <f t="shared" ca="1" si="147"/>
        <v>-8925860320.1004982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-8925860320.1004982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-37191084.667085409</v>
      </c>
      <c r="L2512" s="444">
        <f t="shared" ca="1" si="147"/>
        <v>-8963051404.7675838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-8963051404.7675838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-37346047.519864932</v>
      </c>
      <c r="L2513" s="444">
        <f t="shared" ca="1" si="147"/>
        <v>-9000397452.2874489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-9000397452.2874489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-37501656.0511977</v>
      </c>
      <c r="L2514" s="444">
        <f t="shared" ca="1" si="147"/>
        <v>-9037899108.3386459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-9037899108.3386459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-37657912.951411024</v>
      </c>
      <c r="L2515" s="444">
        <f t="shared" ca="1" si="147"/>
        <v>-9075557021.2900562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-9075557021.2900562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-37814820.9220419</v>
      </c>
      <c r="L2516" s="444">
        <f t="shared" ca="1" si="147"/>
        <v>-9113371842.2120991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-9113371842.2120991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-37972382.675883748</v>
      </c>
      <c r="L2517" s="444">
        <f t="shared" ca="1" si="147"/>
        <v>-9151344224.8879833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-9151344224.8879833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-38130600.937033266</v>
      </c>
      <c r="L2518" s="444">
        <f t="shared" ca="1" si="147"/>
        <v>-9189474825.825016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-9189474825.825016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-38289478.440937564</v>
      </c>
      <c r="L2519" s="444">
        <f t="shared" ca="1" si="147"/>
        <v>-9227764304.2659531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-9227764304.2659531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-38449017.93444147</v>
      </c>
      <c r="L2520" s="444">
        <f t="shared" ca="1" si="147"/>
        <v>-9266213322.2003937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-9266213322.2003937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-38609222.175834976</v>
      </c>
      <c r="L2521" s="444">
        <f t="shared" ca="1" si="147"/>
        <v>-9304822544.3762283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-9304822544.3762283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-38770093.934900954</v>
      </c>
      <c r="L2522" s="444">
        <f t="shared" ca="1" si="147"/>
        <v>-9343592638.3111286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-9343592638.3111286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-38931635.992963038</v>
      </c>
      <c r="L2523" s="444">
        <f t="shared" ca="1" si="147"/>
        <v>-9382524274.3040924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-9382524274.3040924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-39093851.142933719</v>
      </c>
      <c r="L2524" s="444">
        <f t="shared" ca="1" si="147"/>
        <v>-9421618125.4470253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-9421618125.4470253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-39256742.189362608</v>
      </c>
      <c r="L2525" s="444">
        <f t="shared" ca="1" si="147"/>
        <v>-9460874867.6363888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-9460874867.6363888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-39420311.94848495</v>
      </c>
      <c r="L2526" s="444">
        <f t="shared" ca="1" si="147"/>
        <v>-9500295179.5848732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-9500295179.5848732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-39584563.248270303</v>
      </c>
      <c r="L2527" s="444">
        <f t="shared" ca="1" si="147"/>
        <v>-9539879742.8331432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-9539879742.8331432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-39749498.928471431</v>
      </c>
      <c r="L2528" s="444">
        <f t="shared" ca="1" si="147"/>
        <v>-9579629241.7616138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-9579629241.7616138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-39915121.840673387</v>
      </c>
      <c r="L2529" s="444">
        <f t="shared" ca="1" si="147"/>
        <v>-9619544363.6022873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-9619544363.6022873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-40081434.848342866</v>
      </c>
      <c r="L2530" s="444">
        <f t="shared" ca="1" si="147"/>
        <v>-9659625798.4506302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-9659625798.4506302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-40248440.826877624</v>
      </c>
      <c r="L2531" s="444">
        <f t="shared" ca="1" si="147"/>
        <v>-9699874239.2775078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-9699874239.2775078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-40416142.663656279</v>
      </c>
      <c r="L2532" s="444">
        <f t="shared" ca="1" si="147"/>
        <v>-9740290381.941164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-9740290381.941164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-40584543.258088186</v>
      </c>
      <c r="L2533" s="444">
        <f t="shared" ca="1" si="147"/>
        <v>-9780874925.1992531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-9780874925.1992531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-40753645.521663554</v>
      </c>
      <c r="L2534" s="444">
        <f t="shared" ca="1" si="147"/>
        <v>-9821628570.7209167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-9821628570.7209167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-40923452.378003821</v>
      </c>
      <c r="L2535" s="444">
        <f t="shared" ca="1" si="147"/>
        <v>-9862552023.0989208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-9862552023.0989208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-41093966.762912169</v>
      </c>
      <c r="L2536" s="444">
        <f t="shared" ca="1" si="147"/>
        <v>-9903645989.8618336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-9903645989.8618336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-41265191.624424309</v>
      </c>
      <c r="L2537" s="444">
        <f t="shared" ca="1" si="147"/>
        <v>-9944911181.4862576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-9944911181.4862576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-41437129.922859408</v>
      </c>
      <c r="L2538" s="444">
        <f t="shared" ca="1" si="147"/>
        <v>-9986348311.4091167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-9986348311.4091167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-41609784.630871318</v>
      </c>
      <c r="L2539" s="444">
        <f t="shared" ca="1" si="147"/>
        <v>-10027958096.039988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-10027958096.039988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-41783158.733499944</v>
      </c>
      <c r="L2540" s="444">
        <f t="shared" ca="1" si="147"/>
        <v>-10069741254.773487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-10069741254.773487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-41957255.228222862</v>
      </c>
      <c r="L2541" s="444">
        <f t="shared" ca="1" si="147"/>
        <v>-10111698510.001711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-10111698510.001711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-42132077.12500713</v>
      </c>
      <c r="L2542" s="444">
        <f t="shared" ca="1" si="147"/>
        <v>-10153830587.126719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-10153830587.126719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-42307627.446361326</v>
      </c>
      <c r="L2543" s="444">
        <f t="shared" ca="1" si="147"/>
        <v>-10196138214.57308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-10196138214.57308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-42483909.227387831</v>
      </c>
      <c r="L2544" s="444">
        <f t="shared" ca="1" si="147"/>
        <v>-10238622123.800468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-10238622123.800468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-42660925.515835285</v>
      </c>
      <c r="L2545" s="444">
        <f t="shared" ca="1" si="147"/>
        <v>-10281283049.316303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-10281283049.316303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-42838679.372151263</v>
      </c>
      <c r="L2546" s="444">
        <f t="shared" ca="1" si="147"/>
        <v>-10324121728.688454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-10324121728.688454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-43017173.869535223</v>
      </c>
      <c r="L2547" s="444">
        <f t="shared" ca="1" si="147"/>
        <v>-10367138902.557989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-10367138902.557989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-43196412.093991622</v>
      </c>
      <c r="L2548" s="444">
        <f t="shared" ca="1" si="147"/>
        <v>-10410335314.651981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-10410335314.651981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-43376397.144383252</v>
      </c>
      <c r="L2549" s="444">
        <f t="shared" ca="1" si="147"/>
        <v>-10453711711.796364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-10453711711.796364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-43557132.132484846</v>
      </c>
      <c r="L2550" s="444">
        <f t="shared" ca="1" si="147"/>
        <v>-10497268843.928848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-10497268843.928848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-43738620.183036864</v>
      </c>
      <c r="L2551" s="444">
        <f t="shared" ca="1" si="147"/>
        <v>-10541007464.111885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-10541007464.111885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-43920864.43379952</v>
      </c>
      <c r="L2552" s="444">
        <f t="shared" ca="1" si="147"/>
        <v>-10584928328.545685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-10584928328.545685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-44103868.035607018</v>
      </c>
      <c r="L2553" s="444">
        <f t="shared" ca="1" si="147"/>
        <v>-10629032196.581291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-10629032196.581291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-44287634.152422048</v>
      </c>
      <c r="L2554" s="444">
        <f t="shared" ca="1" si="147"/>
        <v>-10673319830.733713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-10673319830.733713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-44472165.961390473</v>
      </c>
      <c r="L2555" s="444">
        <f t="shared" ca="1" si="147"/>
        <v>-10717791996.695103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-10717791996.695103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-44657466.652896263</v>
      </c>
      <c r="L2556" s="444">
        <f t="shared" ca="1" si="147"/>
        <v>-10762449463.348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-10762449463.348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-44843539.430616662</v>
      </c>
      <c r="L2557" s="444">
        <f t="shared" ca="1" si="147"/>
        <v>-10807293002.778616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-10807293002.778616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-45030387.511577569</v>
      </c>
      <c r="L2558" s="444">
        <f t="shared" ref="L2558:L2812" ca="1" si="152">I2558-J2558+K2558</f>
        <v>-10852323390.290194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-10852323390.290194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-45218014.12620914</v>
      </c>
      <c r="L2559" s="444">
        <f t="shared" ca="1" si="152"/>
        <v>-10897541404.416403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-10897541404.416403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-45406422.518401675</v>
      </c>
      <c r="L2560" s="444">
        <f t="shared" ca="1" si="152"/>
        <v>-10942947826.934805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-10942947826.934805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-45595615.945561685</v>
      </c>
      <c r="L2561" s="444">
        <f t="shared" ca="1" si="152"/>
        <v>-10988543442.880367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-10988543442.880367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-45785597.678668194</v>
      </c>
      <c r="L2562" s="444">
        <f t="shared" ca="1" si="152"/>
        <v>-11034329040.559036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-11034329040.559036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-45976371.00232932</v>
      </c>
      <c r="L2563" s="444">
        <f t="shared" ca="1" si="152"/>
        <v>-11080305411.561365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-11080305411.561365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-46167939.214839019</v>
      </c>
      <c r="L2564" s="444">
        <f t="shared" ca="1" si="152"/>
        <v>-11126473350.776205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-11126473350.776205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-46360305.628234185</v>
      </c>
      <c r="L2565" s="444">
        <f t="shared" ca="1" si="152"/>
        <v>-11172833656.40444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-11172833656.40444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-46553473.568351835</v>
      </c>
      <c r="L2566" s="444">
        <f t="shared" ca="1" si="152"/>
        <v>-11219387129.972792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-11219387129.972792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-46747446.374886632</v>
      </c>
      <c r="L2567" s="444">
        <f t="shared" ca="1" si="152"/>
        <v>-11266134576.347679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-11266134576.347679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-46942227.40144866</v>
      </c>
      <c r="L2568" s="444">
        <f t="shared" ca="1" si="152"/>
        <v>-11313076803.749128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-11313076803.749128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-47137820.015621364</v>
      </c>
      <c r="L2569" s="444">
        <f t="shared" ca="1" si="152"/>
        <v>-11360214623.76475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-11360214623.76475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-47334227.599019788</v>
      </c>
      <c r="L2570" s="444">
        <f t="shared" ca="1" si="152"/>
        <v>-11407548851.36377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-11407548851.36377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-47531453.547349036</v>
      </c>
      <c r="L2571" s="444">
        <f t="shared" ca="1" si="152"/>
        <v>-11455080304.911119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-11455080304.911119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-47729501.270462997</v>
      </c>
      <c r="L2572" s="444">
        <f t="shared" ca="1" si="152"/>
        <v>-11502809806.181583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-11502809806.181583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-47928374.192423262</v>
      </c>
      <c r="L2573" s="444">
        <f t="shared" ca="1" si="152"/>
        <v>-11550738180.374006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-11550738180.374006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-48128075.751558356</v>
      </c>
      <c r="L2574" s="444">
        <f t="shared" ca="1" si="152"/>
        <v>-11598866256.125565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-11598866256.125565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-48328609.400523186</v>
      </c>
      <c r="L2575" s="444">
        <f t="shared" ca="1" si="152"/>
        <v>-11647194865.526089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-11647194865.526089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-48529978.6063587</v>
      </c>
      <c r="L2576" s="444">
        <f t="shared" ca="1" si="152"/>
        <v>-11695724844.132448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-11695724844.132448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-48732186.850551866</v>
      </c>
      <c r="L2577" s="444">
        <f t="shared" ca="1" si="152"/>
        <v>-11744457030.983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-11744457030.983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-48935237.62909583</v>
      </c>
      <c r="L2578" s="444">
        <f t="shared" ca="1" si="152"/>
        <v>-11793392268.612095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-11793392268.612095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-49139134.452550396</v>
      </c>
      <c r="L2579" s="444">
        <f t="shared" ca="1" si="152"/>
        <v>-11842531403.064646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-11842531403.064646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-49343880.846102692</v>
      </c>
      <c r="L2580" s="444">
        <f t="shared" ca="1" si="152"/>
        <v>-11891875283.910748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-11891875283.910748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-49549480.349628113</v>
      </c>
      <c r="L2581" s="444">
        <f t="shared" ca="1" si="152"/>
        <v>-11941424764.260376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-11941424764.260376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-49755936.517751567</v>
      </c>
      <c r="L2582" s="444">
        <f t="shared" ca="1" si="152"/>
        <v>-11991180700.778128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-11991180700.778128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-49963252.919908866</v>
      </c>
      <c r="L2583" s="444">
        <f t="shared" ca="1" si="152"/>
        <v>-12041143953.698036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-12041143953.698036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-50171433.140408486</v>
      </c>
      <c r="L2584" s="444">
        <f t="shared" ca="1" si="152"/>
        <v>-12091315386.838444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-12091315386.838444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-50380480.778493516</v>
      </c>
      <c r="L2585" s="444">
        <f t="shared" ca="1" si="152"/>
        <v>-12141695867.616938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-12141695867.616938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-50590399.44840391</v>
      </c>
      <c r="L2586" s="444">
        <f t="shared" ca="1" si="152"/>
        <v>-12192286267.065342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-12192286267.065342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-50801192.779438928</v>
      </c>
      <c r="L2587" s="444">
        <f t="shared" ca="1" si="152"/>
        <v>-12243087459.84478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-12243087459.84478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-51012864.416019917</v>
      </c>
      <c r="L2588" s="444">
        <f t="shared" ca="1" si="152"/>
        <v>-12294100324.260799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-12294100324.260799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-51225418.017753333</v>
      </c>
      <c r="L2589" s="444">
        <f t="shared" ca="1" si="152"/>
        <v>-12345325742.278553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-12345325742.278553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-51438857.259493969</v>
      </c>
      <c r="L2590" s="444">
        <f t="shared" ca="1" si="152"/>
        <v>-12396764599.538048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-12396764599.538048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-51653185.83140853</v>
      </c>
      <c r="L2591" s="444">
        <f t="shared" ca="1" si="152"/>
        <v>-12448417785.369457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-12448417785.369457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-51868407.439039402</v>
      </c>
      <c r="L2592" s="444">
        <f t="shared" ca="1" si="152"/>
        <v>-12500286192.808496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-12500286192.808496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-52084525.803368732</v>
      </c>
      <c r="L2593" s="444">
        <f t="shared" ca="1" si="152"/>
        <v>-12552370718.611866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-12552370718.611866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-52301544.660882771</v>
      </c>
      <c r="L2594" s="444">
        <f t="shared" ca="1" si="152"/>
        <v>-12604672263.272749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-12604672263.272749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-52519467.763636455</v>
      </c>
      <c r="L2595" s="444">
        <f t="shared" ca="1" si="152"/>
        <v>-12657191731.036385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-12657191731.036385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-52738298.879318267</v>
      </c>
      <c r="L2596" s="444">
        <f t="shared" ca="1" si="152"/>
        <v>-12709930029.915703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-12709930029.915703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-52958041.791315429</v>
      </c>
      <c r="L2597" s="444">
        <f t="shared" ca="1" si="152"/>
        <v>-12762888071.707018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-12762888071.707018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-53178700.298779242</v>
      </c>
      <c r="L2598" s="444">
        <f t="shared" ca="1" si="152"/>
        <v>-12816066772.005796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-12816066772.005796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-53400278.216690816</v>
      </c>
      <c r="L2599" s="444">
        <f t="shared" ca="1" si="152"/>
        <v>-12869467050.222486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-12869467050.222486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-53622779.375927024</v>
      </c>
      <c r="L2600" s="444">
        <f t="shared" ca="1" si="152"/>
        <v>-12923089829.598413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-12923089829.598413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-53846207.623326719</v>
      </c>
      <c r="L2601" s="444">
        <f t="shared" ca="1" si="152"/>
        <v>-12976936037.221741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-12976936037.221741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-54070566.82175725</v>
      </c>
      <c r="L2602" s="444">
        <f t="shared" ca="1" si="152"/>
        <v>-13031006604.043497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-13031006604.043497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-54295860.850181237</v>
      </c>
      <c r="L2603" s="444">
        <f t="shared" ca="1" si="152"/>
        <v>-13085302464.893679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-13085302464.893679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-54522093.60372366</v>
      </c>
      <c r="L2604" s="444">
        <f t="shared" ca="1" si="152"/>
        <v>-13139824558.497402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-13139824558.497402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-54749268.993739173</v>
      </c>
      <c r="L2605" s="444">
        <f t="shared" ca="1" si="152"/>
        <v>-13194573827.491142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-13194573827.491142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-54977390.947879761</v>
      </c>
      <c r="L2606" s="444">
        <f t="shared" ca="1" si="152"/>
        <v>-13249551218.439022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-13249551218.439022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-55206463.41016259</v>
      </c>
      <c r="L2607" s="444">
        <f t="shared" ca="1" si="152"/>
        <v>-13304757681.849184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-13304757681.849184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-55436490.341038264</v>
      </c>
      <c r="L2608" s="444">
        <f t="shared" ca="1" si="152"/>
        <v>-13360194172.190222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-13360194172.190222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-55667475.717459254</v>
      </c>
      <c r="L2609" s="444">
        <f t="shared" ca="1" si="152"/>
        <v>-13415861647.907681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-13415861647.907681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-55899423.532948673</v>
      </c>
      <c r="L2610" s="444">
        <f t="shared" ca="1" si="152"/>
        <v>-13471761071.44063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-13471761071.44063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-56132337.797669291</v>
      </c>
      <c r="L2611" s="444">
        <f t="shared" ca="1" si="152"/>
        <v>-13527893409.238298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-13527893409.238298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-56366222.538492903</v>
      </c>
      <c r="L2612" s="444">
        <f t="shared" ca="1" si="152"/>
        <v>-13584259631.776791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-13584259631.776791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-56601081.799069971</v>
      </c>
      <c r="L2613" s="444">
        <f t="shared" ca="1" si="152"/>
        <v>-13640860713.575861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-13640860713.575861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-56836919.639899418</v>
      </c>
      <c r="L2614" s="444">
        <f t="shared" ca="1" si="152"/>
        <v>-13697697633.215761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-13697697633.215761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-57073740.138399012</v>
      </c>
      <c r="L2615" s="444">
        <f t="shared" ca="1" si="152"/>
        <v>-13754771373.35416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-13754771373.35416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-57311547.388975665</v>
      </c>
      <c r="L2616" s="444">
        <f t="shared" ca="1" si="152"/>
        <v>-13812082920.743135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-13812082920.743135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-57550345.503096402</v>
      </c>
      <c r="L2617" s="444">
        <f t="shared" ca="1" si="152"/>
        <v>-13869633266.246231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-13869633266.246231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-57790138.609359294</v>
      </c>
      <c r="L2618" s="444">
        <f t="shared" ca="1" si="152"/>
        <v>-13927423404.855591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-13927423404.855591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-58030930.853564963</v>
      </c>
      <c r="L2619" s="444">
        <f t="shared" ca="1" si="152"/>
        <v>-13985454335.709156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-13985454335.709156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-58272726.398788154</v>
      </c>
      <c r="L2620" s="444">
        <f t="shared" ca="1" si="152"/>
        <v>-14043727062.107944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-14043727062.107944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-58515529.425449766</v>
      </c>
      <c r="L2621" s="444">
        <f t="shared" ca="1" si="152"/>
        <v>-14102242591.533394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-14102242591.533394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-58759344.131389141</v>
      </c>
      <c r="L2622" s="444">
        <f t="shared" ca="1" si="152"/>
        <v>-14161001935.664783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-14161001935.664783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-59004174.731936596</v>
      </c>
      <c r="L2623" s="444">
        <f t="shared" ca="1" si="152"/>
        <v>-14220006110.396721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-14220006110.396721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-59250025.459986344</v>
      </c>
      <c r="L2624" s="444">
        <f t="shared" ca="1" si="152"/>
        <v>-14279256135.856707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-14279256135.856707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-59496900.56606961</v>
      </c>
      <c r="L2625" s="444">
        <f t="shared" ca="1" si="152"/>
        <v>-14338753036.422777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-14338753036.422777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-59744804.318428248</v>
      </c>
      <c r="L2626" s="444">
        <f t="shared" ca="1" si="152"/>
        <v>-14398497840.741205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-14398497840.741205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-59993741.003088355</v>
      </c>
      <c r="L2627" s="444">
        <f t="shared" ca="1" si="152"/>
        <v>-14458491581.744293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-14458491581.744293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-60243714.923934549</v>
      </c>
      <c r="L2628" s="444">
        <f t="shared" ca="1" si="152"/>
        <v>-14518735296.668228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-14518735296.668228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-60494730.402784273</v>
      </c>
      <c r="L2629" s="444">
        <f t="shared" ca="1" si="152"/>
        <v>-14579230027.071012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-14579230027.071012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-60746791.779462546</v>
      </c>
      <c r="L2630" s="444">
        <f t="shared" ca="1" si="152"/>
        <v>-14639976818.850475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-14639976818.850475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-60999903.411876984</v>
      </c>
      <c r="L2631" s="444">
        <f t="shared" ca="1" si="152"/>
        <v>-14700976722.262352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-14700976722.262352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-61254069.676093139</v>
      </c>
      <c r="L2632" s="444">
        <f t="shared" ca="1" si="152"/>
        <v>-14762230791.938446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-14762230791.938446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-61509294.96641019</v>
      </c>
      <c r="L2633" s="444">
        <f t="shared" ca="1" si="152"/>
        <v>-14823740086.904856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-14823740086.904856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-61765583.695436902</v>
      </c>
      <c r="L2634" s="444">
        <f t="shared" ca="1" si="152"/>
        <v>-14885505670.600292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-14885505670.600292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-62022940.294167876</v>
      </c>
      <c r="L2635" s="444">
        <f t="shared" ca="1" si="152"/>
        <v>-14947528610.894461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-14947528610.894461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-62281369.21206025</v>
      </c>
      <c r="L2636" s="444">
        <f t="shared" ca="1" si="152"/>
        <v>-15009809980.106522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-15009809980.106522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-62540874.917110503</v>
      </c>
      <c r="L2637" s="444">
        <f t="shared" ca="1" si="152"/>
        <v>-15072350855.023632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-15072350855.023632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-62801461.895931803</v>
      </c>
      <c r="L2638" s="444">
        <f t="shared" ca="1" si="152"/>
        <v>-15135152316.919563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-15135152316.919563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-63063134.653831512</v>
      </c>
      <c r="L2639" s="444">
        <f t="shared" ca="1" si="152"/>
        <v>-15198215451.573395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-15198215451.573395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-63325897.714889146</v>
      </c>
      <c r="L2640" s="444">
        <f t="shared" ca="1" si="152"/>
        <v>-15261541349.288284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-15261541349.288284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-63589755.62203452</v>
      </c>
      <c r="L2641" s="444">
        <f t="shared" ca="1" si="152"/>
        <v>-15325131104.910318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-15325131104.910318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-63854712.937126324</v>
      </c>
      <c r="L2642" s="444">
        <f t="shared" ca="1" si="152"/>
        <v>-15388985817.847445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-15388985817.847445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-64120774.241031021</v>
      </c>
      <c r="L2643" s="444">
        <f t="shared" ca="1" si="152"/>
        <v>-15453106592.088476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-15453106592.088476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-64387944.133701973</v>
      </c>
      <c r="L2644" s="444">
        <f t="shared" ca="1" si="152"/>
        <v>-15517494536.222178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-15517494536.222178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-64656227.234259069</v>
      </c>
      <c r="L2645" s="444">
        <f t="shared" ca="1" si="152"/>
        <v>-15582150763.456436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-15582150763.456436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-64925628.181068487</v>
      </c>
      <c r="L2646" s="444">
        <f t="shared" ca="1" si="152"/>
        <v>-15647076391.637505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-15647076391.637505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-65196151.631822929</v>
      </c>
      <c r="L2647" s="444">
        <f t="shared" ca="1" si="152"/>
        <v>-15712272543.269327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-15712272543.269327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-65467802.263622195</v>
      </c>
      <c r="L2648" s="444">
        <f t="shared" ca="1" si="152"/>
        <v>-15777740345.532949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-15777740345.532949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-65740584.773053966</v>
      </c>
      <c r="L2649" s="444">
        <f t="shared" ca="1" si="152"/>
        <v>-15843480930.306004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-15843480930.306004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-66014503.876275003</v>
      </c>
      <c r="L2650" s="444">
        <f t="shared" ca="1" si="152"/>
        <v>-15909495434.182278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-15909495434.182278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-66289564.30909282</v>
      </c>
      <c r="L2651" s="444">
        <f t="shared" ca="1" si="152"/>
        <v>-15975784998.491371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-15975784998.491371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-66565770.827047385</v>
      </c>
      <c r="L2652" s="444">
        <f t="shared" ca="1" si="152"/>
        <v>-16042350769.318419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-16042350769.318419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-66843128.205493398</v>
      </c>
      <c r="L2653" s="444">
        <f t="shared" ca="1" si="152"/>
        <v>-16109193897.523912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-16109193897.523912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-67121641.239682972</v>
      </c>
      <c r="L2654" s="444">
        <f t="shared" ca="1" si="152"/>
        <v>-16176315538.763596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-16176315538.763596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-67401314.744848311</v>
      </c>
      <c r="L2655" s="444">
        <f t="shared" ca="1" si="152"/>
        <v>-16243716853.508444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-16243716853.508444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-67682153.556285188</v>
      </c>
      <c r="L2656" s="444">
        <f t="shared" ca="1" si="152"/>
        <v>-16311399007.06473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-16311399007.06473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-67964162.52943638</v>
      </c>
      <c r="L2657" s="444">
        <f t="shared" ca="1" si="152"/>
        <v>-16379363169.594166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-16379363169.594166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-68247346.539975688</v>
      </c>
      <c r="L2658" s="444">
        <f t="shared" ca="1" si="152"/>
        <v>-16447610516.134142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-16447610516.134142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-68531710.483892262</v>
      </c>
      <c r="L2659" s="444">
        <f t="shared" ca="1" si="152"/>
        <v>-16516142226.618034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-16516142226.618034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-68817259.27757515</v>
      </c>
      <c r="L2660" s="444">
        <f t="shared" ca="1" si="152"/>
        <v>-16584959485.895609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-16584959485.895609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-69103997.857898384</v>
      </c>
      <c r="L2661" s="444">
        <f t="shared" ca="1" si="152"/>
        <v>-16654063483.753508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-16654063483.753508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-69391931.182306275</v>
      </c>
      <c r="L2662" s="444">
        <f t="shared" ca="1" si="152"/>
        <v>-16723455414.935814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-16723455414.935814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-69681064.228899226</v>
      </c>
      <c r="L2663" s="444">
        <f t="shared" ca="1" si="152"/>
        <v>-16793136479.164713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-16793136479.164713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-69971401.99651964</v>
      </c>
      <c r="L2664" s="444">
        <f t="shared" ca="1" si="152"/>
        <v>-16863107881.161232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-16863107881.161232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-70262949.504838452</v>
      </c>
      <c r="L2665" s="444">
        <f t="shared" ca="1" si="152"/>
        <v>-16933370830.666071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-16933370830.666071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-70555711.794441968</v>
      </c>
      <c r="L2666" s="444">
        <f t="shared" ca="1" si="152"/>
        <v>-17003926542.460512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-17003926542.460512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-70849693.926918805</v>
      </c>
      <c r="L2667" s="444">
        <f t="shared" ca="1" si="152"/>
        <v>-17074776236.38743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-17074776236.38743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-71144900.984947622</v>
      </c>
      <c r="L2668" s="444">
        <f t="shared" ca="1" si="152"/>
        <v>-17145921137.372377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-17145921137.372377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-71441338.072384909</v>
      </c>
      <c r="L2669" s="444">
        <f t="shared" ca="1" si="152"/>
        <v>-17217362475.444763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-17217362475.444763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-71739010.314353183</v>
      </c>
      <c r="L2670" s="444">
        <f t="shared" ca="1" si="152"/>
        <v>-17289101485.759117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-17289101485.759117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-72037922.857329652</v>
      </c>
      <c r="L2671" s="444">
        <f t="shared" ca="1" si="152"/>
        <v>-17361139408.616447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-17361139408.616447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-72338080.869235203</v>
      </c>
      <c r="L2672" s="444">
        <f t="shared" ca="1" si="152"/>
        <v>-17433477489.485683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-17433477489.485683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-72639489.539523676</v>
      </c>
      <c r="L2673" s="444">
        <f t="shared" ca="1" si="152"/>
        <v>-17506116979.025208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-17506116979.025208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-72942154.079271704</v>
      </c>
      <c r="L2674" s="444">
        <f t="shared" ca="1" si="152"/>
        <v>-17579059133.104481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-17579059133.104481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-73246079.721268669</v>
      </c>
      <c r="L2675" s="444">
        <f t="shared" ca="1" si="152"/>
        <v>-17652305212.825748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-17652305212.825748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-73551271.720107287</v>
      </c>
      <c r="L2676" s="444">
        <f t="shared" ca="1" si="152"/>
        <v>-17725856484.545856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-17725856484.545856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-73857735.352274403</v>
      </c>
      <c r="L2677" s="444">
        <f t="shared" ca="1" si="152"/>
        <v>-17799714219.898132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-17799714219.898132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-74165475.916242212</v>
      </c>
      <c r="L2678" s="444">
        <f t="shared" ca="1" si="152"/>
        <v>-17873879695.814373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-17873879695.814373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-74474498.73255989</v>
      </c>
      <c r="L2679" s="444">
        <f t="shared" ca="1" si="152"/>
        <v>-17948354194.546932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-17948354194.546932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-74784809.143945545</v>
      </c>
      <c r="L2680" s="444">
        <f t="shared" ca="1" si="152"/>
        <v>-18023139003.690876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-18023139003.690876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-75096412.515378654</v>
      </c>
      <c r="L2681" s="444">
        <f t="shared" ca="1" si="152"/>
        <v>-18098235416.206253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-18098235416.206253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-75409314.234192714</v>
      </c>
      <c r="L2682" s="444">
        <f t="shared" ca="1" si="152"/>
        <v>-18173644730.440445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-18173644730.440445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-75723519.710168526</v>
      </c>
      <c r="L2683" s="444">
        <f t="shared" ca="1" si="152"/>
        <v>-18249368250.150612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-18249368250.150612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-76039034.375627548</v>
      </c>
      <c r="L2684" s="444">
        <f t="shared" ca="1" si="152"/>
        <v>-18325407284.526241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-18325407284.526241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-76355863.685525998</v>
      </c>
      <c r="L2685" s="444">
        <f t="shared" ca="1" si="152"/>
        <v>-18401763148.211769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-18401763148.211769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-76674013.117549032</v>
      </c>
      <c r="L2686" s="444">
        <f t="shared" ca="1" si="152"/>
        <v>-18478437161.329319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-18478437161.329319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-76993488.172205493</v>
      </c>
      <c r="L2687" s="444">
        <f t="shared" ca="1" si="152"/>
        <v>-18555430649.501526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-18555430649.501526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-77314294.372923017</v>
      </c>
      <c r="L2688" s="444">
        <f t="shared" ca="1" si="152"/>
        <v>-18632744943.874451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-18632744943.874451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-77636437.266143546</v>
      </c>
      <c r="L2689" s="444">
        <f t="shared" ca="1" si="152"/>
        <v>-18710381381.140594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-18710381381.140594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-77959922.421419144</v>
      </c>
      <c r="L2690" s="444">
        <f t="shared" ca="1" si="152"/>
        <v>-18788341303.562012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-18788341303.562012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-78284755.431508377</v>
      </c>
      <c r="L2691" s="444">
        <f t="shared" ca="1" si="152"/>
        <v>-18866626058.993519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-18866626058.993519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-78610941.912472993</v>
      </c>
      <c r="L2692" s="444">
        <f t="shared" ca="1" si="152"/>
        <v>-18945237000.905991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-18945237000.905991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-78938487.503774956</v>
      </c>
      <c r="L2693" s="444">
        <f t="shared" ca="1" si="152"/>
        <v>-19024175488.409767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-19024175488.409767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-79267397.868374035</v>
      </c>
      <c r="L2694" s="444">
        <f t="shared" ca="1" si="152"/>
        <v>-19103442886.278141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-19103442886.278141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-79597678.692825586</v>
      </c>
      <c r="L2695" s="444">
        <f t="shared" ca="1" si="152"/>
        <v>-19183040564.970966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-19183040564.970966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-79929335.687379032</v>
      </c>
      <c r="L2696" s="444">
        <f t="shared" ca="1" si="152"/>
        <v>-19262969900.658344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-19262969900.658344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-80262374.586076438</v>
      </c>
      <c r="L2697" s="444">
        <f t="shared" ca="1" si="152"/>
        <v>-19343232275.244419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-19343232275.244419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-80596801.146851748</v>
      </c>
      <c r="L2698" s="444">
        <f t="shared" ca="1" si="152"/>
        <v>-19423829076.39127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-19423829076.39127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-80932621.151630282</v>
      </c>
      <c r="L2699" s="444">
        <f t="shared" ca="1" si="152"/>
        <v>-19504761697.5429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-19504761697.5429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-81269840.406428754</v>
      </c>
      <c r="L2700" s="444">
        <f t="shared" ca="1" si="152"/>
        <v>-19586031537.949329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-19586031537.949329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-81608464.74145554</v>
      </c>
      <c r="L2701" s="444">
        <f t="shared" ca="1" si="152"/>
        <v>-19667640002.690784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-19667640002.690784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-81948500.011211604</v>
      </c>
      <c r="L2702" s="444">
        <f t="shared" ca="1" si="152"/>
        <v>-19749588502.701996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-19749588502.701996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-82289952.094591647</v>
      </c>
      <c r="L2703" s="444">
        <f t="shared" ca="1" si="152"/>
        <v>-19831878454.796589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-19831878454.796589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-82632826.89498578</v>
      </c>
      <c r="L2704" s="444">
        <f t="shared" ca="1" si="152"/>
        <v>-19914511281.691574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-19914511281.691574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-82977130.340381563</v>
      </c>
      <c r="L2705" s="444">
        <f t="shared" ca="1" si="152"/>
        <v>-19997488412.031956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-19997488412.031956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-83322868.383466482</v>
      </c>
      <c r="L2706" s="444">
        <f t="shared" ca="1" si="152"/>
        <v>-20080811280.415421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-20080811280.415421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-83670047.001730919</v>
      </c>
      <c r="L2707" s="444">
        <f t="shared" ca="1" si="152"/>
        <v>-20164481327.417152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-20164481327.417152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-84018672.197571471</v>
      </c>
      <c r="L2708" s="444">
        <f t="shared" ca="1" si="152"/>
        <v>-20248499999.614723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-20248499999.614723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-84368749.998394683</v>
      </c>
      <c r="L2709" s="444">
        <f t="shared" ca="1" si="152"/>
        <v>-20332868749.613117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-20332868749.613117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-84720286.456721321</v>
      </c>
      <c r="L2710" s="444">
        <f t="shared" ca="1" si="152"/>
        <v>-20417589036.069839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-20417589036.069839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-85073287.650290996</v>
      </c>
      <c r="L2711" s="444">
        <f t="shared" ca="1" si="152"/>
        <v>-20502662323.720131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-20502662323.720131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-85427759.682167217</v>
      </c>
      <c r="L2712" s="444">
        <f t="shared" ca="1" si="152"/>
        <v>-20588090083.402298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-20588090083.402298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-85783708.680842906</v>
      </c>
      <c r="L2713" s="444">
        <f t="shared" ca="1" si="152"/>
        <v>-20673873792.083141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-20673873792.083141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-86141140.800346419</v>
      </c>
      <c r="L2714" s="444">
        <f t="shared" ca="1" si="152"/>
        <v>-20760014932.883488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-20760014932.883488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-86500062.220347866</v>
      </c>
      <c r="L2715" s="444">
        <f t="shared" ca="1" si="152"/>
        <v>-20846514995.103836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-20846514995.103836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-86860479.146265984</v>
      </c>
      <c r="L2716" s="444">
        <f t="shared" ca="1" si="152"/>
        <v>-20933375474.250103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-20933375474.250103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-87222397.809375435</v>
      </c>
      <c r="L2717" s="444">
        <f t="shared" ca="1" si="152"/>
        <v>-21020597872.059479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-21020597872.059479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-87585824.46691449</v>
      </c>
      <c r="L2718" s="444">
        <f t="shared" ca="1" si="152"/>
        <v>-21108183696.526394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-21108183696.526394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-87950765.402193308</v>
      </c>
      <c r="L2719" s="444">
        <f t="shared" ca="1" si="152"/>
        <v>-21196134461.928589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-21196134461.928589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-88317226.924702451</v>
      </c>
      <c r="L2720" s="444">
        <f t="shared" ca="1" si="152"/>
        <v>-21284451688.853291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-21284451688.853291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-88685215.370222047</v>
      </c>
      <c r="L2721" s="444">
        <f t="shared" ca="1" si="152"/>
        <v>-21373136904.223511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-21373136904.223511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-89054737.100931287</v>
      </c>
      <c r="L2722" s="444">
        <f t="shared" ca="1" si="152"/>
        <v>-21462191641.324444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-21462191641.324444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-89425798.505518511</v>
      </c>
      <c r="L2723" s="444">
        <f t="shared" ca="1" si="152"/>
        <v>-21551617439.829964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-21551617439.829964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-89798405.999291509</v>
      </c>
      <c r="L2724" s="444">
        <f t="shared" ca="1" si="152"/>
        <v>-21641415845.829254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-21641415845.829254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-90172566.024288565</v>
      </c>
      <c r="L2725" s="444">
        <f t="shared" ca="1" si="152"/>
        <v>-21731588411.853542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-21731588411.853542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-90548285.049389765</v>
      </c>
      <c r="L2726" s="444">
        <f t="shared" ca="1" si="152"/>
        <v>-21822136696.902931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-21822136696.902931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-90925569.570428878</v>
      </c>
      <c r="L2727" s="444">
        <f t="shared" ca="1" si="152"/>
        <v>-21913062266.473362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-21913062266.473362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-91304426.110305667</v>
      </c>
      <c r="L2728" s="444">
        <f t="shared" ca="1" si="152"/>
        <v>-22004366692.583668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-22004366692.583668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-91684861.219098613</v>
      </c>
      <c r="L2729" s="444">
        <f t="shared" ca="1" si="152"/>
        <v>-22096051553.802765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-22096051553.802765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-92066881.47417818</v>
      </c>
      <c r="L2730" s="444">
        <f t="shared" ca="1" si="152"/>
        <v>-22188118435.276943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-22188118435.276943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-92450493.480320603</v>
      </c>
      <c r="L2731" s="444">
        <f t="shared" ca="1" si="152"/>
        <v>-22280568928.757263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-22280568928.757263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-92835703.869821936</v>
      </c>
      <c r="L2732" s="444">
        <f t="shared" ca="1" si="152"/>
        <v>-22373404632.627087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-22373404632.627087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-93222519.302612856</v>
      </c>
      <c r="L2733" s="444">
        <f t="shared" ca="1" si="152"/>
        <v>-22466627151.929699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-22466627151.929699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-93610946.466373742</v>
      </c>
      <c r="L2734" s="444">
        <f t="shared" ca="1" si="152"/>
        <v>-22560238098.396072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-22560238098.396072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-94000992.076650307</v>
      </c>
      <c r="L2735" s="444">
        <f t="shared" ca="1" si="152"/>
        <v>-22654239090.472721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-22654239090.472721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-94392662.876969665</v>
      </c>
      <c r="L2736" s="444">
        <f t="shared" ca="1" si="152"/>
        <v>-22748631753.349689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-22748631753.349689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-94785965.638957039</v>
      </c>
      <c r="L2737" s="444">
        <f t="shared" ca="1" si="152"/>
        <v>-22843417718.988647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-22843417718.988647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-95180907.162452698</v>
      </c>
      <c r="L2738" s="444">
        <f t="shared" ca="1" si="152"/>
        <v>-22938598626.1511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-22938598626.1511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-95577494.27562958</v>
      </c>
      <c r="L2739" s="444">
        <f t="shared" ca="1" si="152"/>
        <v>-23034176120.426731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-23034176120.426731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-95975733.83511138</v>
      </c>
      <c r="L2740" s="444">
        <f t="shared" ca="1" si="152"/>
        <v>-23130151854.261841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-23130151854.261841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-96375632.726090997</v>
      </c>
      <c r="L2741" s="444">
        <f t="shared" ca="1" si="152"/>
        <v>-23226527486.98793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-23226527486.98793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-96777197.862449706</v>
      </c>
      <c r="L2742" s="444">
        <f t="shared" ca="1" si="152"/>
        <v>-23323304684.85038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-23323304684.85038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-97180436.18687658</v>
      </c>
      <c r="L2743" s="444">
        <f t="shared" ca="1" si="152"/>
        <v>-23420485121.037258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-23420485121.037258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-97585354.670988575</v>
      </c>
      <c r="L2744" s="444">
        <f t="shared" ca="1" si="152"/>
        <v>-23518070475.708248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-23518070475.708248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-97991960.315451026</v>
      </c>
      <c r="L2745" s="444">
        <f t="shared" ca="1" si="152"/>
        <v>-23616062436.023701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-23616062436.023701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-98400260.150098756</v>
      </c>
      <c r="L2746" s="444">
        <f t="shared" ca="1" si="152"/>
        <v>-23714462696.173798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-23714462696.173798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-98810261.234057486</v>
      </c>
      <c r="L2747" s="444">
        <f t="shared" ca="1" si="152"/>
        <v>-23813272957.407856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-23813272957.407856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-99221970.655866072</v>
      </c>
      <c r="L2748" s="444">
        <f t="shared" ca="1" si="152"/>
        <v>-23912494928.063721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-23912494928.063721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-99635395.53359884</v>
      </c>
      <c r="L2749" s="444">
        <f t="shared" ca="1" si="152"/>
        <v>-24012130323.597321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-24012130323.597321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-100050543.01498884</v>
      </c>
      <c r="L2750" s="444">
        <f t="shared" ca="1" si="152"/>
        <v>-24112180866.612309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-24112180866.612309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-100467420.27755128</v>
      </c>
      <c r="L2751" s="444">
        <f t="shared" ca="1" si="152"/>
        <v>-24212648286.889858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-24212648286.889858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-100886034.52870774</v>
      </c>
      <c r="L2752" s="444">
        <f t="shared" ca="1" si="152"/>
        <v>-24313534321.418568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-24313534321.418568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-101306393.00591069</v>
      </c>
      <c r="L2753" s="444">
        <f t="shared" ca="1" si="152"/>
        <v>-24414840714.424477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-24414840714.424477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-101728502.97676866</v>
      </c>
      <c r="L2754" s="444">
        <f t="shared" ca="1" si="152"/>
        <v>-24516569217.401245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-24516569217.401245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-102152371.73917185</v>
      </c>
      <c r="L2755" s="444">
        <f t="shared" ca="1" si="152"/>
        <v>-24618721589.140415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-24618721589.140415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-102578006.6214184</v>
      </c>
      <c r="L2756" s="444">
        <f t="shared" ca="1" si="152"/>
        <v>-24721299595.761833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-24721299595.761833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-103005414.98234098</v>
      </c>
      <c r="L2757" s="444">
        <f t="shared" ca="1" si="152"/>
        <v>-24824305010.744175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-24824305010.744175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-103434604.21143407</v>
      </c>
      <c r="L2758" s="444">
        <f t="shared" ca="1" si="152"/>
        <v>-24927739614.955608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-24927739614.955608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-103865581.7289817</v>
      </c>
      <c r="L2759" s="444">
        <f t="shared" ca="1" si="152"/>
        <v>-25031605196.684589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-25031605196.684589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-104298354.98618579</v>
      </c>
      <c r="L2760" s="444">
        <f t="shared" ca="1" si="152"/>
        <v>-25135903551.670776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-25135903551.670776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-104732931.4652949</v>
      </c>
      <c r="L2761" s="444">
        <f t="shared" ca="1" si="152"/>
        <v>-25240636483.13607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-25240636483.13607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-105169318.67973362</v>
      </c>
      <c r="L2762" s="444">
        <f t="shared" ca="1" si="152"/>
        <v>-25345805801.815804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-25345805801.815804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-105607524.17423251</v>
      </c>
      <c r="L2763" s="444">
        <f t="shared" ca="1" si="152"/>
        <v>-25451413325.990036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-25451413325.990036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-106047555.52495848</v>
      </c>
      <c r="L2764" s="444">
        <f t="shared" ca="1" si="152"/>
        <v>-25557460881.514996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-25557460881.514996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-106489420.33964582</v>
      </c>
      <c r="L2765" s="444">
        <f t="shared" ca="1" si="152"/>
        <v>-25663950301.854641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-25663950301.854641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-106933126.25772767</v>
      </c>
      <c r="L2766" s="444">
        <f t="shared" ca="1" si="152"/>
        <v>-25770883428.11237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-25770883428.11237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-107378680.95046821</v>
      </c>
      <c r="L2767" s="444">
        <f t="shared" ca="1" si="152"/>
        <v>-25878262109.06284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-25878262109.06284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-107826092.12109517</v>
      </c>
      <c r="L2768" s="444">
        <f t="shared" ca="1" si="152"/>
        <v>-25986088201.183933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-25986088201.183933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-108275367.50493306</v>
      </c>
      <c r="L2769" s="444">
        <f t="shared" ca="1" si="152"/>
        <v>-26094363568.688866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-26094363568.688866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-108726514.86953694</v>
      </c>
      <c r="L2770" s="444">
        <f t="shared" ca="1" si="152"/>
        <v>-26203090083.558403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-26203090083.558403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-109179542.01482667</v>
      </c>
      <c r="L2771" s="444">
        <f t="shared" ca="1" si="152"/>
        <v>-26312269625.573231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-26312269625.573231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-109634456.77322179</v>
      </c>
      <c r="L2772" s="444">
        <f t="shared" ca="1" si="152"/>
        <v>-26421904082.346451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-26421904082.346451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-110091267.00977688</v>
      </c>
      <c r="L2773" s="444">
        <f t="shared" ca="1" si="152"/>
        <v>-26531995349.356228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-26531995349.356228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-110549980.62231761</v>
      </c>
      <c r="L2774" s="444">
        <f t="shared" ca="1" si="152"/>
        <v>-26642545329.978546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-26642545329.978546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-111010605.54157728</v>
      </c>
      <c r="L2775" s="444">
        <f t="shared" ca="1" si="152"/>
        <v>-26753555935.520123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-26753555935.520123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-111473149.73133384</v>
      </c>
      <c r="L2776" s="444">
        <f t="shared" ca="1" si="152"/>
        <v>-26865029085.251457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-26865029085.251457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-111937621.18854772</v>
      </c>
      <c r="L2777" s="444">
        <f t="shared" ca="1" si="152"/>
        <v>-26976966706.440006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-26976966706.440006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-112404027.94350003</v>
      </c>
      <c r="L2778" s="444">
        <f t="shared" ca="1" si="152"/>
        <v>-27089370734.383507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-27089370734.383507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-112872378.05993128</v>
      </c>
      <c r="L2779" s="444">
        <f t="shared" ca="1" si="152"/>
        <v>-27202243112.443439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-27202243112.443439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-113342679.63518099</v>
      </c>
      <c r="L2780" s="444">
        <f t="shared" ca="1" si="152"/>
        <v>-27315585792.078621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-27315585792.078621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-113814940.80032758</v>
      </c>
      <c r="L2781" s="444">
        <f t="shared" ca="1" si="152"/>
        <v>-27429400732.878948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-27429400732.878948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-114289169.72032897</v>
      </c>
      <c r="L2782" s="444">
        <f t="shared" ca="1" si="152"/>
        <v>-27543689902.599277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-27543689902.599277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-114765374.59416366</v>
      </c>
      <c r="L2783" s="444">
        <f t="shared" ca="1" si="152"/>
        <v>-27658455277.193439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-27658455277.193439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-115243563.65497266</v>
      </c>
      <c r="L2784" s="444">
        <f t="shared" ca="1" si="152"/>
        <v>-27773698840.848412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-27773698840.848412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-115723745.17020172</v>
      </c>
      <c r="L2785" s="444">
        <f t="shared" ca="1" si="152"/>
        <v>-27889422586.018612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-27889422586.018612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-116205927.44174421</v>
      </c>
      <c r="L2786" s="444">
        <f t="shared" ca="1" si="152"/>
        <v>-28005628513.460358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-28005628513.460358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-116690118.80608481</v>
      </c>
      <c r="L2787" s="444">
        <f t="shared" ca="1" si="152"/>
        <v>-28122318632.266441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-28122318632.266441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-117176327.63444351</v>
      </c>
      <c r="L2788" s="444">
        <f t="shared" ca="1" si="152"/>
        <v>-28239494959.900887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-28239494959.900887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-117664562.33292036</v>
      </c>
      <c r="L2789" s="444">
        <f t="shared" ca="1" si="152"/>
        <v>-28357159522.233807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-28357159522.233807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-118154831.34264086</v>
      </c>
      <c r="L2790" s="444">
        <f t="shared" ca="1" si="152"/>
        <v>-28475314353.576447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-28475314353.576447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-118647143.13990186</v>
      </c>
      <c r="L2791" s="444">
        <f t="shared" ca="1" si="152"/>
        <v>-28593961496.716347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-28593961496.716347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-119141506.23631811</v>
      </c>
      <c r="L2792" s="444">
        <f t="shared" ca="1" si="152"/>
        <v>-28713103002.952663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-28713103002.952663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-119637929.17896943</v>
      </c>
      <c r="L2793" s="444">
        <f t="shared" ca="1" si="152"/>
        <v>-28832740932.131634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-28832740932.131634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-120136420.55054848</v>
      </c>
      <c r="L2794" s="444">
        <f t="shared" ca="1" si="152"/>
        <v>-28952877352.682182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-28952877352.682182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-120636988.96950908</v>
      </c>
      <c r="L2795" s="444">
        <f t="shared" ca="1" si="152"/>
        <v>-29073514341.651691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-29073514341.651691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-121139643.09021538</v>
      </c>
      <c r="L2796" s="444">
        <f t="shared" ca="1" si="152"/>
        <v>-29194653984.741905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-29194653984.741905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-121644391.60309127</v>
      </c>
      <c r="L2797" s="444">
        <f t="shared" ca="1" si="152"/>
        <v>-29316298376.344997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-29316298376.344997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-122151243.23477082</v>
      </c>
      <c r="L2798" s="444">
        <f t="shared" ca="1" si="152"/>
        <v>-29438449619.579769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-29438449619.579769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-122660206.74824902</v>
      </c>
      <c r="L2799" s="444">
        <f t="shared" ca="1" si="152"/>
        <v>-29561109826.328018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-29561109826.328018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-123171290.94303341</v>
      </c>
      <c r="L2800" s="444">
        <f t="shared" ca="1" si="152"/>
        <v>-29684281117.271053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-29684281117.271053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-123684504.65529606</v>
      </c>
      <c r="L2801" s="444">
        <f t="shared" ca="1" si="152"/>
        <v>-29807965621.92635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-29807965621.92635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-124199856.75802645</v>
      </c>
      <c r="L2802" s="444">
        <f t="shared" ca="1" si="152"/>
        <v>-29932165478.684376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-29932165478.684376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-124717356.16118489</v>
      </c>
      <c r="L2803" s="444">
        <f t="shared" ca="1" si="152"/>
        <v>-30056882834.845562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-30056882834.845562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-125237011.81185651</v>
      </c>
      <c r="L2804" s="444">
        <f t="shared" ca="1" si="152"/>
        <v>-30182119846.657417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-30182119846.657417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-125758832.6944059</v>
      </c>
      <c r="L2805" s="444">
        <f t="shared" ca="1" si="152"/>
        <v>-30307878679.351822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-30307878679.351822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-126282827.83063261</v>
      </c>
      <c r="L2806" s="444">
        <f t="shared" ca="1" si="152"/>
        <v>-30434161507.182453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-30434161507.182453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-126809006.27992688</v>
      </c>
      <c r="L2807" s="444">
        <f t="shared" ca="1" si="152"/>
        <v>-30560970513.462379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-30560970513.462379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-127337377.13942657</v>
      </c>
      <c r="L2808" s="444">
        <f t="shared" ca="1" si="152"/>
        <v>-30688307890.601807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-30688307890.601807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-127867949.54417418</v>
      </c>
      <c r="L2809" s="444">
        <f t="shared" ca="1" si="152"/>
        <v>-30816175840.145981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-30816175840.145981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-128400732.66727492</v>
      </c>
      <c r="L2810" s="444">
        <f t="shared" ca="1" si="152"/>
        <v>-30944576572.813255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-30944576572.813255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-128935735.72005524</v>
      </c>
      <c r="L2811" s="444">
        <f t="shared" ca="1" si="152"/>
        <v>-31073512308.53331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-31073512308.53331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-129472967.95222211</v>
      </c>
      <c r="L2812" s="444">
        <f t="shared" ca="1" si="152"/>
        <v>-31202985276.485531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-31202985276.485531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-130012438.65202305</v>
      </c>
      <c r="L2813" s="444">
        <f t="shared" ref="L2813:L3067" ca="1" si="157">I2813-J2813+K2813</f>
        <v>-31332997715.137554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-31332997715.137554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-130554157.14640646</v>
      </c>
      <c r="L2814" s="444">
        <f t="shared" ca="1" si="157"/>
        <v>-31463551872.283962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-31463551872.283962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-131098132.80118319</v>
      </c>
      <c r="L2815" s="444">
        <f t="shared" ca="1" si="157"/>
        <v>-31594650005.085144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-31594650005.085144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-131644375.0211881</v>
      </c>
      <c r="L2816" s="444">
        <f t="shared" ca="1" si="157"/>
        <v>-31726294380.106331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-31726294380.106331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-132192893.25044303</v>
      </c>
      <c r="L2817" s="444">
        <f t="shared" ca="1" si="157"/>
        <v>-31858487273.356773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-31858487273.356773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-132743696.97231987</v>
      </c>
      <c r="L2818" s="444">
        <f t="shared" ca="1" si="157"/>
        <v>-31991230970.329094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-31991230970.329094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-133296795.70970458</v>
      </c>
      <c r="L2819" s="444">
        <f t="shared" ca="1" si="157"/>
        <v>-32124527766.038799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-32124527766.038799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-133852199.02516168</v>
      </c>
      <c r="L2820" s="444">
        <f t="shared" ca="1" si="157"/>
        <v>-32258379965.063961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-32258379965.063961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-134409916.52109984</v>
      </c>
      <c r="L2821" s="444">
        <f t="shared" ca="1" si="157"/>
        <v>-32392789881.58506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-32392789881.58506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-134969957.83993775</v>
      </c>
      <c r="L2822" s="444">
        <f t="shared" ca="1" si="157"/>
        <v>-32527759839.424999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-32527759839.424999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-135532332.66427082</v>
      </c>
      <c r="L2823" s="444">
        <f t="shared" ca="1" si="157"/>
        <v>-32663292172.089272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-32663292172.089272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-136097050.71703863</v>
      </c>
      <c r="L2824" s="444">
        <f t="shared" ca="1" si="157"/>
        <v>-32799389222.806309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-32799389222.806309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-136664121.76169294</v>
      </c>
      <c r="L2825" s="444">
        <f t="shared" ca="1" si="157"/>
        <v>-32936053344.568001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-32936053344.568001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-137233555.60236666</v>
      </c>
      <c r="L2826" s="444">
        <f t="shared" ca="1" si="157"/>
        <v>-33073286900.170368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-33073286900.170368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-137805362.0840432</v>
      </c>
      <c r="L2827" s="444">
        <f t="shared" ca="1" si="157"/>
        <v>-33211092262.25441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-33211092262.25441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-138379551.09272671</v>
      </c>
      <c r="L2828" s="444">
        <f t="shared" ca="1" si="157"/>
        <v>-33349471813.347137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-33349471813.347137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-138956132.55561307</v>
      </c>
      <c r="L2829" s="444">
        <f t="shared" ca="1" si="157"/>
        <v>-33488427945.902752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-33488427945.902752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-139535116.44126144</v>
      </c>
      <c r="L2830" s="444">
        <f t="shared" ca="1" si="157"/>
        <v>-33627963062.344013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-33627963062.344013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-140116512.75976673</v>
      </c>
      <c r="L2831" s="444">
        <f t="shared" ca="1" si="157"/>
        <v>-33768079575.103779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-33768079575.103779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-140700331.5629324</v>
      </c>
      <c r="L2832" s="444">
        <f t="shared" ca="1" si="157"/>
        <v>-33908779906.66671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-33908779906.66671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-141286582.94444463</v>
      </c>
      <c r="L2833" s="444">
        <f t="shared" ca="1" si="157"/>
        <v>-34050066489.611153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-34050066489.611153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-141875277.04004645</v>
      </c>
      <c r="L2834" s="444">
        <f t="shared" ca="1" si="157"/>
        <v>-34191941766.651199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-34191941766.651199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-142466424.02771333</v>
      </c>
      <c r="L2835" s="444">
        <f t="shared" ca="1" si="157"/>
        <v>-34334408190.678913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-34334408190.678913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-143060034.12782881</v>
      </c>
      <c r="L2836" s="444">
        <f t="shared" ca="1" si="157"/>
        <v>-34477468224.80674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-34477468224.80674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-143656117.60336143</v>
      </c>
      <c r="L2837" s="444">
        <f t="shared" ca="1" si="157"/>
        <v>-34621124342.410103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-34621124342.410103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-144254684.7600421</v>
      </c>
      <c r="L2838" s="444">
        <f t="shared" ca="1" si="157"/>
        <v>-34765379027.170143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-34765379027.170143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-144855745.94654226</v>
      </c>
      <c r="L2839" s="444">
        <f t="shared" ca="1" si="157"/>
        <v>-34910234773.116684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-34910234773.116684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-145459311.55465284</v>
      </c>
      <c r="L2840" s="444">
        <f t="shared" ca="1" si="157"/>
        <v>-35055694084.671333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-35055694084.671333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-146065392.0194639</v>
      </c>
      <c r="L2841" s="444">
        <f t="shared" ca="1" si="157"/>
        <v>-35201759476.690796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-35201759476.690796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-146673997.81954497</v>
      </c>
      <c r="L2842" s="444">
        <f t="shared" ca="1" si="157"/>
        <v>-35348433474.510338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-35348433474.510338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-147285139.47712642</v>
      </c>
      <c r="L2843" s="444">
        <f t="shared" ca="1" si="157"/>
        <v>-35495718613.987465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-35495718613.987465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-147898827.55828109</v>
      </c>
      <c r="L2844" s="444">
        <f t="shared" ca="1" si="157"/>
        <v>-35643617441.545746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-35643617441.545746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-148515072.67310727</v>
      </c>
      <c r="L2845" s="444">
        <f t="shared" ca="1" si="157"/>
        <v>-35792132514.218857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-35792132514.218857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-149133885.47591192</v>
      </c>
      <c r="L2846" s="444">
        <f t="shared" ca="1" si="157"/>
        <v>-35941266399.694771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-35941266399.694771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-149755276.66539487</v>
      </c>
      <c r="L2847" s="444">
        <f t="shared" ca="1" si="157"/>
        <v>-36091021676.360168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-36091021676.360168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-150379256.98483405</v>
      </c>
      <c r="L2848" s="444">
        <f t="shared" ca="1" si="157"/>
        <v>-36241400933.345001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-36241400933.345001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-151005837.22227085</v>
      </c>
      <c r="L2849" s="444">
        <f t="shared" ca="1" si="157"/>
        <v>-36392406770.567268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-36392406770.567268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-151635028.21069694</v>
      </c>
      <c r="L2850" s="444">
        <f t="shared" ca="1" si="157"/>
        <v>-36544041798.777962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-36544041798.777962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-152266840.8282415</v>
      </c>
      <c r="L2851" s="444">
        <f t="shared" ca="1" si="157"/>
        <v>-36696308639.606201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-36696308639.606201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-152901285.99835917</v>
      </c>
      <c r="L2852" s="444">
        <f t="shared" ca="1" si="157"/>
        <v>-36849209925.604561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-36849209925.604561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-153538374.69001901</v>
      </c>
      <c r="L2853" s="444">
        <f t="shared" ca="1" si="157"/>
        <v>-37002748300.294579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-37002748300.294579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-154178117.91789407</v>
      </c>
      <c r="L2854" s="444">
        <f t="shared" ca="1" si="157"/>
        <v>-37156926418.212471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-37156926418.212471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-154820526.74255195</v>
      </c>
      <c r="L2855" s="444">
        <f t="shared" ca="1" si="157"/>
        <v>-37311746944.955025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-37311746944.955025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-155465612.27064595</v>
      </c>
      <c r="L2856" s="444">
        <f t="shared" ca="1" si="157"/>
        <v>-37467212557.22567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-37467212557.22567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-156113385.65510696</v>
      </c>
      <c r="L2857" s="444">
        <f t="shared" ca="1" si="157"/>
        <v>-37623325942.880775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-37623325942.880775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-156763858.09533656</v>
      </c>
      <c r="L2858" s="444">
        <f t="shared" ca="1" si="157"/>
        <v>-37780089800.976112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-37780089800.976112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-157417040.83740047</v>
      </c>
      <c r="L2859" s="444">
        <f t="shared" ca="1" si="157"/>
        <v>-37937506841.813515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-37937506841.813515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-158072945.17422298</v>
      </c>
      <c r="L2860" s="444">
        <f t="shared" ca="1" si="157"/>
        <v>-38095579786.98774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-38095579786.98774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-158731582.44578224</v>
      </c>
      <c r="L2861" s="444">
        <f t="shared" ca="1" si="157"/>
        <v>-38254311369.433525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-38254311369.433525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-159392964.03930634</v>
      </c>
      <c r="L2862" s="444">
        <f t="shared" ca="1" si="157"/>
        <v>-38413704333.472832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-38413704333.472832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-160057101.38947013</v>
      </c>
      <c r="L2863" s="444">
        <f t="shared" ca="1" si="157"/>
        <v>-38573761434.862305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-38573761434.862305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-160724005.97859293</v>
      </c>
      <c r="L2864" s="444">
        <f t="shared" ca="1" si="157"/>
        <v>-38734485440.840897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-38734485440.840897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-161393689.33683705</v>
      </c>
      <c r="L2865" s="444">
        <f t="shared" ca="1" si="157"/>
        <v>-38895879130.177734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-38895879130.177734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-162066163.04240721</v>
      </c>
      <c r="L2866" s="444">
        <f t="shared" ca="1" si="157"/>
        <v>-39057945293.220139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-39057945293.220139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-162741438.72175059</v>
      </c>
      <c r="L2867" s="444">
        <f t="shared" ca="1" si="157"/>
        <v>-39220686731.941887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-39220686731.941887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-163419528.04975787</v>
      </c>
      <c r="L2868" s="444">
        <f t="shared" ca="1" si="157"/>
        <v>-39384106259.991646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-39384106259.991646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-164100442.74996519</v>
      </c>
      <c r="L2869" s="444">
        <f t="shared" ca="1" si="157"/>
        <v>-39548206702.741608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-39548206702.741608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-164784194.59475669</v>
      </c>
      <c r="L2870" s="444">
        <f t="shared" ca="1" si="157"/>
        <v>-39712990897.336365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-39712990897.336365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-165470795.40556818</v>
      </c>
      <c r="L2871" s="444">
        <f t="shared" ca="1" si="157"/>
        <v>-39878461692.741936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-39878461692.741936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-166160257.05309141</v>
      </c>
      <c r="L2872" s="444">
        <f t="shared" ca="1" si="157"/>
        <v>-40044621949.795029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-40044621949.795029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-166852591.4574793</v>
      </c>
      <c r="L2873" s="444">
        <f t="shared" ca="1" si="157"/>
        <v>-40211474541.25251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-40211474541.25251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-167547810.58855212</v>
      </c>
      <c r="L2874" s="444">
        <f t="shared" ca="1" si="157"/>
        <v>-40379022351.841064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-40379022351.841064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-168245926.46600443</v>
      </c>
      <c r="L2875" s="444">
        <f t="shared" ca="1" si="157"/>
        <v>-40547268278.307068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-40547268278.307068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-168946951.15961277</v>
      </c>
      <c r="L2876" s="444">
        <f t="shared" ca="1" si="157"/>
        <v>-40716215229.466682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-40716215229.466682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-169650896.78944451</v>
      </c>
      <c r="L2877" s="444">
        <f t="shared" ca="1" si="157"/>
        <v>-40885866126.256126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-40885866126.256126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-170357775.5260672</v>
      </c>
      <c r="L2878" s="444">
        <f t="shared" ca="1" si="157"/>
        <v>-41056223901.782196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-41056223901.782196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-171067599.59075916</v>
      </c>
      <c r="L2879" s="444">
        <f t="shared" ca="1" si="157"/>
        <v>-41227291501.372955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-41227291501.372955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-171780381.25572065</v>
      </c>
      <c r="L2880" s="444">
        <f t="shared" ca="1" si="157"/>
        <v>-41399071882.628677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-41399071882.628677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-172496132.84428614</v>
      </c>
      <c r="L2881" s="444">
        <f t="shared" ca="1" si="157"/>
        <v>-41571568015.472961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-41571568015.472961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-173214866.73113734</v>
      </c>
      <c r="L2882" s="444">
        <f t="shared" ca="1" si="157"/>
        <v>-41744782882.204102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-41744782882.204102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-173936595.34251708</v>
      </c>
      <c r="L2883" s="444">
        <f t="shared" ca="1" si="157"/>
        <v>-41918719477.546616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-41918719477.546616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-174661331.15644422</v>
      </c>
      <c r="L2884" s="444">
        <f t="shared" ca="1" si="157"/>
        <v>-42093380808.703056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-42093380808.703056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-175389086.70292941</v>
      </c>
      <c r="L2885" s="444">
        <f t="shared" ca="1" si="157"/>
        <v>-42268769895.405983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-42268769895.405983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-176119874.56419158</v>
      </c>
      <c r="L2886" s="444">
        <f t="shared" ca="1" si="157"/>
        <v>-42444889769.970177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-42444889769.970177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-176853707.37487572</v>
      </c>
      <c r="L2887" s="444">
        <f t="shared" ca="1" si="157"/>
        <v>-42621743477.345055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-42621743477.345055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-177590597.82227105</v>
      </c>
      <c r="L2888" s="444">
        <f t="shared" ca="1" si="157"/>
        <v>-42799334075.167328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-42799334075.167328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-178330558.64653054</v>
      </c>
      <c r="L2889" s="444">
        <f t="shared" ca="1" si="157"/>
        <v>-42977664633.813858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-42977664633.813858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-179073602.64089108</v>
      </c>
      <c r="L2890" s="444">
        <f t="shared" ca="1" si="157"/>
        <v>-43156738236.45475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-43156738236.45475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-179819742.65189478</v>
      </c>
      <c r="L2891" s="444">
        <f t="shared" ca="1" si="157"/>
        <v>-43336557979.106644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-43336557979.106644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-180568991.579611</v>
      </c>
      <c r="L2892" s="444">
        <f t="shared" ca="1" si="157"/>
        <v>-43517126970.686256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-43517126970.686256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-181321362.37785941</v>
      </c>
      <c r="L2893" s="444">
        <f t="shared" ca="1" si="157"/>
        <v>-43698448333.064117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-43698448333.064117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-182076868.05443382</v>
      </c>
      <c r="L2894" s="444">
        <f t="shared" ca="1" si="157"/>
        <v>-43880525201.118553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-43880525201.118553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-182835521.67132729</v>
      </c>
      <c r="L2895" s="444">
        <f t="shared" ca="1" si="157"/>
        <v>-44063360722.789879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-44063360722.789879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-183597336.34495783</v>
      </c>
      <c r="L2896" s="444">
        <f t="shared" ca="1" si="157"/>
        <v>-44246958059.134834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-44246958059.134834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-184362325.24639514</v>
      </c>
      <c r="L2897" s="444">
        <f t="shared" ca="1" si="157"/>
        <v>-44431320384.381233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-44431320384.381233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-185130501.60158846</v>
      </c>
      <c r="L2898" s="444">
        <f t="shared" ca="1" si="157"/>
        <v>-44616450885.982819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-44616450885.982819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-185901878.69159508</v>
      </c>
      <c r="L2899" s="444">
        <f t="shared" ca="1" si="157"/>
        <v>-44802352764.674416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-44802352764.674416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-186676469.85281006</v>
      </c>
      <c r="L2900" s="444">
        <f t="shared" ca="1" si="157"/>
        <v>-44989029234.527229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-44989029234.527229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-187454288.47719678</v>
      </c>
      <c r="L2901" s="444">
        <f t="shared" ca="1" si="157"/>
        <v>-45176483523.004425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-45176483523.004425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-188235348.01251844</v>
      </c>
      <c r="L2902" s="444">
        <f t="shared" ca="1" si="157"/>
        <v>-45364718871.016945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-45364718871.016945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-189019661.96257061</v>
      </c>
      <c r="L2903" s="444">
        <f t="shared" ca="1" si="157"/>
        <v>-45553738532.979515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-45553738532.979515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-189807243.88741463</v>
      </c>
      <c r="L2904" s="444">
        <f t="shared" ca="1" si="157"/>
        <v>-45743545776.866928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-45743545776.866928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-190598107.4036122</v>
      </c>
      <c r="L2905" s="444">
        <f t="shared" ca="1" si="157"/>
        <v>-45934143884.270538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-45934143884.270538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-191392266.18446058</v>
      </c>
      <c r="L2906" s="444">
        <f t="shared" ca="1" si="157"/>
        <v>-46125536150.455002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-46125536150.455002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-192189733.96022916</v>
      </c>
      <c r="L2907" s="444">
        <f t="shared" ca="1" si="157"/>
        <v>-46317725884.41523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-46317725884.41523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-192990524.51839679</v>
      </c>
      <c r="L2908" s="444">
        <f t="shared" ca="1" si="157"/>
        <v>-46510716408.933624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-46510716408.933624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-193794651.70389009</v>
      </c>
      <c r="L2909" s="444">
        <f t="shared" ca="1" si="157"/>
        <v>-46704511060.637512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-46704511060.637512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-194602129.41932297</v>
      </c>
      <c r="L2910" s="444">
        <f t="shared" ca="1" si="157"/>
        <v>-46899113190.056839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-46899113190.056839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-195412971.62523684</v>
      </c>
      <c r="L2911" s="444">
        <f t="shared" ca="1" si="157"/>
        <v>-47094526161.682076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-47094526161.682076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-196227192.34034199</v>
      </c>
      <c r="L2912" s="444">
        <f t="shared" ca="1" si="157"/>
        <v>-47290753354.022415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-47290753354.022415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-197044805.64176005</v>
      </c>
      <c r="L2913" s="444">
        <f t="shared" ca="1" si="157"/>
        <v>-47487798159.664177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-47487798159.664177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-197865825.66526741</v>
      </c>
      <c r="L2914" s="444">
        <f t="shared" ca="1" si="157"/>
        <v>-47685663985.329445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-47685663985.329445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-198690266.60553935</v>
      </c>
      <c r="L2915" s="444">
        <f t="shared" ca="1" si="157"/>
        <v>-47884354251.934982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-47884354251.934982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-199518142.71639577</v>
      </c>
      <c r="L2916" s="444">
        <f t="shared" ca="1" si="157"/>
        <v>-48083872394.651375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-48083872394.651375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-200349468.31104741</v>
      </c>
      <c r="L2917" s="444">
        <f t="shared" ca="1" si="157"/>
        <v>-48284221862.962425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-48284221862.962425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-201184257.76234344</v>
      </c>
      <c r="L2918" s="444">
        <f t="shared" ca="1" si="157"/>
        <v>-48485406120.72477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-48485406120.72477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-202022525.50301987</v>
      </c>
      <c r="L2919" s="444">
        <f t="shared" ca="1" si="157"/>
        <v>-48687428646.227791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-48687428646.227791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-202864286.02594912</v>
      </c>
      <c r="L2920" s="444">
        <f t="shared" ca="1" si="157"/>
        <v>-48890292932.253738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-48890292932.253738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-203709553.88439056</v>
      </c>
      <c r="L2921" s="444">
        <f t="shared" ca="1" si="157"/>
        <v>-49094002486.13813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-49094002486.13813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-204558343.69224221</v>
      </c>
      <c r="L2922" s="444">
        <f t="shared" ca="1" si="157"/>
        <v>-49298560829.830376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-49298560829.830376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-205410670.12429324</v>
      </c>
      <c r="L2923" s="444">
        <f t="shared" ca="1" si="157"/>
        <v>-49503971499.954666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-49503971499.954666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-206266547.91647777</v>
      </c>
      <c r="L2924" s="444">
        <f t="shared" ca="1" si="157"/>
        <v>-49710238047.871147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-49710238047.871147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-207125991.86612979</v>
      </c>
      <c r="L2925" s="444">
        <f t="shared" ca="1" si="157"/>
        <v>-49917364039.737274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-49917364039.737274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-207989016.83223864</v>
      </c>
      <c r="L2926" s="444">
        <f t="shared" ca="1" si="157"/>
        <v>-50125353056.569511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-50125353056.569511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-208855637.7357063</v>
      </c>
      <c r="L2927" s="444">
        <f t="shared" ca="1" si="157"/>
        <v>-50334208694.305214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-50334208694.305214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-209725869.55960506</v>
      </c>
      <c r="L2928" s="444">
        <f t="shared" ca="1" si="157"/>
        <v>-50543934563.864822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-50543934563.864822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-210599727.34943676</v>
      </c>
      <c r="L2929" s="444">
        <f t="shared" ca="1" si="157"/>
        <v>-50754534291.214256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-50754534291.214256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-211477226.21339273</v>
      </c>
      <c r="L2930" s="444">
        <f t="shared" ca="1" si="157"/>
        <v>-50966011517.42765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-50966011517.42765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-212358381.32261521</v>
      </c>
      <c r="L2931" s="444">
        <f t="shared" ca="1" si="157"/>
        <v>-51178369898.750267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-51178369898.750267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-213243207.91145945</v>
      </c>
      <c r="L2932" s="444">
        <f t="shared" ca="1" si="157"/>
        <v>-51391613106.661728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-51391613106.661728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-214131721.2777572</v>
      </c>
      <c r="L2933" s="444">
        <f t="shared" ca="1" si="157"/>
        <v>-51605744827.939484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-51605744827.939484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-215023936.78308117</v>
      </c>
      <c r="L2934" s="444">
        <f t="shared" ca="1" si="157"/>
        <v>-51820768764.722565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-51820768764.722565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-215919869.85301068</v>
      </c>
      <c r="L2935" s="444">
        <f t="shared" ca="1" si="157"/>
        <v>-52036688634.575577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-52036688634.575577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-216819535.97739825</v>
      </c>
      <c r="L2936" s="444">
        <f t="shared" ca="1" si="157"/>
        <v>-52253508170.552979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-52253508170.552979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-217722950.71063742</v>
      </c>
      <c r="L2937" s="444">
        <f t="shared" ca="1" si="157"/>
        <v>-52471231121.263618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-52471231121.263618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-218630129.67193174</v>
      </c>
      <c r="L2938" s="444">
        <f t="shared" ca="1" si="157"/>
        <v>-52689861250.935547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-52689861250.935547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-219541088.54556477</v>
      </c>
      <c r="L2939" s="444">
        <f t="shared" ca="1" si="157"/>
        <v>-52909402339.48111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-52909402339.48111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-220455843.08117127</v>
      </c>
      <c r="L2940" s="444">
        <f t="shared" ca="1" si="157"/>
        <v>-53129858182.562279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-53129858182.562279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-221374409.09400949</v>
      </c>
      <c r="L2941" s="444">
        <f t="shared" ca="1" si="157"/>
        <v>-53351232591.656288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-53351232591.656288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-222296802.46523452</v>
      </c>
      <c r="L2942" s="444">
        <f t="shared" ca="1" si="157"/>
        <v>-53573529394.121521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-53573529394.121521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-223223039.14217299</v>
      </c>
      <c r="L2943" s="444">
        <f t="shared" ca="1" si="157"/>
        <v>-53796752433.263695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-53796752433.263695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-224153135.13859871</v>
      </c>
      <c r="L2944" s="444">
        <f t="shared" ca="1" si="157"/>
        <v>-54020905568.40229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-54020905568.40229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-225087106.53500953</v>
      </c>
      <c r="L2945" s="444">
        <f t="shared" ca="1" si="157"/>
        <v>-54245992674.937302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-54245992674.937302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-226024969.47890541</v>
      </c>
      <c r="L2946" s="444">
        <f t="shared" ca="1" si="157"/>
        <v>-54472017644.416206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-54472017644.416206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-226966740.1850675</v>
      </c>
      <c r="L2947" s="444">
        <f t="shared" ca="1" si="157"/>
        <v>-54698984384.601273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-54698984384.601273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-227912434.93583867</v>
      </c>
      <c r="L2948" s="444">
        <f t="shared" ca="1" si="157"/>
        <v>-54926896819.537109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-54926896819.537109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-228862070.08140463</v>
      </c>
      <c r="L2949" s="444">
        <f t="shared" ca="1" si="157"/>
        <v>-55155758889.618515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-55155758889.618515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-229815662.04007715</v>
      </c>
      <c r="L2950" s="444">
        <f t="shared" ca="1" si="157"/>
        <v>-55385574551.658592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-55385574551.658592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-230773227.29857746</v>
      </c>
      <c r="L2951" s="444">
        <f t="shared" ca="1" si="157"/>
        <v>-55616347778.957169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-55616347778.957169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-231734782.41232154</v>
      </c>
      <c r="L2952" s="444">
        <f t="shared" ca="1" si="157"/>
        <v>-55848082561.369492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-55848082561.369492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-232700344.00570622</v>
      </c>
      <c r="L2953" s="444">
        <f t="shared" ca="1" si="157"/>
        <v>-56080782905.375198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-56080782905.375198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-233669928.77239665</v>
      </c>
      <c r="L2954" s="444">
        <f t="shared" ca="1" si="157"/>
        <v>-56314452834.147598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-56314452834.147598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-234643553.47561496</v>
      </c>
      <c r="L2955" s="444">
        <f t="shared" ca="1" si="157"/>
        <v>-56549096387.623215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-56549096387.623215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-235621234.94843009</v>
      </c>
      <c r="L2956" s="444">
        <f t="shared" ca="1" si="157"/>
        <v>-56784717622.571648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-56784717622.571648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-236602990.09404853</v>
      </c>
      <c r="L2957" s="444">
        <f t="shared" ca="1" si="157"/>
        <v>-57021320612.665695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-57021320612.665695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-237588835.88610706</v>
      </c>
      <c r="L2958" s="444">
        <f t="shared" ca="1" si="157"/>
        <v>-57258909448.551804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-57258909448.551804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-238578789.36896583</v>
      </c>
      <c r="L2959" s="444">
        <f t="shared" ca="1" si="157"/>
        <v>-57497488237.920769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-57497488237.920769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-239572867.65800321</v>
      </c>
      <c r="L2960" s="444">
        <f t="shared" ca="1" si="157"/>
        <v>-57737061105.578773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-57737061105.578773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-240571087.93991157</v>
      </c>
      <c r="L2961" s="444">
        <f t="shared" ca="1" si="157"/>
        <v>-57977632193.518684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-57977632193.518684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-241573467.47299448</v>
      </c>
      <c r="L2962" s="444">
        <f t="shared" ca="1" si="157"/>
        <v>-58219205660.991676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-58219205660.991676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-242580023.58746535</v>
      </c>
      <c r="L2963" s="444">
        <f t="shared" ca="1" si="157"/>
        <v>-58461785684.57914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-58461785684.57914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-243590773.6857464</v>
      </c>
      <c r="L2964" s="444">
        <f t="shared" ca="1" si="157"/>
        <v>-58705376458.264885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-58705376458.264885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-244605735.24277034</v>
      </c>
      <c r="L2965" s="444">
        <f t="shared" ca="1" si="157"/>
        <v>-58949982193.507652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-58949982193.507652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-245624925.80628183</v>
      </c>
      <c r="L2966" s="444">
        <f t="shared" ca="1" si="157"/>
        <v>-59195607119.313934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-59195607119.313934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-246648362.99714139</v>
      </c>
      <c r="L2967" s="444">
        <f t="shared" ca="1" si="157"/>
        <v>-59442255482.311073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-59442255482.311073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-247676064.50962946</v>
      </c>
      <c r="L2968" s="444">
        <f t="shared" ca="1" si="157"/>
        <v>-59689931546.820702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-59689931546.820702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-248708048.11175296</v>
      </c>
      <c r="L2969" s="444">
        <f t="shared" ca="1" si="157"/>
        <v>-59938639594.932457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-59938639594.932457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-249744331.64555192</v>
      </c>
      <c r="L2970" s="444">
        <f t="shared" ca="1" si="157"/>
        <v>-60188383926.578011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-60188383926.578011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-250784933.02740836</v>
      </c>
      <c r="L2971" s="444">
        <f t="shared" ca="1" si="157"/>
        <v>-60439168859.605415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-60439168859.605415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-251829870.24835593</v>
      </c>
      <c r="L2972" s="444">
        <f t="shared" ca="1" si="157"/>
        <v>-60690998729.853775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-60690998729.853775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-252879161.37439072</v>
      </c>
      <c r="L2973" s="444">
        <f t="shared" ca="1" si="157"/>
        <v>-60943877891.228165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-60943877891.228165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-253932824.54678398</v>
      </c>
      <c r="L2974" s="444">
        <f t="shared" ca="1" si="157"/>
        <v>-61197810715.774948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-61197810715.774948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-254990877.98239562</v>
      </c>
      <c r="L2975" s="444">
        <f t="shared" ca="1" si="157"/>
        <v>-61452801593.757347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-61452801593.757347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-256053339.97398898</v>
      </c>
      <c r="L2976" s="444">
        <f t="shared" ca="1" si="157"/>
        <v>-61708854933.731339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-61708854933.731339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-257120228.89054725</v>
      </c>
      <c r="L2977" s="444">
        <f t="shared" ca="1" si="157"/>
        <v>-61965975162.621887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-61965975162.621887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-258191563.1775912</v>
      </c>
      <c r="L2978" s="444">
        <f t="shared" ca="1" si="157"/>
        <v>-62224166725.799477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-62224166725.799477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-259267361.35749781</v>
      </c>
      <c r="L2979" s="444">
        <f t="shared" ca="1" si="157"/>
        <v>-62483434087.156975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-62483434087.156975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-260347642.02982071</v>
      </c>
      <c r="L2980" s="444">
        <f t="shared" ca="1" si="157"/>
        <v>-62743781729.186798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-62743781729.186798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-261432423.87161165</v>
      </c>
      <c r="L2981" s="444">
        <f t="shared" ca="1" si="157"/>
        <v>-63005214153.058411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-63005214153.058411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-262521725.63774341</v>
      </c>
      <c r="L2982" s="444">
        <f t="shared" ca="1" si="157"/>
        <v>-63267735878.696152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-63267735878.696152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-263615566.16123396</v>
      </c>
      <c r="L2983" s="444">
        <f t="shared" ca="1" si="157"/>
        <v>-63531351444.857384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-63531351444.857384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-264713964.35357243</v>
      </c>
      <c r="L2984" s="444">
        <f t="shared" ca="1" si="157"/>
        <v>-63796065409.210953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-63796065409.210953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-265816939.20504564</v>
      </c>
      <c r="L2985" s="444">
        <f t="shared" ca="1" si="157"/>
        <v>-64061882348.416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-64061882348.416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-266924509.78506669</v>
      </c>
      <c r="L2986" s="444">
        <f t="shared" ca="1" si="157"/>
        <v>-64328806858.201065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-64328806858.201065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-268036695.24250445</v>
      </c>
      <c r="L2987" s="444">
        <f t="shared" ca="1" si="157"/>
        <v>-64596843553.443573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-64596843553.443573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-269153514.8060149</v>
      </c>
      <c r="L2988" s="444">
        <f t="shared" ca="1" si="157"/>
        <v>-64865997068.249588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-64865997068.249588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-270274987.78437328</v>
      </c>
      <c r="L2989" s="444">
        <f t="shared" ca="1" si="157"/>
        <v>-65136272056.033958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-65136272056.033958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-271401133.56680816</v>
      </c>
      <c r="L2990" s="444">
        <f t="shared" ca="1" si="157"/>
        <v>-65407673189.600769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-65407673189.600769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-272531971.62333655</v>
      </c>
      <c r="L2991" s="444">
        <f t="shared" ca="1" si="157"/>
        <v>-65680205161.224106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-65680205161.224106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-273667521.50510043</v>
      </c>
      <c r="L2992" s="444">
        <f t="shared" ca="1" si="157"/>
        <v>-65953872682.72921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-65953872682.72921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-274807802.84470505</v>
      </c>
      <c r="L2993" s="444">
        <f t="shared" ca="1" si="157"/>
        <v>-66228680485.573914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-66228680485.573914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-275952835.35655797</v>
      </c>
      <c r="L2994" s="444">
        <f t="shared" ca="1" si="157"/>
        <v>-66504633320.930473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-66504633320.930473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-277102638.8372103</v>
      </c>
      <c r="L2995" s="444">
        <f t="shared" ca="1" si="157"/>
        <v>-66781735959.767685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-66781735959.767685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-278257233.16569871</v>
      </c>
      <c r="L2996" s="444">
        <f t="shared" ca="1" si="157"/>
        <v>-67059993192.93338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-67059993192.93338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-279416638.3038891</v>
      </c>
      <c r="L2997" s="444">
        <f t="shared" ca="1" si="157"/>
        <v>-67339409831.237267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-67339409831.237267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-280580874.29682195</v>
      </c>
      <c r="L2998" s="444">
        <f t="shared" ca="1" si="157"/>
        <v>-67619990705.534088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-67619990705.534088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-281749961.27305871</v>
      </c>
      <c r="L2999" s="444">
        <f t="shared" ca="1" si="157"/>
        <v>-67901740666.807144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-67901740666.807144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-282923919.4450298</v>
      </c>
      <c r="L3000" s="444">
        <f t="shared" ca="1" si="157"/>
        <v>-68184664586.252174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-68184664586.252174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-284102769.10938406</v>
      </c>
      <c r="L3001" s="444">
        <f t="shared" ca="1" si="157"/>
        <v>-68468767355.361557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-68468767355.361557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-285286530.64733982</v>
      </c>
      <c r="L3002" s="444">
        <f t="shared" ca="1" si="157"/>
        <v>-68754053886.008896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-68754053886.008896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-286475224.52503705</v>
      </c>
      <c r="L3003" s="444">
        <f t="shared" ca="1" si="157"/>
        <v>-69040529110.533936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-69040529110.533936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-287668871.29389137</v>
      </c>
      <c r="L3004" s="444">
        <f t="shared" ca="1" si="157"/>
        <v>-69328197981.82782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-69328197981.82782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-288867491.59094924</v>
      </c>
      <c r="L3005" s="444">
        <f t="shared" ca="1" si="157"/>
        <v>-69617065473.418762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-69617065473.418762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-290071106.13924485</v>
      </c>
      <c r="L3006" s="444">
        <f t="shared" ca="1" si="157"/>
        <v>-69907136579.558014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-69907136579.558014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-291279735.7481584</v>
      </c>
      <c r="L3007" s="444">
        <f t="shared" ca="1" si="157"/>
        <v>-70198416315.306168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-70198416315.306168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-292493401.31377572</v>
      </c>
      <c r="L3008" s="444">
        <f t="shared" ca="1" si="157"/>
        <v>-70490909716.619949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-70490909716.619949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-293712123.81924981</v>
      </c>
      <c r="L3009" s="444">
        <f t="shared" ca="1" si="157"/>
        <v>-70784621840.439194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-70784621840.439194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-294935924.3351633</v>
      </c>
      <c r="L3010" s="444">
        <f t="shared" ca="1" si="157"/>
        <v>-71079557764.774353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-71079557764.774353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-296164824.01989311</v>
      </c>
      <c r="L3011" s="444">
        <f t="shared" ca="1" si="157"/>
        <v>-71375722588.79425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-71375722588.79425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-297398844.11997604</v>
      </c>
      <c r="L3012" s="444">
        <f t="shared" ca="1" si="157"/>
        <v>-71673121432.91423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-71673121432.91423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-298638005.97047597</v>
      </c>
      <c r="L3013" s="444">
        <f t="shared" ca="1" si="157"/>
        <v>-71971759438.884705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-71971759438.884705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-299882330.99535292</v>
      </c>
      <c r="L3014" s="444">
        <f t="shared" ca="1" si="157"/>
        <v>-72271641769.880051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-72271641769.880051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-301131840.70783353</v>
      </c>
      <c r="L3015" s="444">
        <f t="shared" ca="1" si="157"/>
        <v>-72572773610.587891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-72572773610.587891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-302386556.71078289</v>
      </c>
      <c r="L3016" s="444">
        <f t="shared" ca="1" si="157"/>
        <v>-72875160167.298676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-72875160167.298676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-303646500.69707781</v>
      </c>
      <c r="L3017" s="444">
        <f t="shared" ca="1" si="157"/>
        <v>-73178806667.995758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-73178806667.995758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-304911694.44998235</v>
      </c>
      <c r="L3018" s="444">
        <f t="shared" ca="1" si="157"/>
        <v>-73483718362.44574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-73483718362.44574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-306182159.84352392</v>
      </c>
      <c r="L3019" s="444">
        <f t="shared" ca="1" si="157"/>
        <v>-73789900522.289261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-73789900522.289261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-307457918.8428719</v>
      </c>
      <c r="L3020" s="444">
        <f t="shared" ca="1" si="157"/>
        <v>-74097358441.132126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-74097358441.132126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-308738993.50471717</v>
      </c>
      <c r="L3021" s="444">
        <f t="shared" ca="1" si="157"/>
        <v>-74406097434.636841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-74406097434.636841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-310025405.9776535</v>
      </c>
      <c r="L3022" s="444">
        <f t="shared" ca="1" si="157"/>
        <v>-74716122840.614502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-74716122840.614502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-311317178.50256044</v>
      </c>
      <c r="L3023" s="444">
        <f t="shared" ca="1" si="157"/>
        <v>-75027440019.117065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-75027440019.117065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-312614333.41298777</v>
      </c>
      <c r="L3024" s="444">
        <f t="shared" ca="1" si="157"/>
        <v>-75340054352.53006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-75340054352.53006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-313916893.13554192</v>
      </c>
      <c r="L3025" s="444">
        <f t="shared" ca="1" si="157"/>
        <v>-75653971245.665604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-75653971245.665604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-315224880.19027334</v>
      </c>
      <c r="L3026" s="444">
        <f t="shared" ca="1" si="157"/>
        <v>-75969196125.855881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-75969196125.855881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-316538317.19106615</v>
      </c>
      <c r="L3027" s="444">
        <f t="shared" ca="1" si="157"/>
        <v>-76285734443.046951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-76285734443.046951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-317857226.84602898</v>
      </c>
      <c r="L3028" s="444">
        <f t="shared" ca="1" si="157"/>
        <v>-76603591669.892975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-76603591669.892975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-319181631.95788741</v>
      </c>
      <c r="L3029" s="444">
        <f t="shared" ca="1" si="157"/>
        <v>-76922773301.850861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-76922773301.850861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-320511555.42437857</v>
      </c>
      <c r="L3030" s="444">
        <f t="shared" ca="1" si="157"/>
        <v>-77243284857.275238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-77243284857.275238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-321847020.23864681</v>
      </c>
      <c r="L3031" s="444">
        <f t="shared" ca="1" si="157"/>
        <v>-77565131877.513885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-77565131877.513885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-323188049.48964119</v>
      </c>
      <c r="L3032" s="444">
        <f t="shared" ca="1" si="157"/>
        <v>-77888319927.003525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-77888319927.003525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-324534666.36251467</v>
      </c>
      <c r="L3033" s="444">
        <f t="shared" ca="1" si="157"/>
        <v>-78212854593.366043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-78212854593.366043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-325886894.13902515</v>
      </c>
      <c r="L3034" s="444">
        <f t="shared" ca="1" si="157"/>
        <v>-78538741487.505066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-78538741487.505066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-327244756.19793779</v>
      </c>
      <c r="L3035" s="444">
        <f t="shared" ca="1" si="157"/>
        <v>-78865986243.703003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-78865986243.703003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-328608276.0154292</v>
      </c>
      <c r="L3036" s="444">
        <f t="shared" ca="1" si="157"/>
        <v>-79194594519.71843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-79194594519.71843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-329977477.16549343</v>
      </c>
      <c r="L3037" s="444">
        <f t="shared" ca="1" si="157"/>
        <v>-79524571996.883926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-79524571996.883926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-331352383.32034969</v>
      </c>
      <c r="L3038" s="444">
        <f t="shared" ca="1" si="157"/>
        <v>-79855924380.204269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-79855924380.204269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-332733018.25085109</v>
      </c>
      <c r="L3039" s="444">
        <f t="shared" ca="1" si="157"/>
        <v>-80188657398.455124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-80188657398.455124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-334119405.82689637</v>
      </c>
      <c r="L3040" s="444">
        <f t="shared" ca="1" si="157"/>
        <v>-80522776804.282013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-80522776804.282013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-335511570.0178417</v>
      </c>
      <c r="L3041" s="444">
        <f t="shared" ca="1" si="157"/>
        <v>-80858288374.29985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-80858288374.29985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-336909534.89291602</v>
      </c>
      <c r="L3042" s="444">
        <f t="shared" ca="1" si="157"/>
        <v>-81195197909.192764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-81195197909.192764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-338313324.62163651</v>
      </c>
      <c r="L3043" s="444">
        <f t="shared" ca="1" si="157"/>
        <v>-81533511233.814407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-81533511233.814407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-339722963.47422671</v>
      </c>
      <c r="L3044" s="444">
        <f t="shared" ca="1" si="157"/>
        <v>-81873234197.288635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-81873234197.288635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-341138475.82203597</v>
      </c>
      <c r="L3045" s="444">
        <f t="shared" ca="1" si="157"/>
        <v>-82214372673.110672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-82214372673.110672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-342559886.13796115</v>
      </c>
      <c r="L3046" s="444">
        <f t="shared" ca="1" si="157"/>
        <v>-82556932559.248627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-82556932559.248627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-343987218.99686927</v>
      </c>
      <c r="L3047" s="444">
        <f t="shared" ca="1" si="157"/>
        <v>-82900919778.245499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-82900919778.245499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-345420499.07602292</v>
      </c>
      <c r="L3048" s="444">
        <f t="shared" ca="1" si="157"/>
        <v>-83246340277.321518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-83246340277.321518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-346859751.15550631</v>
      </c>
      <c r="L3049" s="444">
        <f t="shared" ca="1" si="157"/>
        <v>-83593200028.47702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-83593200028.47702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-348305000.11865425</v>
      </c>
      <c r="L3050" s="444">
        <f t="shared" ca="1" si="157"/>
        <v>-83941505028.595673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-83941505028.595673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-349756270.95248199</v>
      </c>
      <c r="L3051" s="444">
        <f t="shared" ca="1" si="157"/>
        <v>-84291261299.548157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-84291261299.548157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-351213588.74811733</v>
      </c>
      <c r="L3052" s="444">
        <f t="shared" ca="1" si="157"/>
        <v>-84642474888.29628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-84642474888.29628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-352676978.70123452</v>
      </c>
      <c r="L3053" s="444">
        <f t="shared" ca="1" si="157"/>
        <v>-84995151866.997513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-84995151866.997513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-354146466.11248964</v>
      </c>
      <c r="L3054" s="444">
        <f t="shared" ca="1" si="157"/>
        <v>-85349298333.110001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-85349298333.110001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-355622076.38795835</v>
      </c>
      <c r="L3055" s="444">
        <f t="shared" ca="1" si="157"/>
        <v>-85704920409.497955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-85704920409.497955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-357103835.0395748</v>
      </c>
      <c r="L3056" s="444">
        <f t="shared" ca="1" si="157"/>
        <v>-86062024244.537537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-86062024244.537537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-358591767.68557304</v>
      </c>
      <c r="L3057" s="444">
        <f t="shared" ca="1" si="157"/>
        <v>-86420616012.223114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-86420616012.223114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-360085900.05092967</v>
      </c>
      <c r="L3058" s="444">
        <f t="shared" ca="1" si="157"/>
        <v>-86780701912.274048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-86780701912.274048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-361586257.96780854</v>
      </c>
      <c r="L3059" s="444">
        <f t="shared" ca="1" si="157"/>
        <v>-87142288170.241852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-87142288170.241852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-363092867.37600774</v>
      </c>
      <c r="L3060" s="444">
        <f t="shared" ca="1" si="157"/>
        <v>-87505381037.617859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-87505381037.617859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-364605754.32340777</v>
      </c>
      <c r="L3061" s="444">
        <f t="shared" ca="1" si="157"/>
        <v>-87869986791.941269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-87869986791.941269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-366124944.96642196</v>
      </c>
      <c r="L3062" s="444">
        <f t="shared" ca="1" si="157"/>
        <v>-88236111736.907684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-88236111736.907684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-367650465.5704487</v>
      </c>
      <c r="L3063" s="444">
        <f t="shared" ca="1" si="157"/>
        <v>-88603762202.478134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-88603762202.478134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-369182342.51032555</v>
      </c>
      <c r="L3064" s="444">
        <f t="shared" ca="1" si="157"/>
        <v>-88972944544.988464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-88972944544.988464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-370720602.27078527</v>
      </c>
      <c r="L3065" s="444">
        <f t="shared" ca="1" si="157"/>
        <v>-89343665147.259247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-89343665147.259247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-372265271.44691354</v>
      </c>
      <c r="L3066" s="444">
        <f t="shared" ca="1" si="157"/>
        <v>-89715930418.706161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-89715930418.706161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-373816376.744609</v>
      </c>
      <c r="L3067" s="444">
        <f t="shared" ca="1" si="157"/>
        <v>-90089746795.450775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-90089746795.450775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-375373944.98104489</v>
      </c>
      <c r="L3068" s="444">
        <f t="shared" ref="L3068:L3322" ca="1" si="162">I3068-J3068+K3068</f>
        <v>-90465120740.431824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-90465120740.431824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-376938003.0851326</v>
      </c>
      <c r="L3069" s="444">
        <f t="shared" ca="1" si="162"/>
        <v>-90842058743.516953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-90842058743.516953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-378508578.09798729</v>
      </c>
      <c r="L3070" s="444">
        <f t="shared" ca="1" si="162"/>
        <v>-91220567321.614944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-91220567321.614944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-380085697.17339557</v>
      </c>
      <c r="L3071" s="444">
        <f t="shared" ca="1" si="162"/>
        <v>-91600653018.788345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-91600653018.788345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-381669387.57828474</v>
      </c>
      <c r="L3072" s="444">
        <f t="shared" ca="1" si="162"/>
        <v>-91982322406.366623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-91982322406.366623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-383259676.69319427</v>
      </c>
      <c r="L3073" s="444">
        <f t="shared" ca="1" si="162"/>
        <v>-92365582083.059814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-92365582083.059814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-384856592.0127492</v>
      </c>
      <c r="L3074" s="444">
        <f t="shared" ca="1" si="162"/>
        <v>-92750438675.072571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-92750438675.072571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-386460161.14613569</v>
      </c>
      <c r="L3075" s="444">
        <f t="shared" ca="1" si="162"/>
        <v>-93136898836.218704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-93136898836.218704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-388070411.81757796</v>
      </c>
      <c r="L3076" s="444">
        <f t="shared" ca="1" si="162"/>
        <v>-93524969248.036285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-93524969248.036285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-389687371.86681783</v>
      </c>
      <c r="L3077" s="444">
        <f t="shared" ca="1" si="162"/>
        <v>-93914656619.903107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-93914656619.903107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-391311069.2495963</v>
      </c>
      <c r="L3078" s="444">
        <f t="shared" ca="1" si="162"/>
        <v>-94305967689.15271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-94305967689.15271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-392941532.0381363</v>
      </c>
      <c r="L3079" s="444">
        <f t="shared" ca="1" si="162"/>
        <v>-94698909221.190842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-94698909221.190842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-394578788.42162848</v>
      </c>
      <c r="L3080" s="444">
        <f t="shared" ca="1" si="162"/>
        <v>-95093488009.612473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-95093488009.612473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-396222866.70671862</v>
      </c>
      <c r="L3081" s="444">
        <f t="shared" ca="1" si="162"/>
        <v>-95489710876.319199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-95489710876.319199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-397873795.31799668</v>
      </c>
      <c r="L3082" s="444">
        <f t="shared" ca="1" si="162"/>
        <v>-95887584671.637192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-95887584671.637192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-399531602.79848832</v>
      </c>
      <c r="L3083" s="444">
        <f t="shared" ca="1" si="162"/>
        <v>-96287116274.435684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-96287116274.435684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-401196317.81014866</v>
      </c>
      <c r="L3084" s="444">
        <f t="shared" ca="1" si="162"/>
        <v>-96688312592.245834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-96688312592.245834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-402867969.13435763</v>
      </c>
      <c r="L3085" s="444">
        <f t="shared" ca="1" si="162"/>
        <v>-97091180561.380188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-97091180561.380188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-404546585.67241746</v>
      </c>
      <c r="L3086" s="444">
        <f t="shared" ca="1" si="162"/>
        <v>-97495727147.052612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-97495727147.052612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-406232196.44605255</v>
      </c>
      <c r="L3087" s="444">
        <f t="shared" ca="1" si="162"/>
        <v>-97901959343.498657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-97901959343.498657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-407924830.59791106</v>
      </c>
      <c r="L3088" s="444">
        <f t="shared" ca="1" si="162"/>
        <v>-98309884174.096573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-98309884174.096573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-409624517.39206904</v>
      </c>
      <c r="L3089" s="444">
        <f t="shared" ca="1" si="162"/>
        <v>-98719508691.488647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-98719508691.488647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-411331286.21453601</v>
      </c>
      <c r="L3090" s="444">
        <f t="shared" ca="1" si="162"/>
        <v>-99130839977.703186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-99130839977.703186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-413045166.57376325</v>
      </c>
      <c r="L3091" s="444">
        <f t="shared" ca="1" si="162"/>
        <v>-99543885144.276947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-99543885144.276947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-414766188.10115397</v>
      </c>
      <c r="L3092" s="444">
        <f t="shared" ca="1" si="162"/>
        <v>-99958651332.378098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-99958651332.378098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-416494380.55157542</v>
      </c>
      <c r="L3093" s="444">
        <f t="shared" ca="1" si="162"/>
        <v>-100375145712.92967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-100375145712.92967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-418229773.80387366</v>
      </c>
      <c r="L3094" s="444">
        <f t="shared" ca="1" si="162"/>
        <v>-100793375486.73355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-100793375486.73355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-419972397.86138982</v>
      </c>
      <c r="L3095" s="444">
        <f t="shared" ca="1" si="162"/>
        <v>-101213347884.59494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-101213347884.59494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-421722282.85247892</v>
      </c>
      <c r="L3096" s="444">
        <f t="shared" ca="1" si="162"/>
        <v>-101635070167.44742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-101635070167.44742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-423479459.03103089</v>
      </c>
      <c r="L3097" s="444">
        <f t="shared" ca="1" si="162"/>
        <v>-102058549626.47845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-102058549626.47845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-425243956.77699357</v>
      </c>
      <c r="L3098" s="444">
        <f t="shared" ca="1" si="162"/>
        <v>-102483793583.25545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-102483793583.25545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-427015806.59689772</v>
      </c>
      <c r="L3099" s="444">
        <f t="shared" ca="1" si="162"/>
        <v>-102910809389.85234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-102910809389.85234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-428795039.12438476</v>
      </c>
      <c r="L3100" s="444">
        <f t="shared" ca="1" si="162"/>
        <v>-103339604428.97673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-103339604428.97673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-430581685.12073636</v>
      </c>
      <c r="L3101" s="444">
        <f t="shared" ca="1" si="162"/>
        <v>-103770186114.09747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-103770186114.09747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-432375775.47540611</v>
      </c>
      <c r="L3102" s="444">
        <f t="shared" ca="1" si="162"/>
        <v>-104202561889.57288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-104202561889.57288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-434177341.20655364</v>
      </c>
      <c r="L3103" s="444">
        <f t="shared" ca="1" si="162"/>
        <v>-104636739230.77943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-104636739230.77943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-435986413.46158099</v>
      </c>
      <c r="L3104" s="444">
        <f t="shared" ca="1" si="162"/>
        <v>-105072725644.24101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-105072725644.24101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-437803023.51767087</v>
      </c>
      <c r="L3105" s="444">
        <f t="shared" ca="1" si="162"/>
        <v>-105510528667.75868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-105510528667.75868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-439627202.78232783</v>
      </c>
      <c r="L3106" s="444">
        <f t="shared" ca="1" si="162"/>
        <v>-105950155870.54102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-105950155870.54102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-441458982.79392087</v>
      </c>
      <c r="L3107" s="444">
        <f t="shared" ca="1" si="162"/>
        <v>-106391614853.33493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-106391614853.33493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-443298395.22222888</v>
      </c>
      <c r="L3108" s="444">
        <f t="shared" ca="1" si="162"/>
        <v>-106834913248.55716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-106834913248.55716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-445145471.86898816</v>
      </c>
      <c r="L3109" s="444">
        <f t="shared" ca="1" si="162"/>
        <v>-107280058720.42615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-107280058720.42615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-447000244.66844231</v>
      </c>
      <c r="L3110" s="444">
        <f t="shared" ca="1" si="162"/>
        <v>-107727058965.09459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-107727058965.09459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-448862745.68789411</v>
      </c>
      <c r="L3111" s="444">
        <f t="shared" ca="1" si="162"/>
        <v>-108175921710.78249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-108175921710.78249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-450733007.12826037</v>
      </c>
      <c r="L3112" s="444">
        <f t="shared" ca="1" si="162"/>
        <v>-108626654717.91075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-108626654717.91075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-452611061.32462811</v>
      </c>
      <c r="L3113" s="444">
        <f t="shared" ca="1" si="162"/>
        <v>-109079265779.23538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-109079265779.23538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-454496940.74681413</v>
      </c>
      <c r="L3114" s="444">
        <f t="shared" ca="1" si="162"/>
        <v>-109533762719.98219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-109533762719.98219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-456390677.99992573</v>
      </c>
      <c r="L3115" s="444">
        <f t="shared" ca="1" si="162"/>
        <v>-109990153397.98212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-109990153397.98212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-458292305.82492554</v>
      </c>
      <c r="L3116" s="444">
        <f t="shared" ca="1" si="162"/>
        <v>-110448445703.80704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-110448445703.80704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-460201857.09919596</v>
      </c>
      <c r="L3117" s="444">
        <f t="shared" ca="1" si="162"/>
        <v>-110908647560.90623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-110908647560.90623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-462119364.83710933</v>
      </c>
      <c r="L3118" s="444">
        <f t="shared" ca="1" si="162"/>
        <v>-111370766925.74335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-111370766925.74335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-464044862.19059736</v>
      </c>
      <c r="L3119" s="444">
        <f t="shared" ca="1" si="162"/>
        <v>-111834811787.93394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-111834811787.93394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-465978382.44972467</v>
      </c>
      <c r="L3120" s="444">
        <f t="shared" ca="1" si="162"/>
        <v>-112300790170.38367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-112300790170.38367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-467919959.04326522</v>
      </c>
      <c r="L3121" s="444">
        <f t="shared" ca="1" si="162"/>
        <v>-112768710129.42693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-112768710129.42693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-469869625.53927886</v>
      </c>
      <c r="L3122" s="444">
        <f t="shared" ca="1" si="162"/>
        <v>-113238579754.9662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-113238579754.9662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-471827415.64569259</v>
      </c>
      <c r="L3123" s="444">
        <f t="shared" ca="1" si="162"/>
        <v>-113710407170.61189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-113710407170.61189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-473793363.2108829</v>
      </c>
      <c r="L3124" s="444">
        <f t="shared" ca="1" si="162"/>
        <v>-114184200533.82277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-114184200533.82277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-475767502.22426152</v>
      </c>
      <c r="L3125" s="444">
        <f t="shared" ca="1" si="162"/>
        <v>-114659968036.04703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-114659968036.04703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-477749866.81686258</v>
      </c>
      <c r="L3126" s="444">
        <f t="shared" ca="1" si="162"/>
        <v>-115137717902.86389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-115137717902.86389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-479740491.26193291</v>
      </c>
      <c r="L3127" s="444">
        <f t="shared" ca="1" si="162"/>
        <v>-115617458394.12582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-115617458394.12582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-481739409.97552419</v>
      </c>
      <c r="L3128" s="444">
        <f t="shared" ca="1" si="162"/>
        <v>-116099197804.10135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-116099197804.10135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-483746657.51708895</v>
      </c>
      <c r="L3129" s="444">
        <f t="shared" ca="1" si="162"/>
        <v>-116582944461.61844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-116582944461.61844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-485762268.59007686</v>
      </c>
      <c r="L3130" s="444">
        <f t="shared" ca="1" si="162"/>
        <v>-117068706730.20851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-117068706730.20851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-487786278.04253554</v>
      </c>
      <c r="L3131" s="444">
        <f t="shared" ca="1" si="162"/>
        <v>-117556493008.25105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-117556493008.25105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-489818720.86771274</v>
      </c>
      <c r="L3132" s="444">
        <f t="shared" ca="1" si="162"/>
        <v>-118046311729.11876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-118046311729.11876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-491859632.20466149</v>
      </c>
      <c r="L3133" s="444">
        <f t="shared" ca="1" si="162"/>
        <v>-118538171361.32343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-118538171361.32343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-493909047.33884764</v>
      </c>
      <c r="L3134" s="444">
        <f t="shared" ca="1" si="162"/>
        <v>-119032080408.66228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-119032080408.66228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-495967001.7027595</v>
      </c>
      <c r="L3135" s="444">
        <f t="shared" ca="1" si="162"/>
        <v>-119528047410.36504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-119528047410.36504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-498033530.87652099</v>
      </c>
      <c r="L3136" s="444">
        <f t="shared" ca="1" si="162"/>
        <v>-120026080941.24156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-120026080941.24156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-500108670.58850652</v>
      </c>
      <c r="L3137" s="444">
        <f t="shared" ca="1" si="162"/>
        <v>-120526189611.83006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-120526189611.83006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-502192456.7159586</v>
      </c>
      <c r="L3138" s="444">
        <f t="shared" ca="1" si="162"/>
        <v>-121028382068.54602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-121028382068.54602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-504284925.28560841</v>
      </c>
      <c r="L3139" s="444">
        <f t="shared" ca="1" si="162"/>
        <v>-121532666993.83163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-121532666993.83163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-506386112.47429848</v>
      </c>
      <c r="L3140" s="444">
        <f t="shared" ca="1" si="162"/>
        <v>-122039053106.30594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-122039053106.30594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-508496054.60960805</v>
      </c>
      <c r="L3141" s="444">
        <f t="shared" ca="1" si="162"/>
        <v>-122547549160.91554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-122547549160.91554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-510614788.17048144</v>
      </c>
      <c r="L3142" s="444">
        <f t="shared" ca="1" si="162"/>
        <v>-123058163949.08603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-123058163949.08603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-512742349.78785849</v>
      </c>
      <c r="L3143" s="444">
        <f t="shared" ca="1" si="162"/>
        <v>-123570906298.87389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-123570906298.87389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-514878776.24530786</v>
      </c>
      <c r="L3144" s="444">
        <f t="shared" ca="1" si="162"/>
        <v>-124085785075.11919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-124085785075.11919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-517024104.47966325</v>
      </c>
      <c r="L3145" s="444">
        <f t="shared" ca="1" si="162"/>
        <v>-124602809179.59885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-124602809179.59885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-519178371.58166188</v>
      </c>
      <c r="L3146" s="444">
        <f t="shared" ca="1" si="162"/>
        <v>-125121987551.18051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-125121987551.18051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-521341614.7965855</v>
      </c>
      <c r="L3147" s="444">
        <f t="shared" ca="1" si="162"/>
        <v>-125643329165.9771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-125643329165.9771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-523513871.52490449</v>
      </c>
      <c r="L3148" s="444">
        <f t="shared" ca="1" si="162"/>
        <v>-126166843037.502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-126166843037.502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-525695179.32292497</v>
      </c>
      <c r="L3149" s="444">
        <f t="shared" ca="1" si="162"/>
        <v>-126692538216.82492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-126692538216.82492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-527885575.90343708</v>
      </c>
      <c r="L3150" s="444">
        <f t="shared" ca="1" si="162"/>
        <v>-127220423792.72836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-127220423792.72836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-530085099.13636816</v>
      </c>
      <c r="L3151" s="444">
        <f t="shared" ca="1" si="162"/>
        <v>-127750508891.86473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-127750508891.86473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-532293787.04943639</v>
      </c>
      <c r="L3152" s="444">
        <f t="shared" ca="1" si="162"/>
        <v>-128282802678.91417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-128282802678.91417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-534511677.82880902</v>
      </c>
      <c r="L3153" s="444">
        <f t="shared" ca="1" si="162"/>
        <v>-128817314356.74298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-128817314356.74298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-536738809.81976241</v>
      </c>
      <c r="L3154" s="444">
        <f t="shared" ca="1" si="162"/>
        <v>-129354053166.56274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-129354053166.56274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-538975221.5273447</v>
      </c>
      <c r="L3155" s="444">
        <f t="shared" ca="1" si="162"/>
        <v>-129893028388.09009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-129893028388.09009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-541220951.61704195</v>
      </c>
      <c r="L3156" s="444">
        <f t="shared" ca="1" si="162"/>
        <v>-130434249339.70712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-130434249339.70712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-543476038.91544628</v>
      </c>
      <c r="L3157" s="444">
        <f t="shared" ca="1" si="162"/>
        <v>-130977725378.62257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-130977725378.62257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-545740522.4109273</v>
      </c>
      <c r="L3158" s="444">
        <f t="shared" ca="1" si="162"/>
        <v>-131523465901.03351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-131523465901.03351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-548014441.25430632</v>
      </c>
      <c r="L3159" s="444">
        <f t="shared" ca="1" si="162"/>
        <v>-132071480342.28781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-132071480342.28781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-550297834.75953257</v>
      </c>
      <c r="L3160" s="444">
        <f t="shared" ca="1" si="162"/>
        <v>-132621778177.04735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-132621778177.04735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-552590742.40436399</v>
      </c>
      <c r="L3161" s="444">
        <f t="shared" ca="1" si="162"/>
        <v>-133174368919.45171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-133174368919.45171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-554893203.83104873</v>
      </c>
      <c r="L3162" s="444">
        <f t="shared" ca="1" si="162"/>
        <v>-133729262123.28276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-133729262123.28276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-557205258.84701145</v>
      </c>
      <c r="L3163" s="444">
        <f t="shared" ca="1" si="162"/>
        <v>-134286467382.12978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-134286467382.12978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-559526947.42554069</v>
      </c>
      <c r="L3164" s="444">
        <f t="shared" ca="1" si="162"/>
        <v>-134845994329.55531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-134845994329.55531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-561858309.7064805</v>
      </c>
      <c r="L3165" s="444">
        <f t="shared" ca="1" si="162"/>
        <v>-135407852639.2618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-135407852639.2618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-564199385.99692416</v>
      </c>
      <c r="L3166" s="444">
        <f t="shared" ca="1" si="162"/>
        <v>-135972052025.25871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-135972052025.25871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-566550216.77191126</v>
      </c>
      <c r="L3167" s="444">
        <f t="shared" ca="1" si="162"/>
        <v>-136538602242.03062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-136538602242.03062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-568910842.67512763</v>
      </c>
      <c r="L3168" s="444">
        <f t="shared" ca="1" si="162"/>
        <v>-137107513084.70575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-137107513084.70575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-571281304.51960731</v>
      </c>
      <c r="L3169" s="444">
        <f t="shared" ca="1" si="162"/>
        <v>-137678794389.22534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-137678794389.22534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-573661643.28843892</v>
      </c>
      <c r="L3170" s="444">
        <f t="shared" ca="1" si="162"/>
        <v>-138252456032.51379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-138252456032.51379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-576051900.13547409</v>
      </c>
      <c r="L3171" s="444">
        <f t="shared" ca="1" si="162"/>
        <v>-138828507932.64926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-138828507932.64926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-578452116.38603854</v>
      </c>
      <c r="L3172" s="444">
        <f t="shared" ca="1" si="162"/>
        <v>-139406960049.03531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-139406960049.03531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-580862333.53764713</v>
      </c>
      <c r="L3173" s="444">
        <f t="shared" ca="1" si="162"/>
        <v>-139987822382.57297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-139987822382.57297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-583282593.26072073</v>
      </c>
      <c r="L3174" s="444">
        <f t="shared" ca="1" si="162"/>
        <v>-140571104975.83368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-140571104975.83368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-585712937.39930701</v>
      </c>
      <c r="L3175" s="444">
        <f t="shared" ca="1" si="162"/>
        <v>-141156817913.23297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-141156817913.23297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-588153407.97180402</v>
      </c>
      <c r="L3176" s="444">
        <f t="shared" ca="1" si="162"/>
        <v>-141744971321.20477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-141744971321.20477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-590604047.17168653</v>
      </c>
      <c r="L3177" s="444">
        <f t="shared" ca="1" si="162"/>
        <v>-142335575368.37646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-142335575368.37646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-593064897.36823523</v>
      </c>
      <c r="L3178" s="444">
        <f t="shared" ca="1" si="162"/>
        <v>-142928640265.74469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-142928640265.74469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-595536001.10726953</v>
      </c>
      <c r="L3179" s="444">
        <f t="shared" ca="1" si="162"/>
        <v>-143524176266.85196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-143524176266.85196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-598017401.11188316</v>
      </c>
      <c r="L3180" s="444">
        <f t="shared" ca="1" si="162"/>
        <v>-144122193667.96384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-144122193667.96384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-600509140.28318262</v>
      </c>
      <c r="L3181" s="444">
        <f t="shared" ca="1" si="162"/>
        <v>-144722702808.24701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-144722702808.24701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-603011261.70102918</v>
      </c>
      <c r="L3182" s="444">
        <f t="shared" ca="1" si="162"/>
        <v>-145325714069.94803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-145325714069.94803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-605523808.6247834</v>
      </c>
      <c r="L3183" s="444">
        <f t="shared" ca="1" si="162"/>
        <v>-145931237878.57281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-145931237878.57281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-608046824.49405336</v>
      </c>
      <c r="L3184" s="444">
        <f t="shared" ca="1" si="162"/>
        <v>-146539284703.06686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-146539284703.06686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-610580352.92944527</v>
      </c>
      <c r="L3185" s="444">
        <f t="shared" ca="1" si="162"/>
        <v>-147149865055.99631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-147149865055.99631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-613124437.73331797</v>
      </c>
      <c r="L3186" s="444">
        <f t="shared" ca="1" si="162"/>
        <v>-147762989493.72961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-147762989493.72961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-615679122.89054</v>
      </c>
      <c r="L3187" s="444">
        <f t="shared" ca="1" si="162"/>
        <v>-148378668616.62015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-148378668616.62015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-618244452.56925058</v>
      </c>
      <c r="L3188" s="444">
        <f t="shared" ca="1" si="162"/>
        <v>-148996913069.18939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-148996913069.18939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-620820471.12162244</v>
      </c>
      <c r="L3189" s="444">
        <f t="shared" ca="1" si="162"/>
        <v>-149617733540.311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-149617733540.311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-623407223.08462918</v>
      </c>
      <c r="L3190" s="444">
        <f t="shared" ca="1" si="162"/>
        <v>-150241140763.39563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-150241140763.39563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-626004753.1808151</v>
      </c>
      <c r="L3191" s="444">
        <f t="shared" ca="1" si="162"/>
        <v>-150867145516.57645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-150867145516.57645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-628613106.31906855</v>
      </c>
      <c r="L3192" s="444">
        <f t="shared" ca="1" si="162"/>
        <v>-151495758622.89551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-151495758622.89551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-631232327.59539795</v>
      </c>
      <c r="L3193" s="444">
        <f t="shared" ca="1" si="162"/>
        <v>-152126990950.49091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-152126990950.49091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-633862462.29371214</v>
      </c>
      <c r="L3194" s="444">
        <f t="shared" ca="1" si="162"/>
        <v>-152760853412.78461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-152760853412.78461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-636503555.88660252</v>
      </c>
      <c r="L3195" s="444">
        <f t="shared" ca="1" si="162"/>
        <v>-153397356968.6712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-153397356968.6712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-639155654.03612995</v>
      </c>
      <c r="L3196" s="444">
        <f t="shared" ca="1" si="162"/>
        <v>-154036512622.70734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-154036512622.70734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-641818802.59461391</v>
      </c>
      <c r="L3197" s="444">
        <f t="shared" ca="1" si="162"/>
        <v>-154678331425.30194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-154678331425.30194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-644493047.60542476</v>
      </c>
      <c r="L3198" s="444">
        <f t="shared" ca="1" si="162"/>
        <v>-155322824472.90738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-155322824472.90738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-647178435.30378079</v>
      </c>
      <c r="L3199" s="444">
        <f t="shared" ca="1" si="162"/>
        <v>-155970002908.21115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-155970002908.21115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-649875012.11754644</v>
      </c>
      <c r="L3200" s="444">
        <f t="shared" ca="1" si="162"/>
        <v>-156619877920.3287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-156619877920.3287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-652582824.66803622</v>
      </c>
      <c r="L3201" s="444">
        <f t="shared" ca="1" si="162"/>
        <v>-157272460744.99673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-157272460744.99673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-655301919.77081966</v>
      </c>
      <c r="L3202" s="444">
        <f t="shared" ca="1" si="162"/>
        <v>-157927762664.76755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-157927762664.76755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-658032344.43653142</v>
      </c>
      <c r="L3203" s="444">
        <f t="shared" ca="1" si="162"/>
        <v>-158585795009.20407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-158585795009.20407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-660774145.8716836</v>
      </c>
      <c r="L3204" s="444">
        <f t="shared" ca="1" si="162"/>
        <v>-159246569155.07574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-159246569155.07574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-663527371.47948229</v>
      </c>
      <c r="L3205" s="444">
        <f t="shared" ca="1" si="162"/>
        <v>-159910096526.55524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-159910096526.55524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-666292068.86064684</v>
      </c>
      <c r="L3206" s="444">
        <f t="shared" ca="1" si="162"/>
        <v>-160576388595.41589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-160576388595.41589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-669068285.81423283</v>
      </c>
      <c r="L3207" s="444">
        <f t="shared" ca="1" si="162"/>
        <v>-161245456881.23013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-161245456881.23013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-671856070.3384589</v>
      </c>
      <c r="L3208" s="444">
        <f t="shared" ca="1" si="162"/>
        <v>-161917312951.5686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-161917312951.5686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-674655470.63153589</v>
      </c>
      <c r="L3209" s="444">
        <f t="shared" ca="1" si="162"/>
        <v>-162591968422.20013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-162591968422.20013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-677466535.09250057</v>
      </c>
      <c r="L3210" s="444">
        <f t="shared" ca="1" si="162"/>
        <v>-163269434957.29263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-163269434957.29263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-680289312.3220526</v>
      </c>
      <c r="L3211" s="444">
        <f t="shared" ca="1" si="162"/>
        <v>-163949724269.61469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-163949724269.61469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-683123851.12339449</v>
      </c>
      <c r="L3212" s="444">
        <f t="shared" ca="1" si="162"/>
        <v>-164632848120.73807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-164632848120.73807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-685970200.50307524</v>
      </c>
      <c r="L3213" s="444">
        <f t="shared" ca="1" si="162"/>
        <v>-165318818321.24115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-165318818321.24115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-688828409.67183816</v>
      </c>
      <c r="L3214" s="444">
        <f t="shared" ca="1" si="162"/>
        <v>-166007646730.91299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-166007646730.91299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-691698528.04547083</v>
      </c>
      <c r="L3215" s="444">
        <f t="shared" ca="1" si="162"/>
        <v>-166699345258.95847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-166699345258.95847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-694580605.24566031</v>
      </c>
      <c r="L3216" s="444">
        <f t="shared" ca="1" si="162"/>
        <v>-167393925864.20413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-167393925864.20413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-697474691.10085058</v>
      </c>
      <c r="L3217" s="444">
        <f t="shared" ca="1" si="162"/>
        <v>-168091400555.30499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-168091400555.30499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-700380835.64710414</v>
      </c>
      <c r="L3218" s="444">
        <f t="shared" ca="1" si="162"/>
        <v>-168791781390.95209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-168791781390.95209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-703299089.12896705</v>
      </c>
      <c r="L3219" s="444">
        <f t="shared" ca="1" si="162"/>
        <v>-169495080480.08105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-169495080480.08105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-706229502.00033772</v>
      </c>
      <c r="L3220" s="444">
        <f t="shared" ca="1" si="162"/>
        <v>-170201309982.08139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-170201309982.08139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-709172124.9253391</v>
      </c>
      <c r="L3221" s="444">
        <f t="shared" ca="1" si="162"/>
        <v>-170910482107.00674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-170910482107.00674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-712127008.77919471</v>
      </c>
      <c r="L3222" s="444">
        <f t="shared" ca="1" si="162"/>
        <v>-171622609115.78595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-171622609115.78595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-715094204.64910817</v>
      </c>
      <c r="L3223" s="444">
        <f t="shared" ca="1" si="162"/>
        <v>-172337703320.43506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-172337703320.43506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-718073763.83514607</v>
      </c>
      <c r="L3224" s="444">
        <f t="shared" ca="1" si="162"/>
        <v>-173055777084.2702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-173055777084.2702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-721065737.85112584</v>
      </c>
      <c r="L3225" s="444">
        <f t="shared" ca="1" si="162"/>
        <v>-173776842822.12134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-173776842822.12134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-724070178.42550552</v>
      </c>
      <c r="L3226" s="444">
        <f t="shared" ca="1" si="162"/>
        <v>-174500913000.54684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-174500913000.54684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-727087137.50227857</v>
      </c>
      <c r="L3227" s="444">
        <f t="shared" ca="1" si="162"/>
        <v>-175228000138.04913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-175228000138.04913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-730116667.24187136</v>
      </c>
      <c r="L3228" s="444">
        <f t="shared" ca="1" si="162"/>
        <v>-175958116805.29102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-175958116805.29102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-733158820.02204585</v>
      </c>
      <c r="L3229" s="444">
        <f t="shared" ca="1" si="162"/>
        <v>-176691275625.31305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-176691275625.31305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-736213648.43880439</v>
      </c>
      <c r="L3230" s="444">
        <f t="shared" ca="1" si="162"/>
        <v>-177427489273.75186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-177427489273.75186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-739281205.30729938</v>
      </c>
      <c r="L3231" s="444">
        <f t="shared" ca="1" si="162"/>
        <v>-178166770479.05917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-178166770479.05917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-742361543.66274655</v>
      </c>
      <c r="L3232" s="444">
        <f t="shared" ca="1" si="162"/>
        <v>-178909132022.72192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-178909132022.72192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-745454716.76134133</v>
      </c>
      <c r="L3233" s="444">
        <f t="shared" ca="1" si="162"/>
        <v>-179654586739.48328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-179654586739.48328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-748560778.08118033</v>
      </c>
      <c r="L3234" s="444">
        <f t="shared" ca="1" si="162"/>
        <v>-180403147517.56445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-180403147517.56445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-751679781.32318521</v>
      </c>
      <c r="L3235" s="444">
        <f t="shared" ca="1" si="162"/>
        <v>-181154827298.88763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-181154827298.88763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-754811780.41203177</v>
      </c>
      <c r="L3236" s="444">
        <f t="shared" ca="1" si="162"/>
        <v>-181909639079.29965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-181909639079.29965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-757956829.49708188</v>
      </c>
      <c r="L3237" s="444">
        <f t="shared" ca="1" si="162"/>
        <v>-182667595908.79672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-182667595908.79672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-761114982.95331967</v>
      </c>
      <c r="L3238" s="444">
        <f t="shared" ca="1" si="162"/>
        <v>-183428710891.75003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-183428710891.75003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-764286295.38229179</v>
      </c>
      <c r="L3239" s="444">
        <f t="shared" ca="1" si="162"/>
        <v>-184192997187.13232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-184192997187.13232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-767470821.6130513</v>
      </c>
      <c r="L3240" s="444">
        <f t="shared" ca="1" si="162"/>
        <v>-184960468008.74536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-184960468008.74536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-770668616.70310569</v>
      </c>
      <c r="L3241" s="444">
        <f t="shared" ca="1" si="162"/>
        <v>-185731136625.44846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-185731136625.44846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-773879735.93936861</v>
      </c>
      <c r="L3242" s="444">
        <f t="shared" ca="1" si="162"/>
        <v>-186505016361.38782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-186505016361.38782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-777104234.83911586</v>
      </c>
      <c r="L3243" s="444">
        <f t="shared" ca="1" si="162"/>
        <v>-187282120596.22693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-187282120596.22693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-780342169.15094554</v>
      </c>
      <c r="L3244" s="444">
        <f t="shared" ca="1" si="162"/>
        <v>-188062462765.37787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-188062462765.37787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-783593594.85574114</v>
      </c>
      <c r="L3245" s="444">
        <f t="shared" ca="1" si="162"/>
        <v>-188846056360.23361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-188846056360.23361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-786858568.16764009</v>
      </c>
      <c r="L3246" s="444">
        <f t="shared" ca="1" si="162"/>
        <v>-189632914928.40125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-189632914928.40125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-790137145.53500521</v>
      </c>
      <c r="L3247" s="444">
        <f t="shared" ca="1" si="162"/>
        <v>-190423052073.93625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-190423052073.93625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-793429383.64140105</v>
      </c>
      <c r="L3248" s="444">
        <f t="shared" ca="1" si="162"/>
        <v>-191216481457.57764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-191216481457.57764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-796735339.40657353</v>
      </c>
      <c r="L3249" s="444">
        <f t="shared" ca="1" si="162"/>
        <v>-192013216796.98422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-192013216796.98422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-800055069.98743427</v>
      </c>
      <c r="L3250" s="444">
        <f t="shared" ca="1" si="162"/>
        <v>-192813271866.97165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-192813271866.97165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-803388632.77904856</v>
      </c>
      <c r="L3251" s="444">
        <f t="shared" ca="1" si="162"/>
        <v>-193616660499.7507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-193616660499.7507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-806736085.41562796</v>
      </c>
      <c r="L3252" s="444">
        <f t="shared" ca="1" si="162"/>
        <v>-194423396585.16632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-194423396585.16632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-810097485.77152634</v>
      </c>
      <c r="L3253" s="444">
        <f t="shared" ca="1" si="162"/>
        <v>-195233494070.93784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-195233494070.93784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-813472891.96224093</v>
      </c>
      <c r="L3254" s="444">
        <f t="shared" ca="1" si="162"/>
        <v>-196046966962.90009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-196046966962.90009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-816862362.34541702</v>
      </c>
      <c r="L3255" s="444">
        <f t="shared" ca="1" si="162"/>
        <v>-196863829325.24551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-196863829325.24551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-820265955.52185631</v>
      </c>
      <c r="L3256" s="444">
        <f t="shared" ca="1" si="162"/>
        <v>-197684095280.76736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-197684095280.76736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-823683730.33653069</v>
      </c>
      <c r="L3257" s="444">
        <f t="shared" ca="1" si="162"/>
        <v>-198507779011.10388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-198507779011.10388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-827115745.87959945</v>
      </c>
      <c r="L3258" s="444">
        <f t="shared" ca="1" si="162"/>
        <v>-199334894756.98349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-199334894756.98349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-830562061.48743117</v>
      </c>
      <c r="L3259" s="444">
        <f t="shared" ca="1" si="162"/>
        <v>-200165456818.47092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-200165456818.47092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-834022736.74362886</v>
      </c>
      <c r="L3260" s="444">
        <f t="shared" ca="1" si="162"/>
        <v>-200999479555.21454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-200999479555.21454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-837497831.48006058</v>
      </c>
      <c r="L3261" s="444">
        <f t="shared" ca="1" si="162"/>
        <v>-201836977386.69461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-201836977386.69461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-840987405.77789426</v>
      </c>
      <c r="L3262" s="444">
        <f t="shared" ca="1" si="162"/>
        <v>-202677964792.4725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-202677964792.4725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-844491519.96863544</v>
      </c>
      <c r="L3263" s="444">
        <f t="shared" ca="1" si="162"/>
        <v>-203522456312.44113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-203522456312.44113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-848010234.63517141</v>
      </c>
      <c r="L3264" s="444">
        <f t="shared" ca="1" si="162"/>
        <v>-204370466547.07629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-204370466547.07629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-851543610.61281788</v>
      </c>
      <c r="L3265" s="444">
        <f t="shared" ca="1" si="162"/>
        <v>-205222010157.68912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-205222010157.68912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-855091708.99037135</v>
      </c>
      <c r="L3266" s="444">
        <f t="shared" ca="1" si="162"/>
        <v>-206077101866.67947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-206077101866.67947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-858654591.11116445</v>
      </c>
      <c r="L3267" s="444">
        <f t="shared" ca="1" si="162"/>
        <v>-206935756457.79065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-206935756457.79065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-862232318.57412767</v>
      </c>
      <c r="L3268" s="444">
        <f t="shared" ca="1" si="162"/>
        <v>-207797988776.36478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-207797988776.36478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-865824953.23485327</v>
      </c>
      <c r="L3269" s="444">
        <f t="shared" ca="1" si="162"/>
        <v>-208663813729.59964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-208663813729.59964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-869432557.20666516</v>
      </c>
      <c r="L3270" s="444">
        <f t="shared" ca="1" si="162"/>
        <v>-209533246286.8063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-209533246286.8063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-873055192.86169291</v>
      </c>
      <c r="L3271" s="444">
        <f t="shared" ca="1" si="162"/>
        <v>-210406301479.668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-210406301479.668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-876692922.83194995</v>
      </c>
      <c r="L3272" s="444">
        <f t="shared" ca="1" si="162"/>
        <v>-211282994402.49994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-211282994402.49994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-880345810.01041639</v>
      </c>
      <c r="L3273" s="444">
        <f t="shared" ca="1" si="162"/>
        <v>-212163340212.51035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-212163340212.51035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-884013917.55212641</v>
      </c>
      <c r="L3274" s="444">
        <f t="shared" ca="1" si="162"/>
        <v>-213047354130.06247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-213047354130.06247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-887697308.87526023</v>
      </c>
      <c r="L3275" s="444">
        <f t="shared" ca="1" si="162"/>
        <v>-213935051438.93774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-213935051438.93774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-891396047.66224062</v>
      </c>
      <c r="L3276" s="444">
        <f t="shared" ca="1" si="162"/>
        <v>-214826447486.59998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-214826447486.59998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-895110197.86083317</v>
      </c>
      <c r="L3277" s="444">
        <f t="shared" ca="1" si="162"/>
        <v>-215721557684.46082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-215721557684.46082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-898839823.6852535</v>
      </c>
      <c r="L3278" s="444">
        <f t="shared" ca="1" si="162"/>
        <v>-216620397508.14606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-216620397508.14606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-902584989.61727524</v>
      </c>
      <c r="L3279" s="444">
        <f t="shared" ca="1" si="162"/>
        <v>-217522982497.76334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-217522982497.76334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-906345760.4073472</v>
      </c>
      <c r="L3280" s="444">
        <f t="shared" ca="1" si="162"/>
        <v>-218429328258.17068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-218429328258.17068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-910122201.07571113</v>
      </c>
      <c r="L3281" s="444">
        <f t="shared" ca="1" si="162"/>
        <v>-219339450459.2464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-219339450459.2464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-913914376.91352665</v>
      </c>
      <c r="L3282" s="444">
        <f t="shared" ca="1" si="162"/>
        <v>-220253364836.15991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-220253364836.15991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-917722353.48399949</v>
      </c>
      <c r="L3283" s="444">
        <f t="shared" ca="1" si="162"/>
        <v>-221171087189.64392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-221171087189.64392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-921546196.62351632</v>
      </c>
      <c r="L3284" s="444">
        <f t="shared" ca="1" si="162"/>
        <v>-222092633386.26743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-222092633386.26743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-925385972.44278097</v>
      </c>
      <c r="L3285" s="444">
        <f t="shared" ca="1" si="162"/>
        <v>-223018019358.71021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-223018019358.71021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-929241747.32795918</v>
      </c>
      <c r="L3286" s="444">
        <f t="shared" ca="1" si="162"/>
        <v>-223947261106.03818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-223947261106.03818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-933113587.94182575</v>
      </c>
      <c r="L3287" s="444">
        <f t="shared" ca="1" si="162"/>
        <v>-224880374693.98001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-224880374693.98001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-937001561.22491682</v>
      </c>
      <c r="L3288" s="444">
        <f t="shared" ca="1" si="162"/>
        <v>-225817376255.20493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-225817376255.20493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-940905734.39668715</v>
      </c>
      <c r="L3289" s="444">
        <f t="shared" ca="1" si="162"/>
        <v>-226758281989.60162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-226758281989.60162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-944826174.95667338</v>
      </c>
      <c r="L3290" s="444">
        <f t="shared" ca="1" si="162"/>
        <v>-227703108164.55829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-227703108164.55829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-948762950.68565953</v>
      </c>
      <c r="L3291" s="444">
        <f t="shared" ca="1" si="162"/>
        <v>-228651871115.24396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-228651871115.24396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-952716129.64684975</v>
      </c>
      <c r="L3292" s="444">
        <f t="shared" ca="1" si="162"/>
        <v>-229604587244.89081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-229604587244.89081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-956685780.18704498</v>
      </c>
      <c r="L3293" s="444">
        <f t="shared" ca="1" si="162"/>
        <v>-230561273025.07785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-230561273025.07785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-960671970.93782437</v>
      </c>
      <c r="L3294" s="444">
        <f t="shared" ca="1" si="162"/>
        <v>-231521944996.01569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-231521944996.01569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-964674770.81673205</v>
      </c>
      <c r="L3295" s="444">
        <f t="shared" ca="1" si="162"/>
        <v>-232486619766.83243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-232486619766.83243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-968694249.02846825</v>
      </c>
      <c r="L3296" s="444">
        <f t="shared" ca="1" si="162"/>
        <v>-233455314015.8609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-233455314015.8609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-972730475.06608713</v>
      </c>
      <c r="L3297" s="444">
        <f t="shared" ca="1" si="162"/>
        <v>-234428044490.927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-234428044490.927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-976783518.71219587</v>
      </c>
      <c r="L3298" s="444">
        <f t="shared" ca="1" si="162"/>
        <v>-235404828009.63919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-235404828009.63919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-980853450.04016328</v>
      </c>
      <c r="L3299" s="444">
        <f t="shared" ca="1" si="162"/>
        <v>-236385681459.67935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-236385681459.67935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-984940339.41533065</v>
      </c>
      <c r="L3300" s="444">
        <f t="shared" ca="1" si="162"/>
        <v>-237370621799.0947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-237370621799.0947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-989044257.49622786</v>
      </c>
      <c r="L3301" s="444">
        <f t="shared" ca="1" si="162"/>
        <v>-238359666056.59091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-238359666056.59091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-993165275.2357955</v>
      </c>
      <c r="L3302" s="444">
        <f t="shared" ca="1" si="162"/>
        <v>-239352831331.82672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-239352831331.82672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-997303463.88261127</v>
      </c>
      <c r="L3303" s="444">
        <f t="shared" ca="1" si="162"/>
        <v>-240350134795.70932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-240350134795.70932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-1001458894.9821222</v>
      </c>
      <c r="L3304" s="444">
        <f t="shared" ca="1" si="162"/>
        <v>-241351593690.69144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-241351593690.69144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-1005631640.3778808</v>
      </c>
      <c r="L3305" s="444">
        <f t="shared" ca="1" si="162"/>
        <v>-242357225331.06931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-242357225331.06931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-1009821772.2127886</v>
      </c>
      <c r="L3306" s="444">
        <f t="shared" ca="1" si="162"/>
        <v>-243367047103.2821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-243367047103.2821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-1014029362.930342</v>
      </c>
      <c r="L3307" s="444">
        <f t="shared" ca="1" si="162"/>
        <v>-244381076466.21243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-244381076466.21243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-1018254485.2758851</v>
      </c>
      <c r="L3308" s="444">
        <f t="shared" ca="1" si="162"/>
        <v>-245399330951.48831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-245399330951.48831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-1022497212.2978681</v>
      </c>
      <c r="L3309" s="444">
        <f t="shared" ca="1" si="162"/>
        <v>-246421828163.78619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-246421828163.78619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-1026757617.3491091</v>
      </c>
      <c r="L3310" s="444">
        <f t="shared" ca="1" si="162"/>
        <v>-247448585781.13531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-247448585781.13531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-1031035774.0880638</v>
      </c>
      <c r="L3311" s="444">
        <f t="shared" ca="1" si="162"/>
        <v>-248479621555.22339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-248479621555.22339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-1035331756.4800974</v>
      </c>
      <c r="L3312" s="444">
        <f t="shared" ca="1" si="162"/>
        <v>-249514953311.70349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-249514953311.70349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-1039645638.7987643</v>
      </c>
      <c r="L3313" s="444">
        <f t="shared" ca="1" si="162"/>
        <v>-250554598950.50226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-250554598950.50226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-1043977495.6270926</v>
      </c>
      <c r="L3314" s="444">
        <f t="shared" ca="1" si="162"/>
        <v>-251598576446.12936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-251598576446.12936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-1048327401.8588724</v>
      </c>
      <c r="L3315" s="444">
        <f t="shared" ca="1" si="162"/>
        <v>-252646903847.98825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-252646903847.98825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-1052695432.6999511</v>
      </c>
      <c r="L3316" s="444">
        <f t="shared" ca="1" si="162"/>
        <v>-253699599280.6882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-253699599280.6882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-1057081663.6695342</v>
      </c>
      <c r="L3317" s="444">
        <f t="shared" ca="1" si="162"/>
        <v>-254756680944.35773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-254756680944.35773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-1061486170.6014905</v>
      </c>
      <c r="L3318" s="444">
        <f t="shared" ca="1" si="162"/>
        <v>-255818167114.95923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-255818167114.95923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-1065909029.6456634</v>
      </c>
      <c r="L3319" s="444">
        <f t="shared" ca="1" si="162"/>
        <v>-256884076144.60489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-256884076144.60489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-1070350317.2691871</v>
      </c>
      <c r="L3320" s="444">
        <f t="shared" ca="1" si="162"/>
        <v>-257954426461.87408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-257954426461.87408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-1074810110.2578084</v>
      </c>
      <c r="L3321" s="444">
        <f t="shared" ca="1" si="162"/>
        <v>-259029236572.1319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-259029236572.1319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-1079288485.7172163</v>
      </c>
      <c r="L3322" s="444">
        <f t="shared" ca="1" si="162"/>
        <v>-260108525057.84912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-260108525057.84912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-1083785521.0743713</v>
      </c>
      <c r="L3323" s="444">
        <f t="shared" ref="L3323:L3577" ca="1" si="167">I3323-J3323+K3323</f>
        <v>-261192310578.92349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-261192310578.92349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-1088301294.0788479</v>
      </c>
      <c r="L3324" s="444">
        <f t="shared" ca="1" si="167"/>
        <v>-262280611873.00235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-262280611873.00235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-1092835882.8041763</v>
      </c>
      <c r="L3325" s="444">
        <f t="shared" ca="1" si="167"/>
        <v>-263373447755.80652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-263373447755.80652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-1097389365.6491938</v>
      </c>
      <c r="L3326" s="444">
        <f t="shared" ca="1" si="167"/>
        <v>-264470837121.45572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-264470837121.45572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-1101961821.3393989</v>
      </c>
      <c r="L3327" s="444">
        <f t="shared" ca="1" si="167"/>
        <v>-265572798942.7951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-265572798942.7951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-1106553328.928313</v>
      </c>
      <c r="L3328" s="444">
        <f t="shared" ca="1" si="167"/>
        <v>-266679352271.72342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-266679352271.72342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-1111163967.7988477</v>
      </c>
      <c r="L3329" s="444">
        <f t="shared" ca="1" si="167"/>
        <v>-267790516239.52228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-267790516239.52228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-1115793817.664676</v>
      </c>
      <c r="L3330" s="444">
        <f t="shared" ca="1" si="167"/>
        <v>-268906310057.18695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-268906310057.18695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-1120442958.5716124</v>
      </c>
      <c r="L3331" s="444">
        <f t="shared" ca="1" si="167"/>
        <v>-270026753015.75858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-270026753015.75858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-1125111470.898994</v>
      </c>
      <c r="L3332" s="444">
        <f t="shared" ca="1" si="167"/>
        <v>-271151864486.65756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-271151864486.65756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-1129799435.3610733</v>
      </c>
      <c r="L3333" s="444">
        <f t="shared" ca="1" si="167"/>
        <v>-272281663922.01865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-272281663922.01865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-1134506933.0084112</v>
      </c>
      <c r="L3334" s="444">
        <f t="shared" ca="1" si="167"/>
        <v>-273416170855.02707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-273416170855.02707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-1139234045.2292795</v>
      </c>
      <c r="L3335" s="444">
        <f t="shared" ca="1" si="167"/>
        <v>-274555404900.25635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-274555404900.25635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-1143980853.7510681</v>
      </c>
      <c r="L3336" s="444">
        <f t="shared" ca="1" si="167"/>
        <v>-275699385754.00745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-275699385754.00745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-1148747440.6416976</v>
      </c>
      <c r="L3337" s="444">
        <f t="shared" ca="1" si="167"/>
        <v>-276848133194.64917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-276848133194.64917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-1153533888.3110383</v>
      </c>
      <c r="L3338" s="444">
        <f t="shared" ca="1" si="167"/>
        <v>-278001667082.96021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-278001667082.96021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-1158340279.5123341</v>
      </c>
      <c r="L3339" s="444">
        <f t="shared" ca="1" si="167"/>
        <v>-279160007362.47253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-279160007362.47253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-1163166697.3436356</v>
      </c>
      <c r="L3340" s="444">
        <f t="shared" ca="1" si="167"/>
        <v>-280323174059.81616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-280323174059.81616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-1168013225.249234</v>
      </c>
      <c r="L3341" s="444">
        <f t="shared" ca="1" si="167"/>
        <v>-281491187285.06537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-281491187285.06537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-1172879947.0211058</v>
      </c>
      <c r="L3342" s="444">
        <f t="shared" ca="1" si="167"/>
        <v>-282664067232.08649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-282664067232.08649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-1177766946.8003604</v>
      </c>
      <c r="L3343" s="444">
        <f t="shared" ca="1" si="167"/>
        <v>-283841834178.88684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-283841834178.88684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-1182674309.0786951</v>
      </c>
      <c r="L3344" s="444">
        <f t="shared" ca="1" si="167"/>
        <v>-285024508487.96552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-285024508487.96552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-1187602118.6998563</v>
      </c>
      <c r="L3345" s="444">
        <f t="shared" ca="1" si="167"/>
        <v>-286212110606.66534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-286212110606.66534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-1192550460.8611057</v>
      </c>
      <c r="L3346" s="444">
        <f t="shared" ca="1" si="167"/>
        <v>-287404661067.52643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-287404661067.52643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-1197519421.1146934</v>
      </c>
      <c r="L3347" s="444">
        <f t="shared" ca="1" si="167"/>
        <v>-288602180488.64111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-288602180488.64111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-1202509085.369338</v>
      </c>
      <c r="L3348" s="444">
        <f t="shared" ca="1" si="167"/>
        <v>-289804689574.01044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-289804689574.01044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-1207519539.89171</v>
      </c>
      <c r="L3349" s="444">
        <f t="shared" ca="1" si="167"/>
        <v>-291012209113.90216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-291012209113.90216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-1212550871.3079257</v>
      </c>
      <c r="L3350" s="444">
        <f t="shared" ca="1" si="167"/>
        <v>-292224759985.21008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-292224759985.21008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-1217603166.605042</v>
      </c>
      <c r="L3351" s="444">
        <f t="shared" ca="1" si="167"/>
        <v>-293442363151.81512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-293442363151.81512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-1222676513.1325631</v>
      </c>
      <c r="L3352" s="444">
        <f t="shared" ca="1" si="167"/>
        <v>-294665039664.94769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-294665039664.94769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-1227770998.6039486</v>
      </c>
      <c r="L3353" s="444">
        <f t="shared" ca="1" si="167"/>
        <v>-295892810663.55164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-295892810663.55164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-1232886711.0981319</v>
      </c>
      <c r="L3354" s="444">
        <f t="shared" ca="1" si="167"/>
        <v>-297125697374.64978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-297125697374.64978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-1238023739.0610406</v>
      </c>
      <c r="L3355" s="444">
        <f t="shared" ca="1" si="167"/>
        <v>-298363721113.71082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-298363721113.71082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-1243182171.3071284</v>
      </c>
      <c r="L3356" s="444">
        <f t="shared" ca="1" si="167"/>
        <v>-299606903285.01794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-299606903285.01794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-1248362097.0209081</v>
      </c>
      <c r="L3357" s="444">
        <f t="shared" ca="1" si="167"/>
        <v>-300855265382.03888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-300855265382.03888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-1253563605.7584953</v>
      </c>
      <c r="L3358" s="444">
        <f t="shared" ca="1" si="167"/>
        <v>-302108828987.79736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-302108828987.79736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-1258786787.4491556</v>
      </c>
      <c r="L3359" s="444">
        <f t="shared" ca="1" si="167"/>
        <v>-303367615775.24652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-303367615775.24652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-1264031732.3968606</v>
      </c>
      <c r="L3360" s="444">
        <f t="shared" ca="1" si="167"/>
        <v>-304631647507.64337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-304631647507.64337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-1269298531.2818475</v>
      </c>
      <c r="L3361" s="444">
        <f t="shared" ca="1" si="167"/>
        <v>-305900946038.92523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-305900946038.92523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-1274587275.1621885</v>
      </c>
      <c r="L3362" s="444">
        <f t="shared" ca="1" si="167"/>
        <v>-307175533314.0874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-307175533314.0874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-1279898055.4753642</v>
      </c>
      <c r="L3363" s="444">
        <f t="shared" ca="1" si="167"/>
        <v>-308455431369.56274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-308455431369.56274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-1285230964.0398448</v>
      </c>
      <c r="L3364" s="444">
        <f t="shared" ca="1" si="167"/>
        <v>-309740662333.6026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-309740662333.6026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-1290586093.0566776</v>
      </c>
      <c r="L3365" s="444">
        <f t="shared" ca="1" si="167"/>
        <v>-311031248426.6593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-311031248426.6593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-1295963535.1110804</v>
      </c>
      <c r="L3366" s="444">
        <f t="shared" ca="1" si="167"/>
        <v>-312327211961.77039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-312327211961.77039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-1301363383.1740432</v>
      </c>
      <c r="L3367" s="444">
        <f t="shared" ca="1" si="167"/>
        <v>-313628575344.94446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-313628575344.94446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-1306785730.6039352</v>
      </c>
      <c r="L3368" s="444">
        <f t="shared" ca="1" si="167"/>
        <v>-314935361075.5484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-314935361075.5484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-1312230671.1481183</v>
      </c>
      <c r="L3369" s="444">
        <f t="shared" ca="1" si="167"/>
        <v>-316247591746.69653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-316247591746.69653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-1317698298.9445689</v>
      </c>
      <c r="L3370" s="444">
        <f t="shared" ca="1" si="167"/>
        <v>-317565290045.64111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-317565290045.64111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-1323188708.5235047</v>
      </c>
      <c r="L3371" s="444">
        <f t="shared" ca="1" si="167"/>
        <v>-318888478754.16461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-318888478754.16461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-1328701994.8090191</v>
      </c>
      <c r="L3372" s="444">
        <f t="shared" ca="1" si="167"/>
        <v>-320217180748.97363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-320217180748.97363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-1334238253.1207235</v>
      </c>
      <c r="L3373" s="444">
        <f t="shared" ca="1" si="167"/>
        <v>-321551419002.09436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-321551419002.09436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-1339797579.1753931</v>
      </c>
      <c r="L3374" s="444">
        <f t="shared" ca="1" si="167"/>
        <v>-322891216581.26978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-322891216581.26978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-1345380069.088624</v>
      </c>
      <c r="L3375" s="444">
        <f t="shared" ca="1" si="167"/>
        <v>-324236596650.3584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-324236596650.3584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-1350985819.3764932</v>
      </c>
      <c r="L3376" s="444">
        <f t="shared" ca="1" si="167"/>
        <v>-325587582469.73486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-325587582469.73486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-1356614926.9572287</v>
      </c>
      <c r="L3377" s="444">
        <f t="shared" ca="1" si="167"/>
        <v>-326944197396.69208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-326944197396.69208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-1362267489.1528835</v>
      </c>
      <c r="L3378" s="444">
        <f t="shared" ca="1" si="167"/>
        <v>-328306464885.84497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-328306464885.84497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-1367943603.6910207</v>
      </c>
      <c r="L3379" s="444">
        <f t="shared" ca="1" si="167"/>
        <v>-329674408489.53601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-329674408489.53601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-1373643368.7063999</v>
      </c>
      <c r="L3380" s="444">
        <f t="shared" ca="1" si="167"/>
        <v>-331048051858.24243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-331048051858.24243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-1379366882.7426767</v>
      </c>
      <c r="L3381" s="444">
        <f t="shared" ca="1" si="167"/>
        <v>-332427418740.98511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-332427418740.98511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-1385114244.7541046</v>
      </c>
      <c r="L3382" s="444">
        <f t="shared" ca="1" si="167"/>
        <v>-333812532985.7392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-333812532985.7392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-1390885554.1072466</v>
      </c>
      <c r="L3383" s="444">
        <f t="shared" ca="1" si="167"/>
        <v>-335203418539.84644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-335203418539.84644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-1396680910.5826936</v>
      </c>
      <c r="L3384" s="444">
        <f t="shared" ca="1" si="167"/>
        <v>-336600099450.42914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-336600099450.42914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-1402500414.3767881</v>
      </c>
      <c r="L3385" s="444">
        <f t="shared" ca="1" si="167"/>
        <v>-338002599864.80591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-338002599864.80591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-1408344166.103358</v>
      </c>
      <c r="L3386" s="444">
        <f t="shared" ca="1" si="167"/>
        <v>-339410944030.90924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-339410944030.90924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-1414212266.7954552</v>
      </c>
      <c r="L3387" s="444">
        <f t="shared" ca="1" si="167"/>
        <v>-340825156297.70471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-340825156297.70471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-1420104817.9071031</v>
      </c>
      <c r="L3388" s="444">
        <f t="shared" ca="1" si="167"/>
        <v>-342245261115.61182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-342245261115.61182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-1426021921.3150492</v>
      </c>
      <c r="L3389" s="444">
        <f t="shared" ca="1" si="167"/>
        <v>-343671283036.92688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-343671283036.92688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-1431963679.3205287</v>
      </c>
      <c r="L3390" s="444">
        <f t="shared" ca="1" si="167"/>
        <v>-345103246716.24744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-345103246716.24744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-1437930194.651031</v>
      </c>
      <c r="L3391" s="444">
        <f t="shared" ca="1" si="167"/>
        <v>-346541176910.89844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-346541176910.89844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-1443921570.4620769</v>
      </c>
      <c r="L3392" s="444">
        <f t="shared" ca="1" si="167"/>
        <v>-347985098481.36053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-347985098481.36053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-1449937910.3390021</v>
      </c>
      <c r="L3393" s="444">
        <f t="shared" ca="1" si="167"/>
        <v>-349435036391.69952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-349435036391.69952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-1455979318.298748</v>
      </c>
      <c r="L3394" s="444">
        <f t="shared" ca="1" si="167"/>
        <v>-350891015709.99829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-350891015709.99829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-1462045898.7916596</v>
      </c>
      <c r="L3395" s="444">
        <f t="shared" ca="1" si="167"/>
        <v>-352353061608.78998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-352353061608.78998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-1468137756.7032917</v>
      </c>
      <c r="L3396" s="444">
        <f t="shared" ca="1" si="167"/>
        <v>-353821199365.49329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-353821199365.49329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-1474254997.3562219</v>
      </c>
      <c r="L3397" s="444">
        <f t="shared" ca="1" si="167"/>
        <v>-355295454362.84949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-355295454362.84949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-1480397726.5118728</v>
      </c>
      <c r="L3398" s="444">
        <f t="shared" ca="1" si="167"/>
        <v>-356775852089.36139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-356775852089.36139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-1486566050.372339</v>
      </c>
      <c r="L3399" s="444">
        <f t="shared" ca="1" si="167"/>
        <v>-358262418139.7337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-358262418139.7337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-1492760075.5822237</v>
      </c>
      <c r="L3400" s="444">
        <f t="shared" ca="1" si="167"/>
        <v>-359755178215.31592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-359755178215.31592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-1498979909.2304831</v>
      </c>
      <c r="L3401" s="444">
        <f t="shared" ca="1" si="167"/>
        <v>-361254158124.54639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-361254158124.54639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-1505225658.8522766</v>
      </c>
      <c r="L3402" s="444">
        <f t="shared" ca="1" si="167"/>
        <v>-362759383783.39868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-362759383783.39868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-1511497432.4308279</v>
      </c>
      <c r="L3403" s="444">
        <f t="shared" ca="1" si="167"/>
        <v>-364270881215.82953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-364270881215.82953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-1517795338.3992896</v>
      </c>
      <c r="L3404" s="444">
        <f t="shared" ca="1" si="167"/>
        <v>-365788676554.22882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-365788676554.22882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-1524119485.6426201</v>
      </c>
      <c r="L3405" s="444">
        <f t="shared" ca="1" si="167"/>
        <v>-367312796039.87146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-367312796039.87146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-1530469983.4994645</v>
      </c>
      <c r="L3406" s="444">
        <f t="shared" ca="1" si="167"/>
        <v>-368843266023.37091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-368843266023.37091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-1536846941.7640455</v>
      </c>
      <c r="L3407" s="444">
        <f t="shared" ca="1" si="167"/>
        <v>-370380112965.13495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-370380112965.13495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-1543250470.6880622</v>
      </c>
      <c r="L3408" s="444">
        <f t="shared" ca="1" si="167"/>
        <v>-371923363435.823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-371923363435.823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-1549680680.9825959</v>
      </c>
      <c r="L3409" s="444">
        <f t="shared" ca="1" si="167"/>
        <v>-373473044116.8056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-373473044116.8056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-1556137683.8200233</v>
      </c>
      <c r="L3410" s="444">
        <f t="shared" ca="1" si="167"/>
        <v>-375029181800.62561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-375029181800.62561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-1562621590.8359401</v>
      </c>
      <c r="L3411" s="444">
        <f t="shared" ca="1" si="167"/>
        <v>-376591803391.46155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-376591803391.46155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-1569132514.1310897</v>
      </c>
      <c r="L3412" s="444">
        <f t="shared" ca="1" si="167"/>
        <v>-378160935905.59265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-378160935905.59265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-1575670566.2733028</v>
      </c>
      <c r="L3413" s="444">
        <f t="shared" ca="1" si="167"/>
        <v>-379736606471.86597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-379736606471.86597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-1582235860.2994416</v>
      </c>
      <c r="L3414" s="444">
        <f t="shared" ca="1" si="167"/>
        <v>-381318842332.16541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-381318842332.16541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-1588828509.7173557</v>
      </c>
      <c r="L3415" s="444">
        <f t="shared" ca="1" si="167"/>
        <v>-382907670841.88275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-382907670841.88275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-1595448628.5078447</v>
      </c>
      <c r="L3416" s="444">
        <f t="shared" ca="1" si="167"/>
        <v>-384503119470.39063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-384503119470.39063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-1602096331.1266277</v>
      </c>
      <c r="L3417" s="444">
        <f t="shared" ca="1" si="167"/>
        <v>-386105215801.51727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-386105215801.51727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-1608771732.5063219</v>
      </c>
      <c r="L3418" s="444">
        <f t="shared" ca="1" si="167"/>
        <v>-387713987534.02362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-387713987534.02362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-1615474948.0584316</v>
      </c>
      <c r="L3419" s="444">
        <f t="shared" ca="1" si="167"/>
        <v>-389329462482.08203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-389329462482.08203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-1622206093.6753418</v>
      </c>
      <c r="L3420" s="444">
        <f t="shared" ca="1" si="167"/>
        <v>-390951668575.75739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-390951668575.75739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-1628965285.7323225</v>
      </c>
      <c r="L3421" s="444">
        <f t="shared" ca="1" si="167"/>
        <v>-392580633861.48969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-392580633861.48969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-1635752641.0895402</v>
      </c>
      <c r="L3422" s="444">
        <f t="shared" ca="1" si="167"/>
        <v>-394216386502.57922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-394216386502.57922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-1642568277.09408</v>
      </c>
      <c r="L3423" s="444">
        <f t="shared" ca="1" si="167"/>
        <v>-395858954779.67328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-395858954779.67328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-1649412311.5819719</v>
      </c>
      <c r="L3424" s="444">
        <f t="shared" ca="1" si="167"/>
        <v>-397508367091.25525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-397508367091.25525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-1656284862.8802302</v>
      </c>
      <c r="L3425" s="444">
        <f t="shared" ca="1" si="167"/>
        <v>-399164651954.1355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-399164651954.1355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-1663186049.808898</v>
      </c>
      <c r="L3426" s="444">
        <f t="shared" ca="1" si="167"/>
        <v>-400827838003.9444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-400827838003.9444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-1670115991.6831017</v>
      </c>
      <c r="L3427" s="444">
        <f t="shared" ca="1" si="167"/>
        <v>-402497953995.6275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-402497953995.6275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-1677074808.3151145</v>
      </c>
      <c r="L3428" s="444">
        <f t="shared" ca="1" si="167"/>
        <v>-404175028803.94263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-404175028803.94263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-1684062620.0164275</v>
      </c>
      <c r="L3429" s="444">
        <f t="shared" ca="1" si="167"/>
        <v>-405859091423.95905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-405859091423.95905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-1691079547.5998294</v>
      </c>
      <c r="L3430" s="444">
        <f t="shared" ca="1" si="167"/>
        <v>-407550170971.5589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-407550170971.5589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-1698125712.3814955</v>
      </c>
      <c r="L3431" s="444">
        <f t="shared" ca="1" si="167"/>
        <v>-409248296683.94037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-409248296683.94037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-1705201236.183085</v>
      </c>
      <c r="L3432" s="444">
        <f t="shared" ca="1" si="167"/>
        <v>-410953497920.12347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-410953497920.12347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-1712306241.3338478</v>
      </c>
      <c r="L3433" s="444">
        <f t="shared" ca="1" si="167"/>
        <v>-412665804161.45734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-412665804161.45734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-1719440850.6727388</v>
      </c>
      <c r="L3434" s="444">
        <f t="shared" ca="1" si="167"/>
        <v>-414385245012.13007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-414385245012.13007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-1726605187.5505419</v>
      </c>
      <c r="L3435" s="444">
        <f t="shared" ca="1" si="167"/>
        <v>-416111850199.6806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-416111850199.6806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-1733799375.8320024</v>
      </c>
      <c r="L3436" s="444">
        <f t="shared" ca="1" si="167"/>
        <v>-417845649575.51263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-417845649575.51263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-1741023539.8979692</v>
      </c>
      <c r="L3437" s="444">
        <f t="shared" ca="1" si="167"/>
        <v>-419586673115.41058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-419586673115.41058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-1748277804.6475441</v>
      </c>
      <c r="L3438" s="444">
        <f t="shared" ca="1" si="167"/>
        <v>-421334950920.05811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-421334950920.05811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-1755562295.500242</v>
      </c>
      <c r="L3439" s="444">
        <f t="shared" ca="1" si="167"/>
        <v>-423090513215.55835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-423090513215.55835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-1762877138.3981597</v>
      </c>
      <c r="L3440" s="444">
        <f t="shared" ca="1" si="167"/>
        <v>-424853390353.95648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-424853390353.95648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-1770222459.808152</v>
      </c>
      <c r="L3441" s="444">
        <f t="shared" ca="1" si="167"/>
        <v>-426623612813.76465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-426623612813.76465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-1777598386.7240193</v>
      </c>
      <c r="L3442" s="444">
        <f t="shared" ca="1" si="167"/>
        <v>-428401211200.48865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-428401211200.48865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-1785005046.6687026</v>
      </c>
      <c r="L3443" s="444">
        <f t="shared" ca="1" si="167"/>
        <v>-430186216247.15735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-430186216247.15735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-1792442567.6964891</v>
      </c>
      <c r="L3444" s="444">
        <f t="shared" ca="1" si="167"/>
        <v>-431978658814.85382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-431978658814.85382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-1799911078.3952243</v>
      </c>
      <c r="L3445" s="444">
        <f t="shared" ca="1" si="167"/>
        <v>-433778569893.24902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-433778569893.24902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-1807410707.8885376</v>
      </c>
      <c r="L3446" s="444">
        <f t="shared" ca="1" si="167"/>
        <v>-435585980601.13757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-435585980601.13757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-1814941585.838073</v>
      </c>
      <c r="L3447" s="444">
        <f t="shared" ca="1" si="167"/>
        <v>-437400922186.97565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-437400922186.97565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-1822503842.4457321</v>
      </c>
      <c r="L3448" s="444">
        <f t="shared" ca="1" si="167"/>
        <v>-439223426029.42139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-439223426029.42139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-1830097608.4559221</v>
      </c>
      <c r="L3449" s="444">
        <f t="shared" ca="1" si="167"/>
        <v>-441053523637.87732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-441053523637.87732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-1837723015.1578221</v>
      </c>
      <c r="L3450" s="444">
        <f t="shared" ca="1" si="167"/>
        <v>-442891246653.03516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-442891246653.03516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-1845380194.3876462</v>
      </c>
      <c r="L3451" s="444">
        <f t="shared" ca="1" si="167"/>
        <v>-444736626847.42279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-444736626847.42279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-1853069278.5309284</v>
      </c>
      <c r="L3452" s="444">
        <f t="shared" ca="1" si="167"/>
        <v>-446589696125.95374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-446589696125.95374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-1860790400.5248072</v>
      </c>
      <c r="L3453" s="444">
        <f t="shared" ca="1" si="167"/>
        <v>-448450486526.47852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-448450486526.47852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-1868543693.860327</v>
      </c>
      <c r="L3454" s="444">
        <f t="shared" ca="1" si="167"/>
        <v>-450319030220.33887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-450319030220.33887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-1876329292.5847454</v>
      </c>
      <c r="L3455" s="444">
        <f t="shared" ca="1" si="167"/>
        <v>-452195359512.92358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-452195359512.92358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-1884147331.3038483</v>
      </c>
      <c r="L3456" s="444">
        <f t="shared" ca="1" si="167"/>
        <v>-454079506844.22742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-454079506844.22742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-1891997945.1842809</v>
      </c>
      <c r="L3457" s="444">
        <f t="shared" ca="1" si="167"/>
        <v>-455971504789.41168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-455971504789.41168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-1899881269.9558821</v>
      </c>
      <c r="L3458" s="444">
        <f t="shared" ca="1" si="167"/>
        <v>-457871386059.36755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-457871386059.36755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-1907797441.9140315</v>
      </c>
      <c r="L3459" s="444">
        <f t="shared" ca="1" si="167"/>
        <v>-459779183501.28156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-459779183501.28156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-1915746597.9220064</v>
      </c>
      <c r="L3460" s="444">
        <f t="shared" ca="1" si="167"/>
        <v>-461694930099.20355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-461694930099.20355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-1923728875.4133482</v>
      </c>
      <c r="L3461" s="444">
        <f t="shared" ca="1" si="167"/>
        <v>-463618658974.61688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-463618658974.61688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-1931744412.394237</v>
      </c>
      <c r="L3462" s="444">
        <f t="shared" ca="1" si="167"/>
        <v>-465550403387.01111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-465550403387.01111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-1939793347.4458797</v>
      </c>
      <c r="L3463" s="444">
        <f t="shared" ca="1" si="167"/>
        <v>-467490196734.45697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-467490196734.45697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-1947875819.7269039</v>
      </c>
      <c r="L3464" s="444">
        <f t="shared" ca="1" si="167"/>
        <v>-469438072554.1839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-469438072554.1839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-1955991968.9757662</v>
      </c>
      <c r="L3465" s="444">
        <f t="shared" ca="1" si="167"/>
        <v>-471394064523.15967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-471394064523.15967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-1964141935.5131655</v>
      </c>
      <c r="L3466" s="444">
        <f t="shared" ca="1" si="167"/>
        <v>-473358206458.67285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-473358206458.67285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-1972325860.2444701</v>
      </c>
      <c r="L3467" s="444">
        <f t="shared" ca="1" si="167"/>
        <v>-475330532318.9173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-475330532318.9173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-1980543884.6621554</v>
      </c>
      <c r="L3468" s="444">
        <f t="shared" ca="1" si="167"/>
        <v>-477311076203.57947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-477311076203.57947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-1988796150.8482478</v>
      </c>
      <c r="L3469" s="444">
        <f t="shared" ca="1" si="167"/>
        <v>-479299872354.42773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-479299872354.42773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-1997082801.4767818</v>
      </c>
      <c r="L3470" s="444">
        <f t="shared" ca="1" si="167"/>
        <v>-481296955155.90454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-481296955155.90454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-2005403979.8162687</v>
      </c>
      <c r="L3471" s="444">
        <f t="shared" ca="1" si="167"/>
        <v>-483302359135.72083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-483302359135.72083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-2013759829.7321703</v>
      </c>
      <c r="L3472" s="444">
        <f t="shared" ca="1" si="167"/>
        <v>-485316118965.453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-485316118965.453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-2022150495.6893873</v>
      </c>
      <c r="L3473" s="444">
        <f t="shared" ca="1" si="167"/>
        <v>-487338269461.1424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-487338269461.1424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-2030576122.7547598</v>
      </c>
      <c r="L3474" s="444">
        <f t="shared" ca="1" si="167"/>
        <v>-489368845583.89716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-489368845583.89716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-2039036856.5995715</v>
      </c>
      <c r="L3475" s="444">
        <f t="shared" ca="1" si="167"/>
        <v>-491407882440.4967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-491407882440.4967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-2047532843.5020695</v>
      </c>
      <c r="L3476" s="444">
        <f t="shared" ca="1" si="167"/>
        <v>-493455415283.99878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-493455415283.99878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-2056064230.3499949</v>
      </c>
      <c r="L3477" s="444">
        <f t="shared" ca="1" si="167"/>
        <v>-495511479514.34875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-495511479514.34875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-2064631164.6431201</v>
      </c>
      <c r="L3478" s="444">
        <f t="shared" ca="1" si="167"/>
        <v>-497576110678.99188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-497576110678.99188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-2073233794.4957995</v>
      </c>
      <c r="L3479" s="444">
        <f t="shared" ca="1" si="167"/>
        <v>-499649344473.48767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-499649344473.48767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-2081872268.6395319</v>
      </c>
      <c r="L3480" s="444">
        <f t="shared" ca="1" si="167"/>
        <v>-501731216742.1272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-501731216742.1272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-2090546736.4255297</v>
      </c>
      <c r="L3481" s="444">
        <f t="shared" ca="1" si="167"/>
        <v>-503821763478.55273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-503821763478.55273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-2099257347.8273032</v>
      </c>
      <c r="L3482" s="444">
        <f t="shared" ca="1" si="167"/>
        <v>-505921020826.38007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-505921020826.38007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-2108004253.4432502</v>
      </c>
      <c r="L3483" s="444">
        <f t="shared" ca="1" si="167"/>
        <v>-508029025079.8233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-508029025079.8233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-2116787604.4992638</v>
      </c>
      <c r="L3484" s="444">
        <f t="shared" ca="1" si="167"/>
        <v>-510145812684.32257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-510145812684.32257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-2125607552.8513439</v>
      </c>
      <c r="L3485" s="444">
        <f t="shared" ca="1" si="167"/>
        <v>-512271420237.17389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-512271420237.17389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-2134464250.9882245</v>
      </c>
      <c r="L3486" s="444">
        <f t="shared" ca="1" si="167"/>
        <v>-514405884488.16211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-514405884488.16211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-2143357852.034009</v>
      </c>
      <c r="L3487" s="444">
        <f t="shared" ca="1" si="167"/>
        <v>-516549242340.19611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-516549242340.19611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-2152288509.7508173</v>
      </c>
      <c r="L3488" s="444">
        <f t="shared" ca="1" si="167"/>
        <v>-518701530849.9469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-518701530849.9469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-2161256378.5414453</v>
      </c>
      <c r="L3489" s="444">
        <f t="shared" ca="1" si="167"/>
        <v>-520862787228.48834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-520862787228.48834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-2170261613.452035</v>
      </c>
      <c r="L3490" s="444">
        <f t="shared" ca="1" si="167"/>
        <v>-523033048841.94037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-523033048841.94037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-2179304370.1747513</v>
      </c>
      <c r="L3491" s="444">
        <f t="shared" ca="1" si="167"/>
        <v>-525212353212.11511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-525212353212.11511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-2188384805.0504794</v>
      </c>
      <c r="L3492" s="444">
        <f t="shared" ca="1" si="167"/>
        <v>-527400738017.16559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-527400738017.16559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-2197503075.0715237</v>
      </c>
      <c r="L3493" s="444">
        <f t="shared" ca="1" si="167"/>
        <v>-529598241092.23712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-529598241092.23712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-2206659337.8843212</v>
      </c>
      <c r="L3494" s="444">
        <f t="shared" ca="1" si="167"/>
        <v>-531804900430.12146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-531804900430.12146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-2215853751.7921729</v>
      </c>
      <c r="L3495" s="444">
        <f t="shared" ca="1" si="167"/>
        <v>-534020754181.91364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-534020754181.91364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-2225086475.7579732</v>
      </c>
      <c r="L3496" s="444">
        <f t="shared" ca="1" si="167"/>
        <v>-536245840657.67163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-536245840657.67163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-2234357669.4069653</v>
      </c>
      <c r="L3497" s="444">
        <f t="shared" ca="1" si="167"/>
        <v>-538480198327.07861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-538480198327.07861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-2243667493.0294938</v>
      </c>
      <c r="L3498" s="444">
        <f t="shared" ca="1" si="167"/>
        <v>-540723865820.10809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-540723865820.10809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-2253016107.5837836</v>
      </c>
      <c r="L3499" s="444">
        <f t="shared" ca="1" si="167"/>
        <v>-542976881927.69189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-542976881927.69189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-2262403674.6987162</v>
      </c>
      <c r="L3500" s="444">
        <f t="shared" ca="1" si="167"/>
        <v>-545239285602.39063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-545239285602.39063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-2271830356.6766276</v>
      </c>
      <c r="L3501" s="444">
        <f t="shared" ca="1" si="167"/>
        <v>-547511115959.06726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-547511115959.06726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-2281296316.4961133</v>
      </c>
      <c r="L3502" s="444">
        <f t="shared" ca="1" si="167"/>
        <v>-549792412275.56335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-549792412275.56335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-2290801717.8148475</v>
      </c>
      <c r="L3503" s="444">
        <f t="shared" ca="1" si="167"/>
        <v>-552083213993.37817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-552083213993.37817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-2300346724.9724092</v>
      </c>
      <c r="L3504" s="444">
        <f t="shared" ca="1" si="167"/>
        <v>-554383560718.35059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-554383560718.35059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-2309931502.9931273</v>
      </c>
      <c r="L3505" s="444">
        <f t="shared" ca="1" si="167"/>
        <v>-556693492221.34375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-556693492221.34375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-2319556217.588932</v>
      </c>
      <c r="L3506" s="444">
        <f t="shared" ca="1" si="167"/>
        <v>-559013048438.93274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-559013048438.93274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-2329221035.1622195</v>
      </c>
      <c r="L3507" s="444">
        <f t="shared" ca="1" si="167"/>
        <v>-561342269474.09497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-561342269474.09497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-2338926122.8087292</v>
      </c>
      <c r="L3508" s="444">
        <f t="shared" ca="1" si="167"/>
        <v>-563681195596.90369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-563681195596.90369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-2348671648.3204322</v>
      </c>
      <c r="L3509" s="444">
        <f t="shared" ca="1" si="167"/>
        <v>-566029867245.22412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-566029867245.22412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-2358457780.1884336</v>
      </c>
      <c r="L3510" s="444">
        <f t="shared" ca="1" si="167"/>
        <v>-568388325025.4126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-568388325025.4126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-2368284687.605886</v>
      </c>
      <c r="L3511" s="444">
        <f t="shared" ca="1" si="167"/>
        <v>-570756609713.01843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-570756609713.01843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-2378152540.4709101</v>
      </c>
      <c r="L3512" s="444">
        <f t="shared" ca="1" si="167"/>
        <v>-573134762253.48938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-573134762253.48938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-2388061509.3895392</v>
      </c>
      <c r="L3513" s="444">
        <f t="shared" ca="1" si="167"/>
        <v>-575522823762.87891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-575522823762.87891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-2398011765.6786623</v>
      </c>
      <c r="L3514" s="444">
        <f t="shared" ca="1" si="167"/>
        <v>-577920835528.55762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-577920835528.55762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-2408003481.3689899</v>
      </c>
      <c r="L3515" s="444">
        <f t="shared" ca="1" si="167"/>
        <v>-580328839009.92664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-580328839009.92664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-2418036829.2080278</v>
      </c>
      <c r="L3516" s="444">
        <f t="shared" ca="1" si="167"/>
        <v>-582746875839.13464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-582746875839.13464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-2428111982.6630611</v>
      </c>
      <c r="L3517" s="444">
        <f t="shared" ca="1" si="167"/>
        <v>-585174987821.79773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-585174987821.79773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-2438229115.9241571</v>
      </c>
      <c r="L3518" s="444">
        <f t="shared" ca="1" si="167"/>
        <v>-587613216937.72192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-587613216937.72192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-2448388403.9071746</v>
      </c>
      <c r="L3519" s="444">
        <f t="shared" ca="1" si="167"/>
        <v>-590061605341.62915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-590061605341.62915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-2458590022.2567883</v>
      </c>
      <c r="L3520" s="444">
        <f t="shared" ca="1" si="167"/>
        <v>-592520195363.88599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-592520195363.88599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-2468834147.349525</v>
      </c>
      <c r="L3521" s="444">
        <f t="shared" ca="1" si="167"/>
        <v>-594989029511.23547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-594989029511.23547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-2479120956.2968144</v>
      </c>
      <c r="L3522" s="444">
        <f t="shared" ca="1" si="167"/>
        <v>-597468150467.53235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-597468150467.53235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-2489450626.9480515</v>
      </c>
      <c r="L3523" s="444">
        <f t="shared" ca="1" si="167"/>
        <v>-599957601094.48035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-599957601094.48035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-2499823337.8936682</v>
      </c>
      <c r="L3524" s="444">
        <f t="shared" ca="1" si="167"/>
        <v>-602457424432.37402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-602457424432.37402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-2510239268.468225</v>
      </c>
      <c r="L3525" s="444">
        <f t="shared" ca="1" si="167"/>
        <v>-604967663700.84229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-604967663700.84229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-2520698598.7535095</v>
      </c>
      <c r="L3526" s="444">
        <f t="shared" ca="1" si="167"/>
        <v>-607488362299.59583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-607488362299.59583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-2531201509.5816493</v>
      </c>
      <c r="L3527" s="444">
        <f t="shared" ca="1" si="167"/>
        <v>-610019563809.17749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-610019563809.17749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-2541748182.5382395</v>
      </c>
      <c r="L3528" s="444">
        <f t="shared" ca="1" si="167"/>
        <v>-612561311991.7157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-612561311991.7157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-2552338799.9654822</v>
      </c>
      <c r="L3529" s="444">
        <f t="shared" ca="1" si="167"/>
        <v>-615113650791.68115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-615113650791.68115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-2562973544.9653382</v>
      </c>
      <c r="L3530" s="444">
        <f t="shared" ca="1" si="167"/>
        <v>-617676624336.64648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-617676624336.64648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-2573652601.4026937</v>
      </c>
      <c r="L3531" s="444">
        <f t="shared" ca="1" si="167"/>
        <v>-620250276938.04919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-620250276938.04919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-2584376153.9085383</v>
      </c>
      <c r="L3532" s="444">
        <f t="shared" ca="1" si="167"/>
        <v>-622834653091.95776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-622834653091.95776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-2595144387.8831573</v>
      </c>
      <c r="L3533" s="444">
        <f t="shared" ca="1" si="167"/>
        <v>-625429797479.84094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-625429797479.84094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-2605957489.4993372</v>
      </c>
      <c r="L3534" s="444">
        <f t="shared" ca="1" si="167"/>
        <v>-628035754969.34033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-628035754969.34033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-2616815645.7055845</v>
      </c>
      <c r="L3535" s="444">
        <f t="shared" ca="1" si="167"/>
        <v>-630652570615.0459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-630652570615.0459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-2627719044.2293577</v>
      </c>
      <c r="L3536" s="444">
        <f t="shared" ca="1" si="167"/>
        <v>-633280289659.27527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-633280289659.27527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-2638667873.5803137</v>
      </c>
      <c r="L3537" s="444">
        <f t="shared" ca="1" si="167"/>
        <v>-635918957532.85559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-635918957532.85559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-2649662323.053565</v>
      </c>
      <c r="L3538" s="444">
        <f t="shared" ca="1" si="167"/>
        <v>-638568619855.90918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-638568619855.90918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-2660702582.732955</v>
      </c>
      <c r="L3539" s="444">
        <f t="shared" ca="1" si="167"/>
        <v>-641229322438.64209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-641229322438.64209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-2671788843.4943419</v>
      </c>
      <c r="L3540" s="444">
        <f t="shared" ca="1" si="167"/>
        <v>-643901111282.13647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-643901111282.13647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-2682921297.0089021</v>
      </c>
      <c r="L3541" s="444">
        <f t="shared" ca="1" si="167"/>
        <v>-646584032579.14539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-646584032579.14539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-2694100135.746439</v>
      </c>
      <c r="L3542" s="444">
        <f t="shared" ca="1" si="167"/>
        <v>-649278132714.89185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-649278132714.89185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-2705325552.9787159</v>
      </c>
      <c r="L3543" s="444">
        <f t="shared" ca="1" si="167"/>
        <v>-651983458267.87061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-651983458267.87061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-2716597742.782794</v>
      </c>
      <c r="L3544" s="444">
        <f t="shared" ca="1" si="167"/>
        <v>-654700056010.65344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-654700056010.65344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-2727916900.0443892</v>
      </c>
      <c r="L3545" s="444">
        <f t="shared" ca="1" si="167"/>
        <v>-657427972910.69788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-657427972910.69788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-2739283220.4612412</v>
      </c>
      <c r="L3546" s="444">
        <f t="shared" ca="1" si="167"/>
        <v>-660167256131.15906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-660167256131.15906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-2750696900.5464959</v>
      </c>
      <c r="L3547" s="444">
        <f t="shared" ca="1" si="167"/>
        <v>-662917953031.70557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-662917953031.70557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-2762158137.6321063</v>
      </c>
      <c r="L3548" s="444">
        <f t="shared" ca="1" si="167"/>
        <v>-665680111169.33765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-665680111169.33765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-2773667129.8722401</v>
      </c>
      <c r="L3549" s="444">
        <f t="shared" ca="1" si="167"/>
        <v>-668453778299.20984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-668453778299.20984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-2785224076.2467074</v>
      </c>
      <c r="L3550" s="444">
        <f t="shared" ca="1" si="167"/>
        <v>-671239002375.45654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-671239002375.45654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-2796829176.5644021</v>
      </c>
      <c r="L3551" s="444">
        <f t="shared" ca="1" si="167"/>
        <v>-674035831552.021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-674035831552.021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-2808482631.466754</v>
      </c>
      <c r="L3552" s="444">
        <f t="shared" ca="1" si="167"/>
        <v>-676844314183.48779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-676844314183.48779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-2820184642.4311991</v>
      </c>
      <c r="L3553" s="444">
        <f t="shared" ca="1" si="167"/>
        <v>-679664498825.91895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-679664498825.91895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-2831935411.774662</v>
      </c>
      <c r="L3554" s="444">
        <f t="shared" ca="1" si="167"/>
        <v>-682496434237.6936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-682496434237.6936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-2843735142.6570568</v>
      </c>
      <c r="L3555" s="444">
        <f t="shared" ca="1" si="167"/>
        <v>-685340169380.35071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-685340169380.35071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-2855584039.0847945</v>
      </c>
      <c r="L3556" s="444">
        <f t="shared" ca="1" si="167"/>
        <v>-688195753419.43555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-688195753419.43555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-2867482305.9143147</v>
      </c>
      <c r="L3557" s="444">
        <f t="shared" ca="1" si="167"/>
        <v>-691063235725.34985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-691063235725.34985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-2879430148.8556242</v>
      </c>
      <c r="L3558" s="444">
        <f t="shared" ca="1" si="167"/>
        <v>-693942665874.20544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-693942665874.20544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-2891427774.4758558</v>
      </c>
      <c r="L3559" s="444">
        <f t="shared" ca="1" si="167"/>
        <v>-696834093648.68127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-696834093648.68127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-2903475390.2028384</v>
      </c>
      <c r="L3560" s="444">
        <f t="shared" ca="1" si="167"/>
        <v>-699737569038.88416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-699737569038.88416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-2915573204.3286839</v>
      </c>
      <c r="L3561" s="444">
        <f t="shared" ca="1" si="167"/>
        <v>-702653142243.21289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-702653142243.21289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-2927721426.0133872</v>
      </c>
      <c r="L3562" s="444">
        <f t="shared" ca="1" si="167"/>
        <v>-705580863669.22632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-705580863669.22632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-2939920265.2884431</v>
      </c>
      <c r="L3563" s="444">
        <f t="shared" ca="1" si="167"/>
        <v>-708520783934.51477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-708520783934.51477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-2952169933.0604782</v>
      </c>
      <c r="L3564" s="444">
        <f t="shared" ca="1" si="167"/>
        <v>-711472953867.5752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-711472953867.5752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-2964470641.1148968</v>
      </c>
      <c r="L3565" s="444">
        <f t="shared" ca="1" si="167"/>
        <v>-714437424508.69006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-714437424508.69006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-2976822602.1195421</v>
      </c>
      <c r="L3566" s="444">
        <f t="shared" ca="1" si="167"/>
        <v>-717414247110.80957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-717414247110.80957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-2989226029.6283731</v>
      </c>
      <c r="L3567" s="444">
        <f t="shared" ca="1" si="167"/>
        <v>-720403473140.43799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-720403473140.43799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-3001681138.0851583</v>
      </c>
      <c r="L3568" s="444">
        <f t="shared" ca="1" si="167"/>
        <v>-723405154278.52319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-723405154278.52319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-3014188142.8271799</v>
      </c>
      <c r="L3569" s="444">
        <f t="shared" ca="1" si="167"/>
        <v>-726419342421.35034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-726419342421.35034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-3026747260.0889597</v>
      </c>
      <c r="L3570" s="444">
        <f t="shared" ca="1" si="167"/>
        <v>-729446089681.43933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-729446089681.43933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-3039358707.0059972</v>
      </c>
      <c r="L3571" s="444">
        <f t="shared" ca="1" si="167"/>
        <v>-732485448388.44531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-732485448388.44531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-3052022701.6185222</v>
      </c>
      <c r="L3572" s="444">
        <f t="shared" ca="1" si="167"/>
        <v>-735537471090.06384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-735537471090.06384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-3064739462.8752661</v>
      </c>
      <c r="L3573" s="444">
        <f t="shared" ca="1" si="167"/>
        <v>-738602210552.93909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-738602210552.93909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-3077509210.6372461</v>
      </c>
      <c r="L3574" s="444">
        <f t="shared" ca="1" si="167"/>
        <v>-741679719763.57629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-741679719763.57629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-3090332165.6815677</v>
      </c>
      <c r="L3575" s="444">
        <f t="shared" ca="1" si="167"/>
        <v>-744770051929.25781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-744770051929.25781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-3103208549.7052407</v>
      </c>
      <c r="L3576" s="444">
        <f t="shared" ca="1" si="167"/>
        <v>-747873260478.96301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-747873260478.96301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-3116138585.3290124</v>
      </c>
      <c r="L3577" s="444">
        <f t="shared" ca="1" si="167"/>
        <v>-750989399064.29199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-750989399064.29199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-3129122496.1012168</v>
      </c>
      <c r="L3578" s="444">
        <f t="shared" ref="L3578:L3832" ca="1" si="172">I3578-J3578+K3578</f>
        <v>-754118521560.39319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-754118521560.39319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-3142160506.5016384</v>
      </c>
      <c r="L3579" s="444">
        <f t="shared" ca="1" si="172"/>
        <v>-757260682066.89478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-757260682066.89478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-3155252841.945395</v>
      </c>
      <c r="L3580" s="444">
        <f t="shared" ca="1" si="172"/>
        <v>-760415934908.84021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-760415934908.84021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-3168399728.7868342</v>
      </c>
      <c r="L3581" s="444">
        <f t="shared" ca="1" si="172"/>
        <v>-763584334637.62708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-763584334637.62708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-3181601394.3234463</v>
      </c>
      <c r="L3582" s="444">
        <f t="shared" ca="1" si="172"/>
        <v>-766765936031.95056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-766765936031.95056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-3194858066.7997942</v>
      </c>
      <c r="L3583" s="444">
        <f t="shared" ca="1" si="172"/>
        <v>-769960794098.75037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-769960794098.75037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-3208169975.4114599</v>
      </c>
      <c r="L3584" s="444">
        <f t="shared" ca="1" si="172"/>
        <v>-773168964074.16187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-773168964074.16187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-3221537350.3090076</v>
      </c>
      <c r="L3585" s="444">
        <f t="shared" ca="1" si="172"/>
        <v>-776390501424.47083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-776390501424.47083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-3234960422.6019616</v>
      </c>
      <c r="L3586" s="444">
        <f t="shared" ca="1" si="172"/>
        <v>-779625461847.07275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-779625461847.07275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-3248439424.362803</v>
      </c>
      <c r="L3587" s="444">
        <f t="shared" ca="1" si="172"/>
        <v>-782873901271.43555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-782873901271.43555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-3261974588.6309814</v>
      </c>
      <c r="L3588" s="444">
        <f t="shared" ca="1" si="172"/>
        <v>-786135875860.06653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-786135875860.06653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-3275566149.416944</v>
      </c>
      <c r="L3589" s="444">
        <f t="shared" ca="1" si="172"/>
        <v>-789411442009.48352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-789411442009.48352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-3289214341.7061815</v>
      </c>
      <c r="L3590" s="444">
        <f t="shared" ca="1" si="172"/>
        <v>-792700656351.1897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-792700656351.1897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-3302919401.4632902</v>
      </c>
      <c r="L3591" s="444">
        <f t="shared" ca="1" si="172"/>
        <v>-796003575752.65295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-796003575752.65295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-3316681565.636054</v>
      </c>
      <c r="L3592" s="444">
        <f t="shared" ca="1" si="172"/>
        <v>-799320257318.28906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-799320257318.28906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-3330501072.1595378</v>
      </c>
      <c r="L3593" s="444">
        <f t="shared" ca="1" si="172"/>
        <v>-802650758390.44861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-802650758390.44861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-3344378159.9602027</v>
      </c>
      <c r="L3594" s="444">
        <f t="shared" ca="1" si="172"/>
        <v>-805995136550.40881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-805995136550.40881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-3358313068.9600368</v>
      </c>
      <c r="L3595" s="444">
        <f t="shared" ca="1" si="172"/>
        <v>-809353449619.3689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-809353449619.3689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-3372306040.0807037</v>
      </c>
      <c r="L3596" s="444">
        <f t="shared" ca="1" si="172"/>
        <v>-812725755659.44958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-812725755659.44958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-3386357315.2477064</v>
      </c>
      <c r="L3597" s="444">
        <f t="shared" ca="1" si="172"/>
        <v>-816112112974.69727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-816112112974.69727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-3400467137.3945718</v>
      </c>
      <c r="L3598" s="444">
        <f t="shared" ca="1" si="172"/>
        <v>-819512580112.0918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-819512580112.0918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-3414635750.4670491</v>
      </c>
      <c r="L3599" s="444">
        <f t="shared" ca="1" si="172"/>
        <v>-822927215862.55884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-822927215862.55884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-3428863399.4273286</v>
      </c>
      <c r="L3600" s="444">
        <f t="shared" ca="1" si="172"/>
        <v>-826356079261.98621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-826356079261.98621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-3443150330.258276</v>
      </c>
      <c r="L3601" s="444">
        <f t="shared" ca="1" si="172"/>
        <v>-829799229592.24451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-829799229592.24451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-3457496789.9676852</v>
      </c>
      <c r="L3602" s="444">
        <f t="shared" ca="1" si="172"/>
        <v>-833256726382.21216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-833256726382.21216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-3471903026.5925508</v>
      </c>
      <c r="L3603" s="444">
        <f t="shared" ca="1" si="172"/>
        <v>-836728629408.80469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-836728629408.80469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-3486369289.2033529</v>
      </c>
      <c r="L3604" s="444">
        <f t="shared" ca="1" si="172"/>
        <v>-840214998698.00806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-840214998698.00806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-3500895827.9083667</v>
      </c>
      <c r="L3605" s="444">
        <f t="shared" ca="1" si="172"/>
        <v>-843715894525.91638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-843715894525.91638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-3515482893.857985</v>
      </c>
      <c r="L3606" s="444">
        <f t="shared" ca="1" si="172"/>
        <v>-847231377419.77441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-847231377419.77441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-3530130739.2490602</v>
      </c>
      <c r="L3607" s="444">
        <f t="shared" ca="1" si="172"/>
        <v>-850761508159.02344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-850761508159.02344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-3544839617.3292642</v>
      </c>
      <c r="L3608" s="444">
        <f t="shared" ca="1" si="172"/>
        <v>-854306347776.35266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-854306347776.35266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-3559609782.4014692</v>
      </c>
      <c r="L3609" s="444">
        <f t="shared" ca="1" si="172"/>
        <v>-857865957558.75415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-857865957558.75415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-3574441489.8281422</v>
      </c>
      <c r="L3610" s="444">
        <f t="shared" ca="1" si="172"/>
        <v>-861440399048.58228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-861440399048.58228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-3589334996.0357594</v>
      </c>
      <c r="L3611" s="444">
        <f t="shared" ca="1" si="172"/>
        <v>-865029734044.61804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-865029734044.61804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-3604290558.5192423</v>
      </c>
      <c r="L3612" s="444">
        <f t="shared" ca="1" si="172"/>
        <v>-868634024603.13733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-868634024603.13733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-3619308435.8464055</v>
      </c>
      <c r="L3613" s="444">
        <f t="shared" ca="1" si="172"/>
        <v>-872253333038.98376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-872253333038.98376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-3634388887.6624317</v>
      </c>
      <c r="L3614" s="444">
        <f t="shared" ca="1" si="172"/>
        <v>-875887721926.64624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-875887721926.64624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-3649532174.6943593</v>
      </c>
      <c r="L3615" s="444">
        <f t="shared" ca="1" si="172"/>
        <v>-879537254101.34058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-879537254101.34058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-3664738558.7555857</v>
      </c>
      <c r="L3616" s="444">
        <f t="shared" ca="1" si="172"/>
        <v>-883201992660.09619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-883201992660.09619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-3680008302.7504005</v>
      </c>
      <c r="L3617" s="444">
        <f t="shared" ca="1" si="172"/>
        <v>-886882000962.84656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-886882000962.84656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-3695341670.6785274</v>
      </c>
      <c r="L3618" s="444">
        <f t="shared" ca="1" si="172"/>
        <v>-890577342633.52502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-890577342633.52502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-3710738927.6396875</v>
      </c>
      <c r="L3619" s="444">
        <f t="shared" ca="1" si="172"/>
        <v>-894288081561.16467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-894288081561.16467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-3726200339.8381863</v>
      </c>
      <c r="L3620" s="444">
        <f t="shared" ca="1" si="172"/>
        <v>-898014281901.00281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-898014281901.00281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-3741726174.5875115</v>
      </c>
      <c r="L3621" s="444">
        <f t="shared" ca="1" si="172"/>
        <v>-901756008075.59033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-901756008075.59033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-3757316700.31496</v>
      </c>
      <c r="L3622" s="444">
        <f t="shared" ca="1" si="172"/>
        <v>-905513324775.90527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-905513324775.90527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-3772972186.5662718</v>
      </c>
      <c r="L3623" s="444">
        <f t="shared" ca="1" si="172"/>
        <v>-909286296962.47156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-909286296962.47156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-3788692904.0102983</v>
      </c>
      <c r="L3624" s="444">
        <f t="shared" ca="1" si="172"/>
        <v>-913074989866.48181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-913074989866.48181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-3804479124.4436746</v>
      </c>
      <c r="L3625" s="444">
        <f t="shared" ca="1" si="172"/>
        <v>-916879468990.92554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-916879468990.92554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-3820331120.7955232</v>
      </c>
      <c r="L3626" s="444">
        <f t="shared" ca="1" si="172"/>
        <v>-920699800111.72107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-920699800111.72107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-3836249167.1321712</v>
      </c>
      <c r="L3627" s="444">
        <f t="shared" ca="1" si="172"/>
        <v>-924536049278.85327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-924536049278.85327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-3852233538.6618886</v>
      </c>
      <c r="L3628" s="444">
        <f t="shared" ca="1" si="172"/>
        <v>-928388282817.51514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-928388282817.51514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-3868284511.7396464</v>
      </c>
      <c r="L3629" s="444">
        <f t="shared" ca="1" si="172"/>
        <v>-932256567329.25476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-932256567329.25476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-3884402363.8718944</v>
      </c>
      <c r="L3630" s="444">
        <f t="shared" ca="1" si="172"/>
        <v>-936140969693.12671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-936140969693.12671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-3900587373.7213612</v>
      </c>
      <c r="L3631" s="444">
        <f t="shared" ca="1" si="172"/>
        <v>-940041557066.84802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-940041557066.84802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-3916839821.1118665</v>
      </c>
      <c r="L3632" s="444">
        <f t="shared" ca="1" si="172"/>
        <v>-943958396887.95984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-943958396887.95984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-3933159987.0331655</v>
      </c>
      <c r="L3633" s="444">
        <f t="shared" ca="1" si="172"/>
        <v>-947891556874.99304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-947891556874.99304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-3949548153.6458044</v>
      </c>
      <c r="L3634" s="444">
        <f t="shared" ca="1" si="172"/>
        <v>-951841105028.63879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-951841105028.63879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-3966004604.2859955</v>
      </c>
      <c r="L3635" s="444">
        <f t="shared" ca="1" si="172"/>
        <v>-955807109632.9248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-955807109632.9248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-3982529623.4705205</v>
      </c>
      <c r="L3636" s="444">
        <f t="shared" ca="1" si="172"/>
        <v>-959789639256.39539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-959789639256.39539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-3999123496.9016476</v>
      </c>
      <c r="L3637" s="444">
        <f t="shared" ca="1" si="172"/>
        <v>-963788762753.297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-963788762753.297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-4015786511.4720712</v>
      </c>
      <c r="L3638" s="444">
        <f t="shared" ca="1" si="172"/>
        <v>-967804549264.76904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-967804549264.76904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-4032518955.2698712</v>
      </c>
      <c r="L3639" s="444">
        <f t="shared" ca="1" si="172"/>
        <v>-971837068220.03894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-971837068220.03894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-4049321117.5834951</v>
      </c>
      <c r="L3640" s="444">
        <f t="shared" ca="1" si="172"/>
        <v>-975886389337.62244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-975886389337.62244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-4066193288.9067597</v>
      </c>
      <c r="L3641" s="444">
        <f t="shared" ca="1" si="172"/>
        <v>-979952582626.52917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-979952582626.52917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-4083135760.9438715</v>
      </c>
      <c r="L3642" s="444">
        <f t="shared" ca="1" si="172"/>
        <v>-984035718387.47302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-984035718387.47302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-4100148826.6144714</v>
      </c>
      <c r="L3643" s="444">
        <f t="shared" ca="1" si="172"/>
        <v>-988135867214.08752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-988135867214.08752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-4117232780.0586972</v>
      </c>
      <c r="L3644" s="444">
        <f t="shared" ca="1" si="172"/>
        <v>-992253099994.14624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-992253099994.14624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-4134387916.6422758</v>
      </c>
      <c r="L3645" s="444">
        <f t="shared" ca="1" si="172"/>
        <v>-996387487910.78857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-996387487910.78857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-4151614532.9616189</v>
      </c>
      <c r="L3646" s="444">
        <f t="shared" ca="1" si="172"/>
        <v>-1000539102443.7502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-1000539102443.7502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-4168912926.8489599</v>
      </c>
      <c r="L3647" s="444">
        <f t="shared" ca="1" si="172"/>
        <v>-1004708015370.5992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-1004708015370.5992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-4186283397.3774967</v>
      </c>
      <c r="L3648" s="444">
        <f t="shared" ca="1" si="172"/>
        <v>-1008894298767.9767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-1008894298767.9767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-4203726244.866569</v>
      </c>
      <c r="L3649" s="444">
        <f t="shared" ca="1" si="172"/>
        <v>-1013098025012.8433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-1013098025012.8433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-4221241770.886847</v>
      </c>
      <c r="L3650" s="444">
        <f t="shared" ca="1" si="172"/>
        <v>-1017319266783.7301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-1017319266783.7301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-4238830278.265542</v>
      </c>
      <c r="L3651" s="444">
        <f t="shared" ca="1" si="172"/>
        <v>-1021558097061.9956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-1021558097061.9956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-4256492071.0916486</v>
      </c>
      <c r="L3652" s="444">
        <f t="shared" ca="1" si="172"/>
        <v>-1025814589133.0873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-1025814589133.0873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-4274227454.7211967</v>
      </c>
      <c r="L3653" s="444">
        <f t="shared" ca="1" si="172"/>
        <v>-1030088816587.8085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-1030088816587.8085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-4292036735.7825351</v>
      </c>
      <c r="L3654" s="444">
        <f t="shared" ca="1" si="172"/>
        <v>-1034380853323.5911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-1034380853323.5911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-4309920222.1816292</v>
      </c>
      <c r="L3655" s="444">
        <f t="shared" ca="1" si="172"/>
        <v>-1038690773545.7727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-1038690773545.7727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-4327878223.1073866</v>
      </c>
      <c r="L3656" s="444">
        <f t="shared" ca="1" si="172"/>
        <v>-1043018651768.8801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-1043018651768.8801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-4345911049.0369997</v>
      </c>
      <c r="L3657" s="444">
        <f t="shared" ca="1" si="172"/>
        <v>-1047364562817.9171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-1047364562817.9171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-4364019011.7413206</v>
      </c>
      <c r="L3658" s="444">
        <f t="shared" ca="1" si="172"/>
        <v>-1051728581829.6584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-1051728581829.6584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-4382202424.2902431</v>
      </c>
      <c r="L3659" s="444">
        <f t="shared" ca="1" si="172"/>
        <v>-1056110784253.9487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-1056110784253.9487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-4400461601.0581198</v>
      </c>
      <c r="L3660" s="444">
        <f t="shared" ca="1" si="172"/>
        <v>-1060511245855.0068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-1060511245855.0068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-4418796857.7291946</v>
      </c>
      <c r="L3661" s="444">
        <f t="shared" ca="1" si="172"/>
        <v>-1064930042712.7361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-1064930042712.7361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-4437208511.3030663</v>
      </c>
      <c r="L3662" s="444">
        <f t="shared" ca="1" si="172"/>
        <v>-1069367251224.0392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-1069367251224.0392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-4455696880.1001635</v>
      </c>
      <c r="L3663" s="444">
        <f t="shared" ca="1" si="172"/>
        <v>-1073822948104.1394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-1073822948104.1394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-4474262283.7672472</v>
      </c>
      <c r="L3664" s="444">
        <f t="shared" ca="1" si="172"/>
        <v>-1078297210387.9066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-1078297210387.9066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-4492905043.2829447</v>
      </c>
      <c r="L3665" s="444">
        <f t="shared" ca="1" si="172"/>
        <v>-1082790115431.1896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-1082790115431.1896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-4511625480.9632902</v>
      </c>
      <c r="L3666" s="444">
        <f t="shared" ca="1" si="172"/>
        <v>-1087301740912.1528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-1087301740912.1528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-4530423920.4673033</v>
      </c>
      <c r="L3667" s="444">
        <f t="shared" ca="1" si="172"/>
        <v>-1091832164832.6201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-1091832164832.6201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-4549300686.8025846</v>
      </c>
      <c r="L3668" s="444">
        <f t="shared" ca="1" si="172"/>
        <v>-1096381465519.4227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-1096381465519.4227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-4568256106.3309278</v>
      </c>
      <c r="L3669" s="444">
        <f t="shared" ca="1" si="172"/>
        <v>-1100949721625.7537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-1100949721625.7537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-4587290506.7739735</v>
      </c>
      <c r="L3670" s="444">
        <f t="shared" ca="1" si="172"/>
        <v>-1105537012132.5276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-1105537012132.5276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-4606404217.2188644</v>
      </c>
      <c r="L3671" s="444">
        <f t="shared" ca="1" si="172"/>
        <v>-1110143416349.7463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-1110143416349.7463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-4625597568.1239433</v>
      </c>
      <c r="L3672" s="444">
        <f t="shared" ca="1" si="172"/>
        <v>-1114769013917.8704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-1114769013917.8704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-4644870891.32446</v>
      </c>
      <c r="L3673" s="444">
        <f t="shared" ca="1" si="172"/>
        <v>-1119413884809.1948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-1119413884809.1948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-4664224520.038312</v>
      </c>
      <c r="L3674" s="444">
        <f t="shared" ca="1" si="172"/>
        <v>-1124078109329.2332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-1124078109329.2332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-4683658788.8718052</v>
      </c>
      <c r="L3675" s="444">
        <f t="shared" ca="1" si="172"/>
        <v>-1128761768118.105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-1128761768118.105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-4703174033.8254375</v>
      </c>
      <c r="L3676" s="444">
        <f t="shared" ca="1" si="172"/>
        <v>-1133464942151.9304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-1133464942151.9304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-4722770592.2997103</v>
      </c>
      <c r="L3677" s="444">
        <f t="shared" ca="1" si="172"/>
        <v>-1138187712744.2302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-1138187712744.2302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-4742448803.1009588</v>
      </c>
      <c r="L3678" s="444">
        <f t="shared" ca="1" si="172"/>
        <v>-1142930161547.3313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-1142930161547.3313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-4762209006.4472141</v>
      </c>
      <c r="L3679" s="444">
        <f t="shared" ca="1" si="172"/>
        <v>-1147692370553.7786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-1147692370553.7786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-4782051543.9740772</v>
      </c>
      <c r="L3680" s="444">
        <f t="shared" ca="1" si="172"/>
        <v>-1152474422097.7527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-1152474422097.7527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-4801976758.7406359</v>
      </c>
      <c r="L3681" s="444">
        <f t="shared" ca="1" si="172"/>
        <v>-1157276398856.4934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-1157276398856.4934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-4821984995.2353888</v>
      </c>
      <c r="L3682" s="444">
        <f t="shared" ca="1" si="172"/>
        <v>-1162098383851.7288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-1162098383851.7288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-4842076599.3822031</v>
      </c>
      <c r="L3683" s="444">
        <f t="shared" ca="1" si="172"/>
        <v>-1166940460451.1111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-1166940460451.1111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-4862251918.5462961</v>
      </c>
      <c r="L3684" s="444">
        <f t="shared" ca="1" si="172"/>
        <v>-1171802712369.6575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-1171802712369.6575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-4882511301.5402393</v>
      </c>
      <c r="L3685" s="444">
        <f t="shared" ca="1" si="172"/>
        <v>-1176685223671.1978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-1176685223671.1978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-4902855098.6299906</v>
      </c>
      <c r="L3686" s="444">
        <f t="shared" ca="1" si="172"/>
        <v>-1181588078769.8276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-1181588078769.8276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-4923283661.5409489</v>
      </c>
      <c r="L3687" s="444">
        <f t="shared" ca="1" si="172"/>
        <v>-1186511362431.3687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-1186511362431.3687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-4943797343.464036</v>
      </c>
      <c r="L3688" s="444">
        <f t="shared" ca="1" si="172"/>
        <v>-1191455159774.8328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-1191455159774.8328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-4964396499.0618029</v>
      </c>
      <c r="L3689" s="444">
        <f t="shared" ca="1" si="172"/>
        <v>-1196419556273.8945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-1196419556273.8945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-4985081484.4745607</v>
      </c>
      <c r="L3690" s="444">
        <f t="shared" ca="1" si="172"/>
        <v>-1201404637758.3691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-1201404637758.3691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-5005852657.3265381</v>
      </c>
      <c r="L3691" s="444">
        <f t="shared" ca="1" si="172"/>
        <v>-1206410490415.6958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-1206410490415.6958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-5026710376.7320662</v>
      </c>
      <c r="L3692" s="444">
        <f t="shared" ca="1" si="172"/>
        <v>-1211437200792.428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-1211437200792.428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-5047655003.3017836</v>
      </c>
      <c r="L3693" s="444">
        <f t="shared" ca="1" si="172"/>
        <v>-1216484855795.7297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-1216484855795.7297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-5068686899.1488743</v>
      </c>
      <c r="L3694" s="444">
        <f t="shared" ca="1" si="172"/>
        <v>-1221553542694.8787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-1221553542694.8787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-5089806427.8953276</v>
      </c>
      <c r="L3695" s="444">
        <f t="shared" ca="1" si="172"/>
        <v>-1226643349122.7739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-1226643349122.7739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-5111013954.6782246</v>
      </c>
      <c r="L3696" s="444">
        <f t="shared" ca="1" si="172"/>
        <v>-1231754363077.4521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-1231754363077.4521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-5132309846.1560507</v>
      </c>
      <c r="L3697" s="444">
        <f t="shared" ca="1" si="172"/>
        <v>-1236886672923.6082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-1236886672923.6082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-5153694470.5150337</v>
      </c>
      <c r="L3698" s="444">
        <f t="shared" ca="1" si="172"/>
        <v>-1242040367394.1233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-1242040367394.1233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-5175168197.4755135</v>
      </c>
      <c r="L3699" s="444">
        <f t="shared" ca="1" si="172"/>
        <v>-1247215535591.5989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-1247215535591.5989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-5196731398.2983284</v>
      </c>
      <c r="L3700" s="444">
        <f t="shared" ca="1" si="172"/>
        <v>-1252412266989.8972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-1252412266989.8972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-5218384445.7912388</v>
      </c>
      <c r="L3701" s="444">
        <f t="shared" ca="1" si="172"/>
        <v>-1257630651435.6885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-1257630651435.6885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-5240127714.3153687</v>
      </c>
      <c r="L3702" s="444">
        <f t="shared" ca="1" si="172"/>
        <v>-1262870779150.0039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-1262870779150.0039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-5261961579.7916832</v>
      </c>
      <c r="L3703" s="444">
        <f t="shared" ca="1" si="172"/>
        <v>-1268132740729.7957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-1268132740729.7957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-5283886419.7074814</v>
      </c>
      <c r="L3704" s="444">
        <f t="shared" ca="1" si="172"/>
        <v>-1273416627149.5032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-1273416627149.5032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-5305902613.1229296</v>
      </c>
      <c r="L3705" s="444">
        <f t="shared" ca="1" si="172"/>
        <v>-1278722529762.6262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-1278722529762.6262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-5328010540.6776094</v>
      </c>
      <c r="L3706" s="444">
        <f t="shared" ca="1" si="172"/>
        <v>-1284050540303.3037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-1284050540303.3037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-5350210584.5970984</v>
      </c>
      <c r="L3707" s="444">
        <f t="shared" ca="1" si="172"/>
        <v>-1289400750887.9009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-1289400750887.9009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-5372503128.6995869</v>
      </c>
      <c r="L3708" s="444">
        <f t="shared" ca="1" si="172"/>
        <v>-1294773254016.6006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-1294773254016.6006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-5394888558.4025021</v>
      </c>
      <c r="L3709" s="444">
        <f t="shared" ca="1" si="172"/>
        <v>-1300168142575.0032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-1300168142575.0032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-5417367260.7291794</v>
      </c>
      <c r="L3710" s="444">
        <f t="shared" ca="1" si="172"/>
        <v>-1305585509835.7324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-1305585509835.7324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-5439939624.3155518</v>
      </c>
      <c r="L3711" s="444">
        <f t="shared" ca="1" si="172"/>
        <v>-1311025449460.0479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-1311025449460.0479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-5462606039.4168663</v>
      </c>
      <c r="L3712" s="444">
        <f t="shared" ca="1" si="172"/>
        <v>-1316488055499.4646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-1316488055499.4646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-5485366897.9144354</v>
      </c>
      <c r="L3713" s="444">
        <f t="shared" ca="1" si="172"/>
        <v>-1321973422397.3792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-1321973422397.3792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-5508222593.3224134</v>
      </c>
      <c r="L3714" s="444">
        <f t="shared" ca="1" si="172"/>
        <v>-1327481644990.7017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-1327481644990.7017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-5531173520.79459</v>
      </c>
      <c r="L3715" s="444">
        <f t="shared" ca="1" si="172"/>
        <v>-1333012818511.4963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-1333012818511.4963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-5554220077.1312351</v>
      </c>
      <c r="L3716" s="444">
        <f t="shared" ca="1" si="172"/>
        <v>-1338567038588.6277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-1338567038588.6277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-5577362660.7859488</v>
      </c>
      <c r="L3717" s="444">
        <f t="shared" ca="1" si="172"/>
        <v>-1344144401249.4136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-1344144401249.4136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-5600601671.8725567</v>
      </c>
      <c r="L3718" s="444">
        <f t="shared" ca="1" si="172"/>
        <v>-1349745002921.2861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-1349745002921.2861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-5623937512.1720257</v>
      </c>
      <c r="L3719" s="444">
        <f t="shared" ca="1" si="172"/>
        <v>-1355368940433.4583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-1355368940433.4583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-5647370585.1394091</v>
      </c>
      <c r="L3720" s="444">
        <f t="shared" ca="1" si="172"/>
        <v>-1361016311018.5977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-1361016311018.5977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-5670901295.9108238</v>
      </c>
      <c r="L3721" s="444">
        <f t="shared" ca="1" si="172"/>
        <v>-1366687212314.5085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-1366687212314.5085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-5694530051.3104525</v>
      </c>
      <c r="L3722" s="444">
        <f t="shared" ca="1" si="172"/>
        <v>-1372381742365.8191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-1372381742365.8191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-5718257259.8575792</v>
      </c>
      <c r="L3723" s="444">
        <f t="shared" ca="1" si="172"/>
        <v>-1378099999625.6768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-1378099999625.6768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-5742083331.773653</v>
      </c>
      <c r="L3724" s="444">
        <f t="shared" ca="1" si="172"/>
        <v>-1383842082957.4504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-1383842082957.4504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-5766008678.989377</v>
      </c>
      <c r="L3725" s="444">
        <f t="shared" ca="1" si="172"/>
        <v>-1389608091636.4397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-1389608091636.4397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-5790033715.1518316</v>
      </c>
      <c r="L3726" s="444">
        <f t="shared" ca="1" si="172"/>
        <v>-1395398125351.5916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-1395398125351.5916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-5814158855.6316319</v>
      </c>
      <c r="L3727" s="444">
        <f t="shared" ca="1" si="172"/>
        <v>-1401212284207.2231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-1401212284207.2231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-5838384517.5300961</v>
      </c>
      <c r="L3728" s="444">
        <f t="shared" ca="1" si="172"/>
        <v>-1407050668724.7532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-1407050668724.7532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-5862711119.6864719</v>
      </c>
      <c r="L3729" s="444">
        <f t="shared" ca="1" si="172"/>
        <v>-1412913379844.4397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-1412913379844.4397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-5887139082.6851654</v>
      </c>
      <c r="L3730" s="444">
        <f t="shared" ca="1" si="172"/>
        <v>-1418800518927.1248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-1418800518927.1248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-5911668828.8630199</v>
      </c>
      <c r="L3731" s="444">
        <f t="shared" ca="1" si="172"/>
        <v>-1424712187755.9878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-1424712187755.9878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-5936300782.3166161</v>
      </c>
      <c r="L3732" s="444">
        <f t="shared" ca="1" si="172"/>
        <v>-1430648488538.3044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-1430648488538.3044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-5961035368.9096022</v>
      </c>
      <c r="L3733" s="444">
        <f t="shared" ca="1" si="172"/>
        <v>-1436609523907.2141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-1436609523907.2141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-5985873016.2800589</v>
      </c>
      <c r="L3734" s="444">
        <f t="shared" ca="1" si="172"/>
        <v>-1442595396923.4941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-1442595396923.4941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-6010814153.8478918</v>
      </c>
      <c r="L3735" s="444">
        <f t="shared" ca="1" si="172"/>
        <v>-1448606211077.342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-1448606211077.342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-6035859212.822258</v>
      </c>
      <c r="L3736" s="444">
        <f t="shared" ca="1" si="172"/>
        <v>-1454642070290.1643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-1454642070290.1643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-6061008626.2090178</v>
      </c>
      <c r="L3737" s="444">
        <f t="shared" ca="1" si="172"/>
        <v>-1460703078916.3733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-1460703078916.3733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-6086262828.818222</v>
      </c>
      <c r="L3738" s="444">
        <f t="shared" ca="1" si="172"/>
        <v>-1466789341745.1914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-1466789341745.1914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-6111622257.2716312</v>
      </c>
      <c r="L3739" s="444">
        <f t="shared" ca="1" si="172"/>
        <v>-1472900964002.4631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-1472900964002.4631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-6137087350.0102634</v>
      </c>
      <c r="L3740" s="444">
        <f t="shared" ca="1" si="172"/>
        <v>-1479038051352.4734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-1479038051352.4734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-6162658547.3019724</v>
      </c>
      <c r="L3741" s="444">
        <f t="shared" ca="1" si="172"/>
        <v>-1485200709899.7754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-1485200709899.7754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-6188336291.2490644</v>
      </c>
      <c r="L3742" s="444">
        <f t="shared" ca="1" si="172"/>
        <v>-1491389046191.0244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-1491389046191.0244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-6214121025.7959347</v>
      </c>
      <c r="L3743" s="444">
        <f t="shared" ca="1" si="172"/>
        <v>-1497603167216.8203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-1497603167216.8203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-6240013196.7367516</v>
      </c>
      <c r="L3744" s="444">
        <f t="shared" ca="1" si="172"/>
        <v>-1503843180413.5571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-1503843180413.5571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-6266013251.723155</v>
      </c>
      <c r="L3745" s="444">
        <f t="shared" ca="1" si="172"/>
        <v>-1510109193665.2803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-1510109193665.2803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-6292121640.2720013</v>
      </c>
      <c r="L3746" s="444">
        <f t="shared" ca="1" si="172"/>
        <v>-1516401315305.5522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-1516401315305.5522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-6318338813.7731342</v>
      </c>
      <c r="L3747" s="444">
        <f t="shared" ca="1" si="172"/>
        <v>-1522719654119.3254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-1522719654119.3254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-6344665225.4971895</v>
      </c>
      <c r="L3748" s="444">
        <f t="shared" ca="1" si="172"/>
        <v>-1529064319344.8225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-1529064319344.8225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-6371101330.6034269</v>
      </c>
      <c r="L3749" s="444">
        <f t="shared" ca="1" si="172"/>
        <v>-1535435420675.426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-1535435420675.426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-6397647586.1476088</v>
      </c>
      <c r="L3750" s="444">
        <f t="shared" ca="1" si="172"/>
        <v>-1541833068261.5737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-1541833068261.5737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-6424304451.0898905</v>
      </c>
      <c r="L3751" s="444">
        <f t="shared" ca="1" si="172"/>
        <v>-1548257372712.6636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-1548257372712.6636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-6451072386.3027649</v>
      </c>
      <c r="L3752" s="444">
        <f t="shared" ca="1" si="172"/>
        <v>-1554708445098.9663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-1554708445098.9663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-6477951854.5790262</v>
      </c>
      <c r="L3753" s="444">
        <f t="shared" ca="1" si="172"/>
        <v>-1561186396953.5454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-1561186396953.5454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-6504943320.6397724</v>
      </c>
      <c r="L3754" s="444">
        <f t="shared" ca="1" si="172"/>
        <v>-1567691340274.1853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-1567691340274.1853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-6532047251.1424389</v>
      </c>
      <c r="L3755" s="444">
        <f t="shared" ca="1" si="172"/>
        <v>-1574223387525.3276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-1574223387525.3276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-6559264114.6888647</v>
      </c>
      <c r="L3756" s="444">
        <f t="shared" ca="1" si="172"/>
        <v>-1580782651640.0166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-1580782651640.0166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-6586594381.8334026</v>
      </c>
      <c r="L3757" s="444">
        <f t="shared" ca="1" si="172"/>
        <v>-1587369246021.8501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-1587369246021.8501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-6614038525.0910416</v>
      </c>
      <c r="L3758" s="444">
        <f t="shared" ca="1" si="172"/>
        <v>-1593983284546.9412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-1593983284546.9412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-6641597018.9455881</v>
      </c>
      <c r="L3759" s="444">
        <f t="shared" ca="1" si="172"/>
        <v>-1600624881565.8867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-1600624881565.8867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-6669270339.8578615</v>
      </c>
      <c r="L3760" s="444">
        <f t="shared" ca="1" si="172"/>
        <v>-1607294151905.7446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-1607294151905.7446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-6697058966.2739363</v>
      </c>
      <c r="L3761" s="444">
        <f t="shared" ca="1" si="172"/>
        <v>-1613991210872.0186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-1613991210872.0186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-6724963378.6334105</v>
      </c>
      <c r="L3762" s="444">
        <f t="shared" ca="1" si="172"/>
        <v>-1620716174250.6519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-1620716174250.6519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-6752984059.3777161</v>
      </c>
      <c r="L3763" s="444">
        <f t="shared" ca="1" si="172"/>
        <v>-1627469158310.0295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-1627469158310.0295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-6781121492.958456</v>
      </c>
      <c r="L3764" s="444">
        <f t="shared" ca="1" si="172"/>
        <v>-1634250279802.988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-1634250279802.988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-6809376165.8457832</v>
      </c>
      <c r="L3765" s="444">
        <f t="shared" ca="1" si="172"/>
        <v>-1641059655968.8337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-1641059655968.8337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-6837748566.5368071</v>
      </c>
      <c r="L3766" s="444">
        <f t="shared" ca="1" si="172"/>
        <v>-1647897404535.3706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-1647897404535.3706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-6866239185.564044</v>
      </c>
      <c r="L3767" s="444">
        <f t="shared" ca="1" si="172"/>
        <v>-1654763643720.9346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-1654763643720.9346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-6894848515.5038939</v>
      </c>
      <c r="L3768" s="444">
        <f t="shared" ca="1" si="172"/>
        <v>-1661658492236.4385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-1661658492236.4385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-6923577050.9851599</v>
      </c>
      <c r="L3769" s="444">
        <f t="shared" ca="1" si="172"/>
        <v>-1668582069287.4236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-1668582069287.4236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-6952425288.6975985</v>
      </c>
      <c r="L3770" s="444">
        <f t="shared" ca="1" si="172"/>
        <v>-1675534494576.1211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-1675534494576.1211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-6981393727.4005041</v>
      </c>
      <c r="L3771" s="444">
        <f t="shared" ca="1" si="172"/>
        <v>-1682515888303.5215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-1682515888303.5215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-7010482867.9313393</v>
      </c>
      <c r="L3772" s="444">
        <f t="shared" ca="1" si="172"/>
        <v>-1689526371171.4529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-1689526371171.4529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-7039693213.2143869</v>
      </c>
      <c r="L3773" s="444">
        <f t="shared" ca="1" si="172"/>
        <v>-1696566064384.6672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-1696566064384.6672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-7069025268.2694464</v>
      </c>
      <c r="L3774" s="444">
        <f t="shared" ca="1" si="172"/>
        <v>-1703635089652.9368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-1703635089652.9368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-7098479540.2205696</v>
      </c>
      <c r="L3775" s="444">
        <f t="shared" ca="1" si="172"/>
        <v>-1710733569193.1572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-1710733569193.1572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-7128056538.304822</v>
      </c>
      <c r="L3776" s="444">
        <f t="shared" ca="1" si="172"/>
        <v>-1717861625731.4622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-1717861625731.4622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-7157756773.881093</v>
      </c>
      <c r="L3777" s="444">
        <f t="shared" ca="1" si="172"/>
        <v>-1725019382505.3433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-1725019382505.3433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-7187580760.4389296</v>
      </c>
      <c r="L3778" s="444">
        <f t="shared" ca="1" si="172"/>
        <v>-1732206963265.7822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-1732206963265.7822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-7217529013.6074266</v>
      </c>
      <c r="L3779" s="444">
        <f t="shared" ca="1" si="172"/>
        <v>-1739424492279.3896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-1739424492279.3896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-7247602051.1641226</v>
      </c>
      <c r="L3780" s="444">
        <f t="shared" ca="1" si="172"/>
        <v>-1746672094330.5537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-1746672094330.5537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-7277800393.0439749</v>
      </c>
      <c r="L3781" s="444">
        <f t="shared" ca="1" si="172"/>
        <v>-1753949894723.5977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-1753949894723.5977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-7308124561.3483229</v>
      </c>
      <c r="L3782" s="444">
        <f t="shared" ca="1" si="172"/>
        <v>-1761258019284.946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-1761258019284.946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-7338575080.3539419</v>
      </c>
      <c r="L3783" s="444">
        <f t="shared" ca="1" si="172"/>
        <v>-1768596594365.3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-1768596594365.3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-7369152476.5220823</v>
      </c>
      <c r="L3784" s="444">
        <f t="shared" ca="1" si="172"/>
        <v>-1775965746841.822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-1775965746841.822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-7399857278.5075912</v>
      </c>
      <c r="L3785" s="444">
        <f t="shared" ca="1" si="172"/>
        <v>-1783365604120.3296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-1783365604120.3296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-7430690017.1680403</v>
      </c>
      <c r="L3786" s="444">
        <f t="shared" ca="1" si="172"/>
        <v>-1790796294137.4976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-1790796294137.4976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-7461651225.5729065</v>
      </c>
      <c r="L3787" s="444">
        <f t="shared" ca="1" si="172"/>
        <v>-1798257945363.0706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-1798257945363.0706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-7492741439.0127935</v>
      </c>
      <c r="L3788" s="444">
        <f t="shared" ca="1" si="172"/>
        <v>-1805750686802.0833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-1805750686802.0833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-7523961195.0086803</v>
      </c>
      <c r="L3789" s="444">
        <f t="shared" ca="1" si="172"/>
        <v>-1813274647997.092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-1813274647997.092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-7555311033.3212166</v>
      </c>
      <c r="L3790" s="444">
        <f t="shared" ca="1" si="172"/>
        <v>-1820829959030.4133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-1820829959030.4133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-7586791495.9600563</v>
      </c>
      <c r="L3791" s="444">
        <f t="shared" ca="1" si="172"/>
        <v>-1828416750526.3733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-1828416750526.3733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-7618403127.193222</v>
      </c>
      <c r="L3792" s="444">
        <f t="shared" ca="1" si="172"/>
        <v>-1836035153653.5664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-1836035153653.5664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-7650146473.5565262</v>
      </c>
      <c r="L3793" s="444">
        <f t="shared" ca="1" si="172"/>
        <v>-1843685300127.123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-1843685300127.123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-7682022083.8630123</v>
      </c>
      <c r="L3794" s="444">
        <f t="shared" ca="1" si="172"/>
        <v>-1851367322210.9861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-1851367322210.9861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-7714030509.2124405</v>
      </c>
      <c r="L3795" s="444">
        <f t="shared" ca="1" si="172"/>
        <v>-1859081352720.1985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-1859081352720.1985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-7746172303.0008278</v>
      </c>
      <c r="L3796" s="444">
        <f t="shared" ca="1" si="172"/>
        <v>-1866827525023.1992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-1866827525023.1992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-7778448020.9299965</v>
      </c>
      <c r="L3797" s="444">
        <f t="shared" ca="1" si="172"/>
        <v>-1874605973044.1292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-1874605973044.1292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-7810858221.0172043</v>
      </c>
      <c r="L3798" s="444">
        <f t="shared" ca="1" si="172"/>
        <v>-1882416831265.1462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-1882416831265.1462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-7843403463.6047745</v>
      </c>
      <c r="L3799" s="444">
        <f t="shared" ca="1" si="172"/>
        <v>-1890260234728.751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-1890260234728.751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-7876084311.3697958</v>
      </c>
      <c r="L3800" s="444">
        <f t="shared" ca="1" si="172"/>
        <v>-1898136319040.1208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-1898136319040.1208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-7908901329.3338366</v>
      </c>
      <c r="L3801" s="444">
        <f t="shared" ca="1" si="172"/>
        <v>-1906045220369.4546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-1906045220369.4546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-7941855084.8727264</v>
      </c>
      <c r="L3802" s="444">
        <f t="shared" ca="1" si="172"/>
        <v>-1913987075454.3274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-1913987075454.3274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-7974946147.7263651</v>
      </c>
      <c r="L3803" s="444">
        <f t="shared" ca="1" si="172"/>
        <v>-1921962021602.0537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-1921962021602.0537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-8008175090.0085573</v>
      </c>
      <c r="L3804" s="444">
        <f t="shared" ca="1" si="172"/>
        <v>-1929970196692.0623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-1929970196692.0623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-8041542486.2169247</v>
      </c>
      <c r="L3805" s="444">
        <f t="shared" ca="1" si="172"/>
        <v>-1938011739178.2793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-1938011739178.2793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-8075048913.2428293</v>
      </c>
      <c r="L3806" s="444">
        <f t="shared" ca="1" si="172"/>
        <v>-1946086788091.5222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-1946086788091.5222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-8108694950.3813429</v>
      </c>
      <c r="L3807" s="444">
        <f t="shared" ca="1" si="172"/>
        <v>-1954195483041.9036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-1954195483041.9036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-8142481179.3412647</v>
      </c>
      <c r="L3808" s="444">
        <f t="shared" ca="1" si="172"/>
        <v>-1962337964221.2449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-1962337964221.2449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-8176408184.255187</v>
      </c>
      <c r="L3809" s="444">
        <f t="shared" ca="1" si="172"/>
        <v>-1970514372405.5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-1970514372405.5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-8210476551.6895828</v>
      </c>
      <c r="L3810" s="444">
        <f t="shared" ca="1" si="172"/>
        <v>-1978724848957.1897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-1978724848957.1897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-8244686870.6549559</v>
      </c>
      <c r="L3811" s="444">
        <f t="shared" ca="1" si="172"/>
        <v>-1986969535827.8447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-1986969535827.8447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-8279039732.6160183</v>
      </c>
      <c r="L3812" s="444">
        <f t="shared" ca="1" si="172"/>
        <v>-1995248575560.4607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-1995248575560.4607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-8313535731.5019197</v>
      </c>
      <c r="L3813" s="444">
        <f t="shared" ca="1" si="172"/>
        <v>-2003562111291.9626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-2003562111291.9626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-8348175463.7165108</v>
      </c>
      <c r="L3814" s="444">
        <f t="shared" ca="1" si="172"/>
        <v>-2011910286755.6792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-2011910286755.6792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-8382959528.1486626</v>
      </c>
      <c r="L3815" s="444">
        <f t="shared" ca="1" si="172"/>
        <v>-2020293246283.8279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-2020293246283.8279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-8417888526.1826162</v>
      </c>
      <c r="L3816" s="444">
        <f t="shared" ca="1" si="172"/>
        <v>-2028711134810.0105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-2028711134810.0105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-8452963061.7083769</v>
      </c>
      <c r="L3817" s="444">
        <f t="shared" ca="1" si="172"/>
        <v>-2037164097871.719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-2037164097871.719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-8488183741.132163</v>
      </c>
      <c r="L3818" s="444">
        <f t="shared" ca="1" si="172"/>
        <v>-2045652281612.8511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-2045652281612.8511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-8523551173.386878</v>
      </c>
      <c r="L3819" s="444">
        <f t="shared" ca="1" si="172"/>
        <v>-2054175832786.238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-2054175832786.238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-8559065969.9426575</v>
      </c>
      <c r="L3820" s="444">
        <f t="shared" ca="1" si="172"/>
        <v>-2062734898756.1807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-2062734898756.1807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-8594728744.817421</v>
      </c>
      <c r="L3821" s="444">
        <f t="shared" ca="1" si="172"/>
        <v>-2071329627500.998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-2071329627500.998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-8630540114.587492</v>
      </c>
      <c r="L3822" s="444">
        <f t="shared" ca="1" si="172"/>
        <v>-2079960167615.5854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-2079960167615.5854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-8666500698.3982735</v>
      </c>
      <c r="L3823" s="444">
        <f t="shared" ca="1" si="172"/>
        <v>-2088626668313.9836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-2088626668313.9836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-8702611117.9749317</v>
      </c>
      <c r="L3824" s="444">
        <f t="shared" ca="1" si="172"/>
        <v>-2097329279431.9585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-2097329279431.9585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-8738871997.6331596</v>
      </c>
      <c r="L3825" s="444">
        <f t="shared" ca="1" si="172"/>
        <v>-2106068151429.5916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-2106068151429.5916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-8775283964.2899647</v>
      </c>
      <c r="L3826" s="444">
        <f t="shared" ca="1" si="172"/>
        <v>-2114843435393.8816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-2114843435393.8816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-8811847647.4745064</v>
      </c>
      <c r="L3827" s="444">
        <f t="shared" ca="1" si="172"/>
        <v>-2123655283041.3562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-2123655283041.3562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-8848563679.3389854</v>
      </c>
      <c r="L3828" s="444">
        <f t="shared" ca="1" si="172"/>
        <v>-2132503846720.6951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-2132503846720.6951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-8885432694.6695633</v>
      </c>
      <c r="L3829" s="444">
        <f t="shared" ca="1" si="172"/>
        <v>-2141389279415.3647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-2141389279415.3647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-8922455330.8973522</v>
      </c>
      <c r="L3830" s="444">
        <f t="shared" ca="1" si="172"/>
        <v>-2150311734746.2622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-2150311734746.2622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-8959632228.1094265</v>
      </c>
      <c r="L3831" s="444">
        <f t="shared" ca="1" si="172"/>
        <v>-2159271366974.3716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-2159271366974.3716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-8996964029.0598812</v>
      </c>
      <c r="L3832" s="444">
        <f t="shared" ca="1" si="172"/>
        <v>-2168268331003.4314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-2168268331003.4314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-9034451379.1809635</v>
      </c>
      <c r="L3833" s="444">
        <f t="shared" ref="L3833:L4087" ca="1" si="177">I3833-J3833+K3833</f>
        <v>-2177302782382.6123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-2177302782382.6123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-9072094926.5942192</v>
      </c>
      <c r="L3834" s="444">
        <f t="shared" ca="1" si="177"/>
        <v>-2186374877309.2065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-2186374877309.2065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-9109895322.1216946</v>
      </c>
      <c r="L3835" s="444">
        <f t="shared" ca="1" si="177"/>
        <v>-2195484772631.3281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-2195484772631.3281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-9147853219.2972012</v>
      </c>
      <c r="L3836" s="444">
        <f t="shared" ca="1" si="177"/>
        <v>-2204632625850.6255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-2204632625850.6255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-9185969274.3776054</v>
      </c>
      <c r="L3837" s="444">
        <f t="shared" ca="1" si="177"/>
        <v>-2213818595125.0029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-2213818595125.0029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-9224244146.3541794</v>
      </c>
      <c r="L3838" s="444">
        <f t="shared" ca="1" si="177"/>
        <v>-2223042839271.3569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-2223042839271.3569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-9262678496.9639874</v>
      </c>
      <c r="L3839" s="444">
        <f t="shared" ca="1" si="177"/>
        <v>-2232305517768.3208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-2232305517768.3208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-9301272990.7013359</v>
      </c>
      <c r="L3840" s="444">
        <f t="shared" ca="1" si="177"/>
        <v>-2241606790759.022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-2241606790759.022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-9340028294.829258</v>
      </c>
      <c r="L3841" s="444">
        <f t="shared" ca="1" si="177"/>
        <v>-2250946819053.8511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-2250946819053.8511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-9378945079.3910465</v>
      </c>
      <c r="L3842" s="444">
        <f t="shared" ca="1" si="177"/>
        <v>-2260325764133.2422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-2260325764133.2422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-9418024017.2218418</v>
      </c>
      <c r="L3843" s="444">
        <f t="shared" ca="1" si="177"/>
        <v>-2269743788150.4639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-2269743788150.4639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-9457265783.9602661</v>
      </c>
      <c r="L3844" s="444">
        <f t="shared" ca="1" si="177"/>
        <v>-2279201053934.4243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-2279201053934.4243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-9496671058.0601006</v>
      </c>
      <c r="L3845" s="444">
        <f t="shared" ca="1" si="177"/>
        <v>-2288697724992.4844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-2288697724992.4844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-9536240520.8020172</v>
      </c>
      <c r="L3846" s="444">
        <f t="shared" ca="1" si="177"/>
        <v>-2298233965513.2866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-2298233965513.2866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-9575974856.3053608</v>
      </c>
      <c r="L3847" s="444">
        <f t="shared" ca="1" si="177"/>
        <v>-2307809940369.5918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-2307809940369.5918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-9615874751.5399666</v>
      </c>
      <c r="L3848" s="444">
        <f t="shared" ca="1" si="177"/>
        <v>-2317425815121.1318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-2317425815121.1318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-9655940896.3380489</v>
      </c>
      <c r="L3849" s="444">
        <f t="shared" ca="1" si="177"/>
        <v>-2327081756017.4697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-2327081756017.4697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-9696173983.4061241</v>
      </c>
      <c r="L3850" s="444">
        <f t="shared" ca="1" si="177"/>
        <v>-2336777930000.876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-2336777930000.876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-9736574708.3369827</v>
      </c>
      <c r="L3851" s="444">
        <f t="shared" ca="1" si="177"/>
        <v>-2346514504709.2129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-2346514504709.2129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-9777143769.6217194</v>
      </c>
      <c r="L3852" s="444">
        <f t="shared" ca="1" si="177"/>
        <v>-2356291648478.8345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-2356291648478.8345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-9817881868.6618099</v>
      </c>
      <c r="L3853" s="444">
        <f t="shared" ca="1" si="177"/>
        <v>-2366109530347.4961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-2366109530347.4961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-9858789709.7812328</v>
      </c>
      <c r="L3854" s="444">
        <f t="shared" ca="1" si="177"/>
        <v>-2375968320057.2773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-2375968320057.2773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-9899868000.2386551</v>
      </c>
      <c r="L3855" s="444">
        <f t="shared" ca="1" si="177"/>
        <v>-2385868188057.5161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-2385868188057.5161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-9941117450.2396507</v>
      </c>
      <c r="L3856" s="444">
        <f t="shared" ca="1" si="177"/>
        <v>-2395809305507.7559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-2395809305507.7559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-9982538772.9489822</v>
      </c>
      <c r="L3857" s="444">
        <f t="shared" ca="1" si="177"/>
        <v>-2405791844280.7051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-2405791844280.7051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-10024132684.502937</v>
      </c>
      <c r="L3858" s="444">
        <f t="shared" ca="1" si="177"/>
        <v>-2415815976965.208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-2415815976965.208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-10065899904.0217</v>
      </c>
      <c r="L3859" s="444">
        <f t="shared" ca="1" si="177"/>
        <v>-2425881876869.2295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-2425881876869.2295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-10107841153.62179</v>
      </c>
      <c r="L3860" s="444">
        <f t="shared" ca="1" si="177"/>
        <v>-2435989718022.8511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-2435989718022.8511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-10149957158.428547</v>
      </c>
      <c r="L3861" s="444">
        <f t="shared" ca="1" si="177"/>
        <v>-2446139675181.2798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-2446139675181.2798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-10192248646.588665</v>
      </c>
      <c r="L3862" s="444">
        <f t="shared" ca="1" si="177"/>
        <v>-2456331923827.8687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-2456331923827.8687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-10234716349.282785</v>
      </c>
      <c r="L3863" s="444">
        <f t="shared" ca="1" si="177"/>
        <v>-2466566640177.1514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-2466566640177.1514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-10277361000.738131</v>
      </c>
      <c r="L3864" s="444">
        <f t="shared" ca="1" si="177"/>
        <v>-2476844001177.8896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-2476844001177.8896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-10320183338.241207</v>
      </c>
      <c r="L3865" s="444">
        <f t="shared" ca="1" si="177"/>
        <v>-2487164184516.1309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-2487164184516.1309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-10363184102.150545</v>
      </c>
      <c r="L3866" s="444">
        <f t="shared" ca="1" si="177"/>
        <v>-2497527368618.2813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-2497527368618.2813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-10406364035.909506</v>
      </c>
      <c r="L3867" s="444">
        <f t="shared" ca="1" si="177"/>
        <v>-2507933732654.1909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-2507933732654.1909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-10449723886.059128</v>
      </c>
      <c r="L3868" s="444">
        <f t="shared" ca="1" si="177"/>
        <v>-2518383456540.25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-2518383456540.25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-10493264402.251041</v>
      </c>
      <c r="L3869" s="444">
        <f t="shared" ca="1" si="177"/>
        <v>-2528876720942.501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-2528876720942.501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-10536986337.26042</v>
      </c>
      <c r="L3870" s="444">
        <f t="shared" ca="1" si="177"/>
        <v>-2539413707279.7612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-2539413707279.7612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-10580890446.999004</v>
      </c>
      <c r="L3871" s="444">
        <f t="shared" ca="1" si="177"/>
        <v>-2549994597726.7603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-2549994597726.7603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-10624977490.528168</v>
      </c>
      <c r="L3872" s="444">
        <f t="shared" ca="1" si="177"/>
        <v>-2560619575217.2886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-2560619575217.2886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-10669248230.072035</v>
      </c>
      <c r="L3873" s="444">
        <f t="shared" ca="1" si="177"/>
        <v>-2571288823447.3608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-2571288823447.3608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-10713703431.03067</v>
      </c>
      <c r="L3874" s="444">
        <f t="shared" ca="1" si="177"/>
        <v>-2582002526878.3916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-2582002526878.3916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-10758343861.993298</v>
      </c>
      <c r="L3875" s="444">
        <f t="shared" ca="1" si="177"/>
        <v>-2592760870740.3848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-2592760870740.3848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-10803170294.751602</v>
      </c>
      <c r="L3876" s="444">
        <f t="shared" ca="1" si="177"/>
        <v>-2603564041035.1362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-2603564041035.1362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-10848183504.313068</v>
      </c>
      <c r="L3877" s="444">
        <f t="shared" ca="1" si="177"/>
        <v>-2614412224539.4492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-2614412224539.4492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-10893384268.914371</v>
      </c>
      <c r="L3878" s="444">
        <f t="shared" ca="1" si="177"/>
        <v>-2625305608808.3638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-2625305608808.3638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-10938773370.034849</v>
      </c>
      <c r="L3879" s="444">
        <f t="shared" ca="1" si="177"/>
        <v>-2636244382178.3984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-2636244382178.3984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-10984351592.409994</v>
      </c>
      <c r="L3880" s="444">
        <f t="shared" ca="1" si="177"/>
        <v>-2647228733770.8086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-2647228733770.8086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-11030119724.045036</v>
      </c>
      <c r="L3881" s="444">
        <f t="shared" ca="1" si="177"/>
        <v>-2658258853494.8535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-2658258853494.8535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-11076078556.228556</v>
      </c>
      <c r="L3882" s="444">
        <f t="shared" ca="1" si="177"/>
        <v>-2669334932051.082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-2669334932051.082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-11122228883.546175</v>
      </c>
      <c r="L3883" s="444">
        <f t="shared" ca="1" si="177"/>
        <v>-2680457160934.6284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-2680457160934.6284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-11168571503.894285</v>
      </c>
      <c r="L3884" s="444">
        <f t="shared" ca="1" si="177"/>
        <v>-2691625732438.5225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-2691625732438.5225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-11215107218.493843</v>
      </c>
      <c r="L3885" s="444">
        <f t="shared" ca="1" si="177"/>
        <v>-2702840839657.0161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-2702840839657.0161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-11261836831.904234</v>
      </c>
      <c r="L3886" s="444">
        <f t="shared" ca="1" si="177"/>
        <v>-2714102676488.9204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-2714102676488.9204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-11308761152.037169</v>
      </c>
      <c r="L3887" s="444">
        <f t="shared" ca="1" si="177"/>
        <v>-2725411437640.9575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-2725411437640.9575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-11355880990.170656</v>
      </c>
      <c r="L3888" s="444">
        <f t="shared" ca="1" si="177"/>
        <v>-2736767318631.1284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-2736767318631.1284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-11403197160.963036</v>
      </c>
      <c r="L3889" s="444">
        <f t="shared" ca="1" si="177"/>
        <v>-2748170515792.0913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-2748170515792.0913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-11450710482.467047</v>
      </c>
      <c r="L3890" s="444">
        <f t="shared" ca="1" si="177"/>
        <v>-2759621226274.5586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-2759621226274.5586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-11498421776.143993</v>
      </c>
      <c r="L3891" s="444">
        <f t="shared" ca="1" si="177"/>
        <v>-2771119648050.7026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-2771119648050.7026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-11546331866.877928</v>
      </c>
      <c r="L3892" s="444">
        <f t="shared" ca="1" si="177"/>
        <v>-2782665979917.5806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-2782665979917.5806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-11594441582.98992</v>
      </c>
      <c r="L3893" s="444">
        <f t="shared" ca="1" si="177"/>
        <v>-2794260421500.5703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-2794260421500.5703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-11642751756.252377</v>
      </c>
      <c r="L3894" s="444">
        <f t="shared" ca="1" si="177"/>
        <v>-2805903173256.8228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-2805903173256.8228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-11691263221.903427</v>
      </c>
      <c r="L3895" s="444">
        <f t="shared" ca="1" si="177"/>
        <v>-2817594436478.7261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-2817594436478.7261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-11739976818.661358</v>
      </c>
      <c r="L3896" s="444">
        <f t="shared" ca="1" si="177"/>
        <v>-2829334413297.3872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-2829334413297.3872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-11788893388.739113</v>
      </c>
      <c r="L3897" s="444">
        <f t="shared" ca="1" si="177"/>
        <v>-2841123306686.1265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-2841123306686.1265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-11838013777.85886</v>
      </c>
      <c r="L3898" s="444">
        <f t="shared" ca="1" si="177"/>
        <v>-2852961320463.9854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-2852961320463.9854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-11887338835.266605</v>
      </c>
      <c r="L3899" s="444">
        <f t="shared" ca="1" si="177"/>
        <v>-2864848659299.252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-2864848659299.252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-11936869413.746883</v>
      </c>
      <c r="L3900" s="444">
        <f t="shared" ca="1" si="177"/>
        <v>-2876785528712.999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-2876785528712.999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-11986606369.637495</v>
      </c>
      <c r="L3901" s="444">
        <f t="shared" ca="1" si="177"/>
        <v>-2888772135082.6367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-2888772135082.6367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-12036550562.84432</v>
      </c>
      <c r="L3902" s="444">
        <f t="shared" ca="1" si="177"/>
        <v>-2900808685645.481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-2900808685645.481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-12086702856.856171</v>
      </c>
      <c r="L3903" s="444">
        <f t="shared" ca="1" si="177"/>
        <v>-2912895388502.3369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-2912895388502.3369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-12137064118.759737</v>
      </c>
      <c r="L3904" s="444">
        <f t="shared" ca="1" si="177"/>
        <v>-2925032452621.0967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-2925032452621.0967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-12187635219.25457</v>
      </c>
      <c r="L3905" s="444">
        <f t="shared" ca="1" si="177"/>
        <v>-2937220087840.3511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-2937220087840.3511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-12238417032.668129</v>
      </c>
      <c r="L3906" s="444">
        <f t="shared" ca="1" si="177"/>
        <v>-2949458504873.019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-2949458504873.019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-12289410436.970913</v>
      </c>
      <c r="L3907" s="444">
        <f t="shared" ca="1" si="177"/>
        <v>-2961747915309.9897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-2961747915309.9897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-12340616313.791624</v>
      </c>
      <c r="L3908" s="444">
        <f t="shared" ca="1" si="177"/>
        <v>-2974088531623.7813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-2974088531623.7813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-12392035548.432423</v>
      </c>
      <c r="L3909" s="444">
        <f t="shared" ca="1" si="177"/>
        <v>-2986480567172.2139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-2986480567172.2139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-12443669029.884224</v>
      </c>
      <c r="L3910" s="444">
        <f t="shared" ca="1" si="177"/>
        <v>-2998924236202.0981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-2998924236202.0981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-12495517650.842075</v>
      </c>
      <c r="L3911" s="444">
        <f t="shared" ca="1" si="177"/>
        <v>-3011419753852.9404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-3011419753852.9404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-12547582307.720585</v>
      </c>
      <c r="L3912" s="444">
        <f t="shared" ca="1" si="177"/>
        <v>-3023967336160.6611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-3023967336160.6611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-12599863900.669422</v>
      </c>
      <c r="L3913" s="444">
        <f t="shared" ca="1" si="177"/>
        <v>-3036567200061.3306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-3036567200061.3306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-12652363333.588877</v>
      </c>
      <c r="L3914" s="444">
        <f t="shared" ca="1" si="177"/>
        <v>-3049219563394.9194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-3049219563394.9194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-12705081514.145498</v>
      </c>
      <c r="L3915" s="444">
        <f t="shared" ca="1" si="177"/>
        <v>-3061924644909.0649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-3061924644909.0649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-12758019353.787771</v>
      </c>
      <c r="L3916" s="444">
        <f t="shared" ca="1" si="177"/>
        <v>-3074682664262.8525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-3074682664262.8525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-12811177767.761885</v>
      </c>
      <c r="L3917" s="444">
        <f t="shared" ca="1" si="177"/>
        <v>-3087493842030.6143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-3087493842030.6143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-12864557675.12756</v>
      </c>
      <c r="L3918" s="444">
        <f t="shared" ca="1" si="177"/>
        <v>-3100358399705.7417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-3100358399705.7417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-12918159998.773924</v>
      </c>
      <c r="L3919" s="444">
        <f t="shared" ca="1" si="177"/>
        <v>-3113276559704.5156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-3113276559704.5156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-12971985665.435482</v>
      </c>
      <c r="L3920" s="444">
        <f t="shared" ca="1" si="177"/>
        <v>-3126248545369.9512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-3126248545369.9512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-13026035605.70813</v>
      </c>
      <c r="L3921" s="444">
        <f t="shared" ca="1" si="177"/>
        <v>-3139274580975.6592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-3139274580975.6592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-13080310754.065247</v>
      </c>
      <c r="L3922" s="444">
        <f t="shared" ca="1" si="177"/>
        <v>-3152354891729.7246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-3152354891729.7246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-13134812048.873852</v>
      </c>
      <c r="L3923" s="444">
        <f t="shared" ca="1" si="177"/>
        <v>-3165489703778.5986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-3165489703778.5986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-13189540432.410828</v>
      </c>
      <c r="L3924" s="444">
        <f t="shared" ca="1" si="177"/>
        <v>-3178679244211.0093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-3178679244211.0093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-13244496850.879206</v>
      </c>
      <c r="L3925" s="444">
        <f t="shared" ca="1" si="177"/>
        <v>-3191923741061.8887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-3191923741061.8887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-13299682254.424536</v>
      </c>
      <c r="L3926" s="444">
        <f t="shared" ca="1" si="177"/>
        <v>-3205223423316.313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-3205223423316.313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-13355097597.151304</v>
      </c>
      <c r="L3927" s="444">
        <f t="shared" ca="1" si="177"/>
        <v>-3218578520913.4644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-3218578520913.4644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-13410743837.139435</v>
      </c>
      <c r="L3928" s="444">
        <f t="shared" ca="1" si="177"/>
        <v>-3231989264750.604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-3231989264750.604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-13466621936.46085</v>
      </c>
      <c r="L3929" s="444">
        <f t="shared" ca="1" si="177"/>
        <v>-3245455886687.0649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-3245455886687.0649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-13522732861.196104</v>
      </c>
      <c r="L3930" s="444">
        <f t="shared" ca="1" si="177"/>
        <v>-3258978619548.2612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-3258978619548.2612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-13579077581.451088</v>
      </c>
      <c r="L3931" s="444">
        <f t="shared" ca="1" si="177"/>
        <v>-3272557697129.7124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-3272557697129.7124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-13635657071.373802</v>
      </c>
      <c r="L3932" s="444">
        <f t="shared" ca="1" si="177"/>
        <v>-3286193354201.0864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-3286193354201.0864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-13692472309.171194</v>
      </c>
      <c r="L3933" s="444">
        <f t="shared" ca="1" si="177"/>
        <v>-3299885826510.2578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-3299885826510.2578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-13749524277.126074</v>
      </c>
      <c r="L3934" s="444">
        <f t="shared" ca="1" si="177"/>
        <v>-3313635350787.3838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-3313635350787.3838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-13806813961.6141</v>
      </c>
      <c r="L3935" s="444">
        <f t="shared" ca="1" si="177"/>
        <v>-3327442164748.998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-3327442164748.998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-13864342353.120825</v>
      </c>
      <c r="L3936" s="444">
        <f t="shared" ca="1" si="177"/>
        <v>-3341306507102.1187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-3341306507102.1187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-13922110446.258827</v>
      </c>
      <c r="L3937" s="444">
        <f t="shared" ca="1" si="177"/>
        <v>-3355228617548.3774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-3355228617548.3774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-13980119239.784906</v>
      </c>
      <c r="L3938" s="444">
        <f t="shared" ca="1" si="177"/>
        <v>-3369208736788.1621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-3369208736788.1621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-14038369736.617342</v>
      </c>
      <c r="L3939" s="444">
        <f t="shared" ca="1" si="177"/>
        <v>-3383247106524.7793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-3383247106524.7793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-14096862943.853247</v>
      </c>
      <c r="L3940" s="444">
        <f t="shared" ca="1" si="177"/>
        <v>-3397343969468.6323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-3397343969468.6323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-14155599872.785967</v>
      </c>
      <c r="L3941" s="444">
        <f t="shared" ca="1" si="177"/>
        <v>-3411499569341.4185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-3411499569341.4185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-14214581538.922577</v>
      </c>
      <c r="L3942" s="444">
        <f t="shared" ca="1" si="177"/>
        <v>-3425714150880.3408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-3425714150880.3408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-14273808962.001421</v>
      </c>
      <c r="L3943" s="444">
        <f t="shared" ca="1" si="177"/>
        <v>-3439987959842.3423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-3439987959842.3423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-14333283166.009762</v>
      </c>
      <c r="L3944" s="444">
        <f t="shared" ca="1" si="177"/>
        <v>-3454321243008.3521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-3454321243008.3521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-14393005179.201464</v>
      </c>
      <c r="L3945" s="444">
        <f t="shared" ca="1" si="177"/>
        <v>-3468714248187.5537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-3468714248187.5537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-14452976034.114807</v>
      </c>
      <c r="L3946" s="444">
        <f t="shared" ca="1" si="177"/>
        <v>-3483167224221.6685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-3483167224221.6685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-14513196767.590282</v>
      </c>
      <c r="L3947" s="444">
        <f t="shared" ca="1" si="177"/>
        <v>-3497680420989.2588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-3497680420989.2588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-14573668420.788578</v>
      </c>
      <c r="L3948" s="444">
        <f t="shared" ca="1" si="177"/>
        <v>-3512254089410.0474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-3512254089410.0474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-14634392039.20853</v>
      </c>
      <c r="L3949" s="444">
        <f t="shared" ca="1" si="177"/>
        <v>-3526888481449.2559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-3526888481449.2559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-14695368672.705233</v>
      </c>
      <c r="L3950" s="444">
        <f t="shared" ca="1" si="177"/>
        <v>-3541583850121.9609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-3541583850121.9609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-14756599375.508171</v>
      </c>
      <c r="L3951" s="444">
        <f t="shared" ca="1" si="177"/>
        <v>-3556340449497.4692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-3556340449497.4692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-14818085206.239454</v>
      </c>
      <c r="L3952" s="444">
        <f t="shared" ca="1" si="177"/>
        <v>-3571158534703.7085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-3571158534703.7085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-14879827227.932119</v>
      </c>
      <c r="L3953" s="444">
        <f t="shared" ca="1" si="177"/>
        <v>-3586038361931.6406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-3586038361931.6406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-14941826508.048502</v>
      </c>
      <c r="L3954" s="444">
        <f t="shared" ca="1" si="177"/>
        <v>-3600980188439.689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-3600980188439.689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-15004084118.498701</v>
      </c>
      <c r="L3955" s="444">
        <f t="shared" ca="1" si="177"/>
        <v>-3615984272558.1875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-3615984272558.1875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-15066601135.659115</v>
      </c>
      <c r="L3956" s="444">
        <f t="shared" ca="1" si="177"/>
        <v>-3631050873693.8467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-3631050873693.8467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-15129378640.391027</v>
      </c>
      <c r="L3957" s="444">
        <f t="shared" ca="1" si="177"/>
        <v>-3646180252334.2378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-3646180252334.2378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-15192417718.059324</v>
      </c>
      <c r="L3958" s="444">
        <f t="shared" ca="1" si="177"/>
        <v>-3661372670052.2969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-3661372670052.2969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-15255719458.551239</v>
      </c>
      <c r="L3959" s="444">
        <f t="shared" ca="1" si="177"/>
        <v>-3676628389510.8481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-3676628389510.8481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-15319284956.295198</v>
      </c>
      <c r="L3960" s="444">
        <f t="shared" ca="1" si="177"/>
        <v>-3691947674467.1436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-3691947674467.1436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-15383115310.279762</v>
      </c>
      <c r="L3961" s="444">
        <f t="shared" ca="1" si="177"/>
        <v>-3707330789777.4233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-3707330789777.4233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-15447211624.072596</v>
      </c>
      <c r="L3962" s="444">
        <f t="shared" ca="1" si="177"/>
        <v>-3722778001401.4961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-3722778001401.4961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-15511575005.839567</v>
      </c>
      <c r="L3963" s="444">
        <f t="shared" ca="1" si="177"/>
        <v>-3738289576407.3354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-3738289576407.3354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-15576206568.363897</v>
      </c>
      <c r="L3964" s="444">
        <f t="shared" ca="1" si="177"/>
        <v>-3753865782975.6992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-3753865782975.6992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-15641107429.065413</v>
      </c>
      <c r="L3965" s="444">
        <f t="shared" ca="1" si="177"/>
        <v>-3769506890404.7646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-3769506890404.7646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-15706278710.019854</v>
      </c>
      <c r="L3966" s="444">
        <f t="shared" ca="1" si="177"/>
        <v>-3785213169114.7847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-3785213169114.7847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-15771721537.97827</v>
      </c>
      <c r="L3967" s="444">
        <f t="shared" ca="1" si="177"/>
        <v>-3800984890652.7627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-3800984890652.7627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-15837437044.386511</v>
      </c>
      <c r="L3968" s="444">
        <f t="shared" ca="1" si="177"/>
        <v>-3816822327697.1494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-3816822327697.1494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-15903426365.404789</v>
      </c>
      <c r="L3969" s="444">
        <f t="shared" ca="1" si="177"/>
        <v>-3832725754062.5542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-3832725754062.5542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-15969690641.927307</v>
      </c>
      <c r="L3970" s="444">
        <f t="shared" ca="1" si="177"/>
        <v>-3848695444704.4814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-3848695444704.4814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-16036231019.602005</v>
      </c>
      <c r="L3971" s="444">
        <f t="shared" ca="1" si="177"/>
        <v>-3864731675724.0835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-3864731675724.0835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-16103048648.850348</v>
      </c>
      <c r="L3972" s="444">
        <f t="shared" ca="1" si="177"/>
        <v>-3880834724372.9341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-3880834724372.9341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-16170144684.887228</v>
      </c>
      <c r="L3973" s="444">
        <f t="shared" ca="1" si="177"/>
        <v>-3897004869057.8213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-3897004869057.8213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-16237520287.740921</v>
      </c>
      <c r="L3974" s="444">
        <f t="shared" ca="1" si="177"/>
        <v>-3913242389345.562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-3913242389345.562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-16305176622.273174</v>
      </c>
      <c r="L3975" s="444">
        <f t="shared" ca="1" si="177"/>
        <v>-3929547565967.835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-3929547565967.835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-16373114858.199312</v>
      </c>
      <c r="L3976" s="444">
        <f t="shared" ca="1" si="177"/>
        <v>-3945920680826.0342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-3945920680826.0342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-16441336170.108475</v>
      </c>
      <c r="L3977" s="444">
        <f t="shared" ca="1" si="177"/>
        <v>-3962362016996.1426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-3962362016996.1426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-16509841737.483925</v>
      </c>
      <c r="L3978" s="444">
        <f t="shared" ca="1" si="177"/>
        <v>-3978871858733.6265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-3978871858733.6265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-16578632744.723444</v>
      </c>
      <c r="L3979" s="444">
        <f t="shared" ca="1" si="177"/>
        <v>-3995450491478.3501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-3995450491478.3501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-16647710381.159792</v>
      </c>
      <c r="L3980" s="444">
        <f t="shared" ca="1" si="177"/>
        <v>-4012098201859.5098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-4012098201859.5098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-16717075841.081291</v>
      </c>
      <c r="L3981" s="444">
        <f t="shared" ca="1" si="177"/>
        <v>-4028815277700.5908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-4028815277700.5908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-16786730323.752464</v>
      </c>
      <c r="L3982" s="444">
        <f t="shared" ca="1" si="177"/>
        <v>-4045602008024.3433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-4045602008024.3433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-16856675033.434763</v>
      </c>
      <c r="L3983" s="444">
        <f t="shared" ca="1" si="177"/>
        <v>-4062458683057.7778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-4062458683057.7778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-16926911179.407408</v>
      </c>
      <c r="L3984" s="444">
        <f t="shared" ca="1" si="177"/>
        <v>-4079385594237.1851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-4079385594237.1851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-16997439975.988272</v>
      </c>
      <c r="L3985" s="444">
        <f t="shared" ca="1" si="177"/>
        <v>-4096383034213.1733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-4096383034213.1733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-17068262642.554888</v>
      </c>
      <c r="L3986" s="444">
        <f t="shared" ca="1" si="177"/>
        <v>-4113451296855.728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-4113451296855.728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-17139380403.565533</v>
      </c>
      <c r="L3987" s="444">
        <f t="shared" ca="1" si="177"/>
        <v>-4130590677259.2935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-4130590677259.2935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-17210794488.580387</v>
      </c>
      <c r="L3988" s="444">
        <f t="shared" ca="1" si="177"/>
        <v>-4147801471747.874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-4147801471747.874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-17282506132.282806</v>
      </c>
      <c r="L3989" s="444">
        <f t="shared" ca="1" si="177"/>
        <v>-4165083977880.1567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-4165083977880.1567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-17354516574.500652</v>
      </c>
      <c r="L3990" s="444">
        <f t="shared" ca="1" si="177"/>
        <v>-4182438494454.6572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-4182438494454.6572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-17426827060.227737</v>
      </c>
      <c r="L3991" s="444">
        <f t="shared" ca="1" si="177"/>
        <v>-4199865321514.8848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-4199865321514.8848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-17499438839.645351</v>
      </c>
      <c r="L3992" s="444">
        <f t="shared" ca="1" si="177"/>
        <v>-4217364760354.5303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-4217364760354.5303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-17572353168.143875</v>
      </c>
      <c r="L3993" s="444">
        <f t="shared" ca="1" si="177"/>
        <v>-4234937113522.6743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-4234937113522.6743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-17645571306.344475</v>
      </c>
      <c r="L3994" s="444">
        <f t="shared" ca="1" si="177"/>
        <v>-4252582684829.0186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-4252582684829.0186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-17719094520.120911</v>
      </c>
      <c r="L3995" s="444">
        <f t="shared" ca="1" si="177"/>
        <v>-4270301779349.1396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-4270301779349.1396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-17792924080.621414</v>
      </c>
      <c r="L3996" s="444">
        <f t="shared" ca="1" si="177"/>
        <v>-4288094703429.7612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-4288094703429.7612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-17867061264.290668</v>
      </c>
      <c r="L3997" s="444">
        <f t="shared" ca="1" si="177"/>
        <v>-4305961764694.0518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-4305961764694.0518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-17941507352.891884</v>
      </c>
      <c r="L3998" s="444">
        <f t="shared" ca="1" si="177"/>
        <v>-4323903272046.9438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-4323903272046.9438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-18016263633.528931</v>
      </c>
      <c r="L3999" s="444">
        <f t="shared" ca="1" si="177"/>
        <v>-4341919535680.4727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-4341919535680.4727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-18091331398.668636</v>
      </c>
      <c r="L4000" s="444">
        <f t="shared" ca="1" si="177"/>
        <v>-4360010867079.1411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-4360010867079.1411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-18166711946.163086</v>
      </c>
      <c r="L4001" s="444">
        <f t="shared" ca="1" si="177"/>
        <v>-4378177579025.3042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-4378177579025.3042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-18242406579.272102</v>
      </c>
      <c r="L4002" s="444">
        <f t="shared" ca="1" si="177"/>
        <v>-4396419985604.5762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-4396419985604.5762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-18318416606.685734</v>
      </c>
      <c r="L4003" s="444">
        <f t="shared" ca="1" si="177"/>
        <v>-4414738402211.2617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-4414738402211.2617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-18394743342.546925</v>
      </c>
      <c r="L4004" s="444">
        <f t="shared" ca="1" si="177"/>
        <v>-4433133145553.8086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-4433133145553.8086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-18471388106.474201</v>
      </c>
      <c r="L4005" s="444">
        <f t="shared" ca="1" si="177"/>
        <v>-4451604533660.2832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-4451604533660.2832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-18548352223.584515</v>
      </c>
      <c r="L4006" s="444">
        <f t="shared" ca="1" si="177"/>
        <v>-4470152885883.8682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-4470152885883.8682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-18625637024.516117</v>
      </c>
      <c r="L4007" s="444">
        <f t="shared" ca="1" si="177"/>
        <v>-4488778522908.3848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-4488778522908.3848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-18703243845.451603</v>
      </c>
      <c r="L4008" s="444">
        <f t="shared" ca="1" si="177"/>
        <v>-4507481766753.8359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-4507481766753.8359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-18781174028.140984</v>
      </c>
      <c r="L4009" s="444">
        <f t="shared" ca="1" si="177"/>
        <v>-4526262940781.9766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-4526262940781.9766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-18859428919.924904</v>
      </c>
      <c r="L4010" s="444">
        <f t="shared" ca="1" si="177"/>
        <v>-4545122369701.9014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-4545122369701.9014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-18938009873.757923</v>
      </c>
      <c r="L4011" s="444">
        <f t="shared" ca="1" si="177"/>
        <v>-4564060379575.6592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-4564060379575.6592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-19016918248.231915</v>
      </c>
      <c r="L4012" s="444">
        <f t="shared" ca="1" si="177"/>
        <v>-4583077297823.8906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-4583077297823.8906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-19096155407.599545</v>
      </c>
      <c r="L4013" s="444">
        <f t="shared" ca="1" si="177"/>
        <v>-4602173453231.4902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-4602173453231.4902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-19175722721.797874</v>
      </c>
      <c r="L4014" s="444">
        <f t="shared" ca="1" si="177"/>
        <v>-4621349175953.2881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-4621349175953.2881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-19255621566.472034</v>
      </c>
      <c r="L4015" s="444">
        <f t="shared" ca="1" si="177"/>
        <v>-4640604797519.7598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-4640604797519.7598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-19335853322.999001</v>
      </c>
      <c r="L4016" s="444">
        <f t="shared" ca="1" si="177"/>
        <v>-4659940650842.7588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-4659940650842.7588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-19416419378.511494</v>
      </c>
      <c r="L4017" s="444">
        <f t="shared" ca="1" si="177"/>
        <v>-4679357070221.2705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-4679357070221.2705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-19497321125.921959</v>
      </c>
      <c r="L4018" s="444">
        <f t="shared" ca="1" si="177"/>
        <v>-4698854391347.1924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-4698854391347.1924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-19578559963.946636</v>
      </c>
      <c r="L4019" s="444">
        <f t="shared" ca="1" si="177"/>
        <v>-4718432951311.1387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-4718432951311.1387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-19660137297.129745</v>
      </c>
      <c r="L4020" s="444">
        <f t="shared" ca="1" si="177"/>
        <v>-4738093088608.2686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-4738093088608.2686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-19742054535.867786</v>
      </c>
      <c r="L4021" s="444">
        <f t="shared" ca="1" si="177"/>
        <v>-4757835143144.1367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-4757835143144.1367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-19824313096.433903</v>
      </c>
      <c r="L4022" s="444">
        <f t="shared" ca="1" si="177"/>
        <v>-4777659456240.5703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-4777659456240.5703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-19906914401.002377</v>
      </c>
      <c r="L4023" s="444">
        <f t="shared" ca="1" si="177"/>
        <v>-4797566370641.5723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-4797566370641.5723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-19989859877.673218</v>
      </c>
      <c r="L4024" s="444">
        <f t="shared" ca="1" si="177"/>
        <v>-4817556230519.2451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-4817556230519.2451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-20073150960.496853</v>
      </c>
      <c r="L4025" s="444">
        <f t="shared" ca="1" si="177"/>
        <v>-4837629381479.7422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-4837629381479.7422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-20156789089.498924</v>
      </c>
      <c r="L4026" s="444">
        <f t="shared" ca="1" si="177"/>
        <v>-4857786170569.2412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-4857786170569.2412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-20240775710.70517</v>
      </c>
      <c r="L4027" s="444">
        <f t="shared" ca="1" si="177"/>
        <v>-4878026946279.9463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-4878026946279.9463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-20325112276.166443</v>
      </c>
      <c r="L4028" s="444">
        <f t="shared" ca="1" si="177"/>
        <v>-4898352058556.1123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-4898352058556.1123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-20409800243.983803</v>
      </c>
      <c r="L4029" s="444">
        <f t="shared" ca="1" si="177"/>
        <v>-4918761858800.0957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-4918761858800.0957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-20494841078.333733</v>
      </c>
      <c r="L4030" s="444">
        <f t="shared" ca="1" si="177"/>
        <v>-4939256699878.4297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-4939256699878.4297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-20580236249.493458</v>
      </c>
      <c r="L4031" s="444">
        <f t="shared" ca="1" si="177"/>
        <v>-4959836936127.9229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-4959836936127.9229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-20665987233.866344</v>
      </c>
      <c r="L4032" s="444">
        <f t="shared" ca="1" si="177"/>
        <v>-4980502923361.7891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-4980502923361.7891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-20752095514.007454</v>
      </c>
      <c r="L4033" s="444">
        <f t="shared" ca="1" si="177"/>
        <v>-5001255018875.7969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-5001255018875.7969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-20838562578.649155</v>
      </c>
      <c r="L4034" s="444">
        <f t="shared" ca="1" si="177"/>
        <v>-5022093581454.4463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-5022093581454.4463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-20925389922.72686</v>
      </c>
      <c r="L4035" s="444">
        <f t="shared" ca="1" si="177"/>
        <v>-5043018971377.1729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-5043018971377.1729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-21012579047.404888</v>
      </c>
      <c r="L4036" s="444">
        <f t="shared" ca="1" si="177"/>
        <v>-5064031550424.5781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-5064031550424.5781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-21100131460.102409</v>
      </c>
      <c r="L4037" s="444">
        <f t="shared" ca="1" si="177"/>
        <v>-5085131681884.6807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-5085131681884.6807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-21188048674.519501</v>
      </c>
      <c r="L4038" s="444">
        <f t="shared" ca="1" si="177"/>
        <v>-5106319730559.2002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-5106319730559.2002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-21276332210.663334</v>
      </c>
      <c r="L4039" s="444">
        <f t="shared" ca="1" si="177"/>
        <v>-5127596062769.8633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-5127596062769.8633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-21364983594.874432</v>
      </c>
      <c r="L4040" s="444">
        <f t="shared" ca="1" si="177"/>
        <v>-5148961046364.7373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-5148961046364.7373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-21454004359.853073</v>
      </c>
      <c r="L4041" s="444">
        <f t="shared" ca="1" si="177"/>
        <v>-5170415050724.5908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-5170415050724.5908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-21543396044.685795</v>
      </c>
      <c r="L4042" s="444">
        <f t="shared" ca="1" si="177"/>
        <v>-5191958446769.2764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-5191958446769.2764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-21633160194.871986</v>
      </c>
      <c r="L4043" s="444">
        <f t="shared" ca="1" si="177"/>
        <v>-5213591606964.1484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-5213591606964.1484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-21723298362.350616</v>
      </c>
      <c r="L4044" s="444">
        <f t="shared" ca="1" si="177"/>
        <v>-5235314905326.499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-5235314905326.499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-21813812105.527081</v>
      </c>
      <c r="L4045" s="444">
        <f t="shared" ca="1" si="177"/>
        <v>-5257128717432.0264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-5257128717432.0264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-21904702989.30011</v>
      </c>
      <c r="L4046" s="444">
        <f t="shared" ca="1" si="177"/>
        <v>-5279033420421.3262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-5279033420421.3262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-21995972585.08886</v>
      </c>
      <c r="L4047" s="444">
        <f t="shared" ca="1" si="177"/>
        <v>-5301029393006.415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-5301029393006.415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-22087622470.860062</v>
      </c>
      <c r="L4048" s="444">
        <f t="shared" ca="1" si="177"/>
        <v>-5323117015477.2754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-5323117015477.2754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-22179654231.155315</v>
      </c>
      <c r="L4049" s="444">
        <f t="shared" ca="1" si="177"/>
        <v>-5345296669708.4307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-5345296669708.4307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-22272069457.118462</v>
      </c>
      <c r="L4050" s="444">
        <f t="shared" ca="1" si="177"/>
        <v>-5367568739165.5488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-5367568739165.5488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-22364869746.523121</v>
      </c>
      <c r="L4051" s="444">
        <f t="shared" ca="1" si="177"/>
        <v>-5389933608912.0723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-5389933608912.0723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-22458056703.800301</v>
      </c>
      <c r="L4052" s="444">
        <f t="shared" ca="1" si="177"/>
        <v>-5412391665615.873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-5412391665615.873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-22551631940.066139</v>
      </c>
      <c r="L4053" s="444">
        <f t="shared" ca="1" si="177"/>
        <v>-5434943297555.9395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-5434943297555.9395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-22645597073.149746</v>
      </c>
      <c r="L4054" s="444">
        <f t="shared" ca="1" si="177"/>
        <v>-5457588894629.0889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-5457588894629.0889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-22739953727.621204</v>
      </c>
      <c r="L4055" s="444">
        <f t="shared" ca="1" si="177"/>
        <v>-5480328848356.71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-5480328848356.71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-22834703534.819626</v>
      </c>
      <c r="L4056" s="444">
        <f t="shared" ca="1" si="177"/>
        <v>-5503163551891.5293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-5503163551891.5293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-22929848132.881371</v>
      </c>
      <c r="L4057" s="444">
        <f t="shared" ca="1" si="177"/>
        <v>-5526093400024.4111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-5526093400024.4111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-23025389166.768379</v>
      </c>
      <c r="L4058" s="444">
        <f t="shared" ca="1" si="177"/>
        <v>-5549118789191.1797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-5549118789191.1797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-23121328288.296581</v>
      </c>
      <c r="L4059" s="444">
        <f t="shared" ca="1" si="177"/>
        <v>-5572240117479.4766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-5572240117479.4766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-23217667156.164486</v>
      </c>
      <c r="L4060" s="444">
        <f t="shared" ca="1" si="177"/>
        <v>-5595457784635.6406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-5595457784635.6406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-23314407435.981834</v>
      </c>
      <c r="L4061" s="444">
        <f t="shared" ca="1" si="177"/>
        <v>-5618772192071.6221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-5618772192071.6221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-23411550800.298424</v>
      </c>
      <c r="L4062" s="444">
        <f t="shared" ca="1" si="177"/>
        <v>-5642183742871.9209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-5642183742871.9209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-23509098928.633003</v>
      </c>
      <c r="L4063" s="444">
        <f t="shared" ca="1" si="177"/>
        <v>-5665692841800.5537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-5665692841800.5537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-23607053507.502308</v>
      </c>
      <c r="L4064" s="444">
        <f t="shared" ca="1" si="177"/>
        <v>-5689299895308.0557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-5689299895308.0557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-23705416230.450233</v>
      </c>
      <c r="L4065" s="444">
        <f t="shared" ca="1" si="177"/>
        <v>-5713005311538.5059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-5713005311538.5059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-23804188798.077106</v>
      </c>
      <c r="L4066" s="444">
        <f t="shared" ca="1" si="177"/>
        <v>-5736809500336.583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-5736809500336.583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-23903372918.069096</v>
      </c>
      <c r="L4067" s="444">
        <f t="shared" ca="1" si="177"/>
        <v>-5760712873254.6523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-5760712873254.6523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-24002970305.227718</v>
      </c>
      <c r="L4068" s="444">
        <f t="shared" ca="1" si="177"/>
        <v>-5784715843559.8799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-5784715843559.8799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-24102982681.4995</v>
      </c>
      <c r="L4069" s="444">
        <f t="shared" ca="1" si="177"/>
        <v>-5808818826241.3789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-5808818826241.3789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-24203411776.005745</v>
      </c>
      <c r="L4070" s="444">
        <f t="shared" ca="1" si="177"/>
        <v>-5833022238017.3848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-5833022238017.3848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-24304259325.072437</v>
      </c>
      <c r="L4071" s="444">
        <f t="shared" ca="1" si="177"/>
        <v>-5857326497342.457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-5857326497342.457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-24405527072.260239</v>
      </c>
      <c r="L4072" s="444">
        <f t="shared" ca="1" si="177"/>
        <v>-5881732024414.7168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-5881732024414.7168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-24507216768.394653</v>
      </c>
      <c r="L4073" s="444">
        <f t="shared" ca="1" si="177"/>
        <v>-5906239241183.1113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-5906239241183.1113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-24609330171.596298</v>
      </c>
      <c r="L4074" s="444">
        <f t="shared" ca="1" si="177"/>
        <v>-5930848571354.708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-5930848571354.708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-24711869047.311283</v>
      </c>
      <c r="L4075" s="444">
        <f t="shared" ca="1" si="177"/>
        <v>-5955560440402.0195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-5955560440402.0195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-24814835168.341747</v>
      </c>
      <c r="L4076" s="444">
        <f t="shared" ca="1" si="177"/>
        <v>-5980375275570.3613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-5980375275570.3613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-24918230314.876507</v>
      </c>
      <c r="L4077" s="444">
        <f t="shared" ca="1" si="177"/>
        <v>-6005293505885.2383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-6005293505885.2383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-25022056274.521828</v>
      </c>
      <c r="L4078" s="444">
        <f t="shared" ca="1" si="177"/>
        <v>-6030315562159.7598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-6030315562159.7598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-25126314842.332333</v>
      </c>
      <c r="L4079" s="444">
        <f t="shared" ca="1" si="177"/>
        <v>-6055441877002.0918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-6055441877002.0918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-25231007820.842049</v>
      </c>
      <c r="L4080" s="444">
        <f t="shared" ca="1" si="177"/>
        <v>-6080672884822.9336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-6080672884822.9336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-25336137020.095558</v>
      </c>
      <c r="L4081" s="444">
        <f t="shared" ca="1" si="177"/>
        <v>-6106009021843.0293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-6106009021843.0293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-25441704257.679287</v>
      </c>
      <c r="L4082" s="444">
        <f t="shared" ca="1" si="177"/>
        <v>-6131450726100.709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-6131450726100.709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-25547711358.752953</v>
      </c>
      <c r="L4083" s="444">
        <f t="shared" ca="1" si="177"/>
        <v>-6156998437459.4619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-6156998437459.4619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-25654160156.081093</v>
      </c>
      <c r="L4084" s="444">
        <f t="shared" ca="1" si="177"/>
        <v>-6182652597615.543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-6182652597615.543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-25761052490.064762</v>
      </c>
      <c r="L4085" s="444">
        <f t="shared" ca="1" si="177"/>
        <v>-6208413650105.6074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-6208413650105.6074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-25868390208.773365</v>
      </c>
      <c r="L4086" s="444">
        <f t="shared" ca="1" si="177"/>
        <v>-6234282040314.3809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-6234282040314.3809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-25976175167.976585</v>
      </c>
      <c r="L4087" s="444">
        <f t="shared" ca="1" si="177"/>
        <v>-6260258215482.3574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-6260258215482.3574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-26084409231.176491</v>
      </c>
      <c r="L4088" s="444">
        <f t="shared" ref="L4088:L4342" ca="1" si="182">I4088-J4088+K4088</f>
        <v>-6286342624713.5342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-6286342624713.5342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-26193094269.639725</v>
      </c>
      <c r="L4089" s="444">
        <f t="shared" ca="1" si="182"/>
        <v>-6312535718983.1738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-6312535718983.1738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-26302232162.42989</v>
      </c>
      <c r="L4090" s="444">
        <f t="shared" ca="1" si="182"/>
        <v>-6338837951145.6035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-6338837951145.6035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-26411824796.440014</v>
      </c>
      <c r="L4091" s="444">
        <f t="shared" ca="1" si="182"/>
        <v>-6365249775942.0439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-6365249775942.0439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-26521874066.425182</v>
      </c>
      <c r="L4092" s="444">
        <f t="shared" ca="1" si="182"/>
        <v>-6391771650008.4688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-6391771650008.4688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-26632381875.035286</v>
      </c>
      <c r="L4093" s="444">
        <f t="shared" ca="1" si="182"/>
        <v>-6418404031883.5039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-6418404031883.5039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-26743350132.847931</v>
      </c>
      <c r="L4094" s="444">
        <f t="shared" ca="1" si="182"/>
        <v>-6445147382016.3516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-6445147382016.3516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-26854780758.401466</v>
      </c>
      <c r="L4095" s="444">
        <f t="shared" ca="1" si="182"/>
        <v>-6472002162774.7529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-6472002162774.7529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-26966675678.228138</v>
      </c>
      <c r="L4096" s="444">
        <f t="shared" ca="1" si="182"/>
        <v>-6498968838452.9814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-6498968838452.9814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-27079036826.887421</v>
      </c>
      <c r="L4097" s="444">
        <f t="shared" ca="1" si="182"/>
        <v>-6526047875279.8691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-6526047875279.8691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-27191866146.999454</v>
      </c>
      <c r="L4098" s="444">
        <f t="shared" ca="1" si="182"/>
        <v>-6553239741426.8682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-6553239741426.8682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-27305165589.278618</v>
      </c>
      <c r="L4099" s="444">
        <f t="shared" ca="1" si="182"/>
        <v>-6580544907016.1465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-6580544907016.1465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-27418937112.567276</v>
      </c>
      <c r="L4100" s="444">
        <f t="shared" ca="1" si="182"/>
        <v>-6607963844128.7139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-6607963844128.7139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-27533182683.86964</v>
      </c>
      <c r="L4101" s="444">
        <f t="shared" ca="1" si="182"/>
        <v>-6635497026812.584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-6635497026812.584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-27647904278.385765</v>
      </c>
      <c r="L4102" s="444">
        <f t="shared" ca="1" si="182"/>
        <v>-6663144931090.9697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-6663144931090.9697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-27763103879.545708</v>
      </c>
      <c r="L4103" s="444">
        <f t="shared" ca="1" si="182"/>
        <v>-6690908034970.5156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-6690908034970.5156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-27878783479.043816</v>
      </c>
      <c r="L4104" s="444">
        <f t="shared" ca="1" si="182"/>
        <v>-6718786818449.5596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-6718786818449.5596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-27994945076.873165</v>
      </c>
      <c r="L4105" s="444">
        <f t="shared" ca="1" si="182"/>
        <v>-6746781763526.4326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-6746781763526.4326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-28111590681.360134</v>
      </c>
      <c r="L4106" s="444">
        <f t="shared" ca="1" si="182"/>
        <v>-6774893354207.793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-6774893354207.793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-28228722309.199139</v>
      </c>
      <c r="L4107" s="444">
        <f t="shared" ca="1" si="182"/>
        <v>-6803122076516.9922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-6803122076516.9922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-28346341985.487469</v>
      </c>
      <c r="L4108" s="444">
        <f t="shared" ca="1" si="182"/>
        <v>-6831468418502.4795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-6831468418502.4795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-28464451743.76033</v>
      </c>
      <c r="L4109" s="444">
        <f t="shared" ca="1" si="182"/>
        <v>-6859932870246.2402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-6859932870246.2402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-28583053626.026005</v>
      </c>
      <c r="L4110" s="444">
        <f t="shared" ca="1" si="182"/>
        <v>-6888515923872.2666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-6888515923872.2666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-28702149682.801113</v>
      </c>
      <c r="L4111" s="444">
        <f t="shared" ca="1" si="182"/>
        <v>-6917218073555.0674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-6917218073555.0674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-28821741973.146114</v>
      </c>
      <c r="L4112" s="444">
        <f t="shared" ca="1" si="182"/>
        <v>-6946039815528.2139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-6946039815528.2139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-28941832564.700886</v>
      </c>
      <c r="L4113" s="444">
        <f t="shared" ca="1" si="182"/>
        <v>-6974981648092.915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-6974981648092.915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-29062423533.720478</v>
      </c>
      <c r="L4114" s="444">
        <f t="shared" ca="1" si="182"/>
        <v>-7004044071626.6357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-7004044071626.6357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-29183516965.110985</v>
      </c>
      <c r="L4115" s="444">
        <f t="shared" ca="1" si="182"/>
        <v>-7033227588591.7471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-7033227588591.7471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-29305114952.465618</v>
      </c>
      <c r="L4116" s="444">
        <f t="shared" ca="1" si="182"/>
        <v>-7062532703544.2129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-7062532703544.2129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-29427219598.100887</v>
      </c>
      <c r="L4117" s="444">
        <f t="shared" ca="1" si="182"/>
        <v>-7091959923142.3135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-7091959923142.3135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-29549833013.092976</v>
      </c>
      <c r="L4118" s="444">
        <f t="shared" ca="1" si="182"/>
        <v>-7121509756155.4063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-7121509756155.4063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-29672957317.314198</v>
      </c>
      <c r="L4119" s="444">
        <f t="shared" ca="1" si="182"/>
        <v>-7151182713472.7207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-7151182713472.7207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-29796594639.469669</v>
      </c>
      <c r="L4120" s="444">
        <f t="shared" ca="1" si="182"/>
        <v>-7180979308112.1904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-7180979308112.1904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-29920747117.134121</v>
      </c>
      <c r="L4121" s="444">
        <f t="shared" ca="1" si="182"/>
        <v>-7210900055229.3242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-7210900055229.3242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-30045416896.788853</v>
      </c>
      <c r="L4122" s="444">
        <f t="shared" ca="1" si="182"/>
        <v>-7240945472126.1133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-7240945472126.1133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-30170606133.858807</v>
      </c>
      <c r="L4123" s="444">
        <f t="shared" ca="1" si="182"/>
        <v>-7271116078259.9717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-7271116078259.9717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-30296316992.749882</v>
      </c>
      <c r="L4124" s="444">
        <f t="shared" ca="1" si="182"/>
        <v>-7301412395252.7217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-7301412395252.7217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-30422551646.886341</v>
      </c>
      <c r="L4125" s="444">
        <f t="shared" ca="1" si="182"/>
        <v>-7331834946899.6084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-7331834946899.6084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-30549312278.748367</v>
      </c>
      <c r="L4126" s="444">
        <f t="shared" ca="1" si="182"/>
        <v>-7362384259178.3564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-7362384259178.3564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-30676601079.909817</v>
      </c>
      <c r="L4127" s="444">
        <f t="shared" ca="1" si="182"/>
        <v>-7393060860258.2666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-7393060860258.2666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-30804420251.076111</v>
      </c>
      <c r="L4128" s="444">
        <f t="shared" ca="1" si="182"/>
        <v>-7423865280509.3428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-7423865280509.3428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-30932772002.122261</v>
      </c>
      <c r="L4129" s="444">
        <f t="shared" ca="1" si="182"/>
        <v>-7454798052511.4648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-7454798052511.4648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-31061658552.1311</v>
      </c>
      <c r="L4130" s="444">
        <f t="shared" ca="1" si="182"/>
        <v>-7485859711063.5957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-7485859711063.5957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-31191082129.431648</v>
      </c>
      <c r="L4131" s="444">
        <f t="shared" ca="1" si="182"/>
        <v>-7517050793193.0273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-7517050793193.0273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-31321044971.637608</v>
      </c>
      <c r="L4132" s="444">
        <f t="shared" ca="1" si="182"/>
        <v>-7548371838164.665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-7548371838164.665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-31451549325.686108</v>
      </c>
      <c r="L4133" s="444">
        <f t="shared" ca="1" si="182"/>
        <v>-7579823387490.3516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-7579823387490.3516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-31582597447.876465</v>
      </c>
      <c r="L4134" s="444">
        <f t="shared" ca="1" si="182"/>
        <v>-7611405984938.2285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-7611405984938.2285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-31714191603.90929</v>
      </c>
      <c r="L4135" s="444">
        <f t="shared" ca="1" si="182"/>
        <v>-7643120176542.1377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-7643120176542.1377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-31846334068.925571</v>
      </c>
      <c r="L4136" s="444">
        <f t="shared" ca="1" si="182"/>
        <v>-7674966510611.0635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-7674966510611.0635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-31979027127.546101</v>
      </c>
      <c r="L4137" s="444">
        <f t="shared" ca="1" si="182"/>
        <v>-7706945537738.6094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-7706945537738.6094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-32112273073.910873</v>
      </c>
      <c r="L4138" s="444">
        <f t="shared" ca="1" si="182"/>
        <v>-7739057810812.5205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-7739057810812.5205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-32246074211.71883</v>
      </c>
      <c r="L4139" s="444">
        <f t="shared" ca="1" si="182"/>
        <v>-7771303885024.2393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-7771303885024.2393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-32380432854.267662</v>
      </c>
      <c r="L4140" s="444">
        <f t="shared" ca="1" si="182"/>
        <v>-7803684317878.5068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-7803684317878.5068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-32515351324.493782</v>
      </c>
      <c r="L4141" s="444">
        <f t="shared" ca="1" si="182"/>
        <v>-7836199669203.001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-7836199669203.001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-32650831955.012505</v>
      </c>
      <c r="L4142" s="444">
        <f t="shared" ca="1" si="182"/>
        <v>-7868850501158.0137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-7868850501158.0137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-32786877088.15839</v>
      </c>
      <c r="L4143" s="444">
        <f t="shared" ca="1" si="182"/>
        <v>-7901637378246.1719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-7901637378246.1719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-32923489076.025715</v>
      </c>
      <c r="L4144" s="444">
        <f t="shared" ca="1" si="182"/>
        <v>-7934560867322.1973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-7934560867322.1973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-33060670280.509159</v>
      </c>
      <c r="L4145" s="444">
        <f t="shared" ca="1" si="182"/>
        <v>-7967621537602.7061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-7967621537602.7061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-33198423073.344608</v>
      </c>
      <c r="L4146" s="444">
        <f t="shared" ca="1" si="182"/>
        <v>-8000819960676.0508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-8000819960676.0508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-33336749836.150211</v>
      </c>
      <c r="L4147" s="444">
        <f t="shared" ca="1" si="182"/>
        <v>-8034156710512.2012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-8034156710512.2012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-33475652960.467499</v>
      </c>
      <c r="L4148" s="444">
        <f t="shared" ca="1" si="182"/>
        <v>-8067632363472.6689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-8067632363472.6689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-33615134847.802788</v>
      </c>
      <c r="L4149" s="444">
        <f t="shared" ca="1" si="182"/>
        <v>-8101247498320.4717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-8101247498320.4717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-33755197909.668633</v>
      </c>
      <c r="L4150" s="444">
        <f t="shared" ca="1" si="182"/>
        <v>-8135002696230.1406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-8135002696230.1406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-33895844567.625584</v>
      </c>
      <c r="L4151" s="444">
        <f t="shared" ca="1" si="182"/>
        <v>-8168898540797.7666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-8168898540797.7666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-34037077253.324024</v>
      </c>
      <c r="L4152" s="444">
        <f t="shared" ca="1" si="182"/>
        <v>-8202935618051.0908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-8202935618051.0908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-34178898408.546211</v>
      </c>
      <c r="L4153" s="444">
        <f t="shared" ca="1" si="182"/>
        <v>-8237114516459.6367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-8237114516459.6367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-34321310485.248486</v>
      </c>
      <c r="L4154" s="444">
        <f t="shared" ca="1" si="182"/>
        <v>-8271435826944.8848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-8271435826944.8848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-34464315945.603683</v>
      </c>
      <c r="L4155" s="444">
        <f t="shared" ca="1" si="182"/>
        <v>-8305900142890.4883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-8305900142890.4883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-34607917262.043694</v>
      </c>
      <c r="L4156" s="444">
        <f t="shared" ca="1" si="182"/>
        <v>-8340508060152.5322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-8340508060152.5322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-34752116917.302216</v>
      </c>
      <c r="L4157" s="444">
        <f t="shared" ca="1" si="182"/>
        <v>-8375260177069.834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-8375260177069.834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-34896917404.457642</v>
      </c>
      <c r="L4158" s="444">
        <f t="shared" ca="1" si="182"/>
        <v>-8410157094474.292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-8410157094474.292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-35042321226.976219</v>
      </c>
      <c r="L4159" s="444">
        <f t="shared" ca="1" si="182"/>
        <v>-8445199415701.2686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-8445199415701.2686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-35188330898.75528</v>
      </c>
      <c r="L4160" s="444">
        <f t="shared" ca="1" si="182"/>
        <v>-8480387746600.0234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-8480387746600.0234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-35334948944.166763</v>
      </c>
      <c r="L4161" s="444">
        <f t="shared" ca="1" si="182"/>
        <v>-8515722695544.1904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-8515722695544.1904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-35482177898.1008</v>
      </c>
      <c r="L4162" s="444">
        <f t="shared" ca="1" si="182"/>
        <v>-8551204873442.291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-8551204873442.291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-35630020306.009544</v>
      </c>
      <c r="L4163" s="444">
        <f t="shared" ca="1" si="182"/>
        <v>-8586834893748.3008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-8586834893748.3008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-35778478723.951256</v>
      </c>
      <c r="L4164" s="444">
        <f t="shared" ca="1" si="182"/>
        <v>-8622613372472.252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-8622613372472.252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-35927555718.634384</v>
      </c>
      <c r="L4165" s="444">
        <f t="shared" ca="1" si="182"/>
        <v>-8658540928190.8867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-8658540928190.8867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-36077253867.462021</v>
      </c>
      <c r="L4166" s="444">
        <f t="shared" ca="1" si="182"/>
        <v>-8694618182058.3486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-8694618182058.3486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-36227575758.576454</v>
      </c>
      <c r="L4167" s="444">
        <f t="shared" ca="1" si="182"/>
        <v>-8730845757816.9248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-8730845757816.9248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-36378523990.903854</v>
      </c>
      <c r="L4168" s="444">
        <f t="shared" ca="1" si="182"/>
        <v>-8767224281807.8291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-8767224281807.8291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-36530101174.199287</v>
      </c>
      <c r="L4169" s="444">
        <f t="shared" ca="1" si="182"/>
        <v>-8803754382982.0293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-8803754382982.0293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-36682309929.091789</v>
      </c>
      <c r="L4170" s="444">
        <f t="shared" ca="1" si="182"/>
        <v>-8840436692911.1211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-8840436692911.1211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-36835152887.129669</v>
      </c>
      <c r="L4171" s="444">
        <f t="shared" ca="1" si="182"/>
        <v>-8877271845798.25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-8877271845798.25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-36988632690.826042</v>
      </c>
      <c r="L4172" s="444">
        <f t="shared" ca="1" si="182"/>
        <v>-8914260478489.0762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-8914260478489.0762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-37142751993.704483</v>
      </c>
      <c r="L4173" s="444">
        <f t="shared" ca="1" si="182"/>
        <v>-8951403230482.7813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-8951403230482.7813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-37297513460.344925</v>
      </c>
      <c r="L4174" s="444">
        <f t="shared" ca="1" si="182"/>
        <v>-8988700743943.127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-8988700743943.127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-37452919766.429695</v>
      </c>
      <c r="L4175" s="444">
        <f t="shared" ca="1" si="182"/>
        <v>-9026153663709.5566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-9026153663709.5566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-37608973598.789818</v>
      </c>
      <c r="L4176" s="444">
        <f t="shared" ca="1" si="182"/>
        <v>-9063762637308.3457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-9063762637308.3457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-37765677655.451439</v>
      </c>
      <c r="L4177" s="444">
        <f t="shared" ca="1" si="182"/>
        <v>-9101528314963.7969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-9101528314963.7969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-37923034645.682487</v>
      </c>
      <c r="L4178" s="444">
        <f t="shared" ca="1" si="182"/>
        <v>-9139451349609.4785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-9139451349609.4785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-38081047290.03949</v>
      </c>
      <c r="L4179" s="444">
        <f t="shared" ca="1" si="182"/>
        <v>-9177532396899.5176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-9177532396899.5176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-38239718320.414658</v>
      </c>
      <c r="L4180" s="444">
        <f t="shared" ca="1" si="182"/>
        <v>-9215772115219.9316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-9215772115219.9316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-38399050480.083046</v>
      </c>
      <c r="L4181" s="444">
        <f t="shared" ca="1" si="182"/>
        <v>-9254171165700.0156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-9254171165700.0156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-38559046523.750061</v>
      </c>
      <c r="L4182" s="444">
        <f t="shared" ca="1" si="182"/>
        <v>-9292730212223.7656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-9292730212223.7656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-38719709217.599022</v>
      </c>
      <c r="L4183" s="444">
        <f t="shared" ca="1" si="182"/>
        <v>-9331449921441.3652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-9331449921441.3652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-38881041339.33902</v>
      </c>
      <c r="L4184" s="444">
        <f t="shared" ca="1" si="182"/>
        <v>-9370330962780.7051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-9370330962780.7051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-39043045678.252937</v>
      </c>
      <c r="L4185" s="444">
        <f t="shared" ca="1" si="182"/>
        <v>-9409374008458.959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-9409374008458.959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-39205725035.245659</v>
      </c>
      <c r="L4186" s="444">
        <f t="shared" ca="1" si="182"/>
        <v>-9448579733494.2051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-9448579733494.2051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-39369082222.892517</v>
      </c>
      <c r="L4187" s="444">
        <f t="shared" ca="1" si="182"/>
        <v>-9487948815717.0977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-9487948815717.0977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-39533120065.487907</v>
      </c>
      <c r="L4188" s="444">
        <f t="shared" ca="1" si="182"/>
        <v>-9527481935782.5859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-9527481935782.5859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-39697841399.094109</v>
      </c>
      <c r="L4189" s="444">
        <f t="shared" ca="1" si="182"/>
        <v>-9567179777181.6797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-9567179777181.6797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-39863249071.590332</v>
      </c>
      <c r="L4190" s="444">
        <f t="shared" ca="1" si="182"/>
        <v>-9607043026253.2695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-9607043026253.2695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-40029345942.721954</v>
      </c>
      <c r="L4191" s="444">
        <f t="shared" ca="1" si="182"/>
        <v>-9647072372195.9922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-9647072372195.9922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-40196134884.149963</v>
      </c>
      <c r="L4192" s="444">
        <f t="shared" ca="1" si="182"/>
        <v>-9687268507080.1426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-9687268507080.1426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-40363618779.500595</v>
      </c>
      <c r="L4193" s="444">
        <f t="shared" ca="1" si="182"/>
        <v>-9727632125859.6426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-9727632125859.6426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-40531800524.415176</v>
      </c>
      <c r="L4194" s="444">
        <f t="shared" ca="1" si="182"/>
        <v>-9768163926384.0586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-9768163926384.0586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-40700683026.600243</v>
      </c>
      <c r="L4195" s="444">
        <f t="shared" ca="1" si="182"/>
        <v>-9808864609410.6582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-9808864609410.6582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-40870269205.877739</v>
      </c>
      <c r="L4196" s="444">
        <f t="shared" ca="1" si="182"/>
        <v>-9849734878616.5352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-9849734878616.5352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-41040561994.235565</v>
      </c>
      <c r="L4197" s="444">
        <f t="shared" ca="1" si="182"/>
        <v>-9890775440610.7715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-9890775440610.7715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-41211564335.878212</v>
      </c>
      <c r="L4198" s="444">
        <f t="shared" ca="1" si="182"/>
        <v>-9931987004946.6504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-9931987004946.6504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-41383279187.27771</v>
      </c>
      <c r="L4199" s="444">
        <f t="shared" ca="1" si="182"/>
        <v>-9973370284133.9277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-9973370284133.9277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-41555709517.224701</v>
      </c>
      <c r="L4200" s="444">
        <f t="shared" ca="1" si="182"/>
        <v>-10014925993651.152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-10014925993651.152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-41728858306.879799</v>
      </c>
      <c r="L4201" s="444">
        <f t="shared" ca="1" si="182"/>
        <v>-10056654851958.031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-10056654851958.031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-41902728549.825127</v>
      </c>
      <c r="L4202" s="444">
        <f t="shared" ca="1" si="182"/>
        <v>-10098557580507.855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-10098557580507.855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-42077323252.116066</v>
      </c>
      <c r="L4203" s="444">
        <f t="shared" ca="1" si="182"/>
        <v>-10140634903759.971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-10140634903759.971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-42252645432.333214</v>
      </c>
      <c r="L4204" s="444">
        <f t="shared" ca="1" si="182"/>
        <v>-10182887549192.305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-10182887549192.305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-42428698121.634605</v>
      </c>
      <c r="L4205" s="444">
        <f t="shared" ca="1" si="182"/>
        <v>-10225316247313.939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-10225316247313.939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-42605484363.808083</v>
      </c>
      <c r="L4206" s="444">
        <f t="shared" ca="1" si="182"/>
        <v>-10267921731677.748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-10267921731677.748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-42783007215.323952</v>
      </c>
      <c r="L4207" s="444">
        <f t="shared" ca="1" si="182"/>
        <v>-10310704738893.072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-10310704738893.072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-42961269745.387802</v>
      </c>
      <c r="L4208" s="444">
        <f t="shared" ca="1" si="182"/>
        <v>-10353666008638.461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-10353666008638.461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-43140275035.993584</v>
      </c>
      <c r="L4209" s="444">
        <f t="shared" ca="1" si="182"/>
        <v>-10396806283674.455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-10396806283674.455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-43320026181.976898</v>
      </c>
      <c r="L4210" s="444">
        <f t="shared" ca="1" si="182"/>
        <v>-10440126309856.432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-10440126309856.432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-43500526291.068466</v>
      </c>
      <c r="L4211" s="444">
        <f t="shared" ca="1" si="182"/>
        <v>-10483626836147.5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-10483626836147.5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-43681778483.947914</v>
      </c>
      <c r="L4212" s="444">
        <f t="shared" ca="1" si="182"/>
        <v>-10527308614631.447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-10527308614631.447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-43863785894.297699</v>
      </c>
      <c r="L4213" s="444">
        <f t="shared" ca="1" si="182"/>
        <v>-10571172400525.744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-10571172400525.744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-44046551668.857269</v>
      </c>
      <c r="L4214" s="444">
        <f t="shared" ca="1" si="182"/>
        <v>-10615218952194.602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-10615218952194.602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-44230078967.477509</v>
      </c>
      <c r="L4215" s="444">
        <f t="shared" ca="1" si="182"/>
        <v>-10659449031162.078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-10659449031162.078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-44414370963.175323</v>
      </c>
      <c r="L4216" s="444">
        <f t="shared" ca="1" si="182"/>
        <v>-10703863402125.254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-10703863402125.254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-44599430842.18856</v>
      </c>
      <c r="L4217" s="444">
        <f t="shared" ca="1" si="182"/>
        <v>-10748462832967.443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-10748462832967.443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-44785261804.031013</v>
      </c>
      <c r="L4218" s="444">
        <f t="shared" ca="1" si="182"/>
        <v>-10793248094771.475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-10793248094771.475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-44971867061.547813</v>
      </c>
      <c r="L4219" s="444">
        <f t="shared" ca="1" si="182"/>
        <v>-10838219961833.021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-10838219961833.021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-45159249840.970924</v>
      </c>
      <c r="L4220" s="444">
        <f t="shared" ca="1" si="182"/>
        <v>-10883379211673.992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-10883379211673.992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-45347413381.974968</v>
      </c>
      <c r="L4221" s="444">
        <f t="shared" ca="1" si="182"/>
        <v>-10928726625055.967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-10928726625055.967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-45536360937.733192</v>
      </c>
      <c r="L4222" s="444">
        <f t="shared" ca="1" si="182"/>
        <v>-10974262985993.699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-10974262985993.699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-45726095774.973747</v>
      </c>
      <c r="L4223" s="444">
        <f t="shared" ca="1" si="182"/>
        <v>-11019989081768.674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-11019989081768.674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-45916621174.03614</v>
      </c>
      <c r="L4224" s="444">
        <f t="shared" ca="1" si="182"/>
        <v>-11065905702942.711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-11065905702942.711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-46107940428.927963</v>
      </c>
      <c r="L4225" s="444">
        <f t="shared" ca="1" si="182"/>
        <v>-11112013643371.639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-11112013643371.639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-46300056847.381828</v>
      </c>
      <c r="L4226" s="444">
        <f t="shared" ca="1" si="182"/>
        <v>-11158313700219.02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-11158313700219.02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-46492973750.912582</v>
      </c>
      <c r="L4227" s="444">
        <f t="shared" ca="1" si="182"/>
        <v>-11204806673969.932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-11204806673969.932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-46686694474.874718</v>
      </c>
      <c r="L4228" s="444">
        <f t="shared" ca="1" si="182"/>
        <v>-11251493368444.807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-11251493368444.807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-46881222368.520027</v>
      </c>
      <c r="L4229" s="444">
        <f t="shared" ca="1" si="182"/>
        <v>-11298374590813.326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-11298374590813.326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-47076560795.055527</v>
      </c>
      <c r="L4230" s="444">
        <f t="shared" ca="1" si="182"/>
        <v>-11345451151608.381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-11345451151608.381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-47272713131.701584</v>
      </c>
      <c r="L4231" s="444">
        <f t="shared" ca="1" si="182"/>
        <v>-11392723864740.082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-11392723864740.082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-47469682769.750343</v>
      </c>
      <c r="L4232" s="444">
        <f t="shared" ca="1" si="182"/>
        <v>-11440193547509.832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-11440193547509.832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-47667473114.624298</v>
      </c>
      <c r="L4233" s="444">
        <f t="shared" ca="1" si="182"/>
        <v>-11487861020624.457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-11487861020624.457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-47866087585.935234</v>
      </c>
      <c r="L4234" s="444">
        <f t="shared" ca="1" si="182"/>
        <v>-11535727108210.393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-11535727108210.393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-48065529617.543304</v>
      </c>
      <c r="L4235" s="444">
        <f t="shared" ca="1" si="182"/>
        <v>-11583792637827.936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-11583792637827.936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-48265802657.616394</v>
      </c>
      <c r="L4236" s="444">
        <f t="shared" ca="1" si="182"/>
        <v>-11632058440485.553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-11632058440485.553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-48466910168.689804</v>
      </c>
      <c r="L4237" s="444">
        <f t="shared" ca="1" si="182"/>
        <v>-11680525350654.242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-11680525350654.242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-48668855627.726006</v>
      </c>
      <c r="L4238" s="444">
        <f t="shared" ca="1" si="182"/>
        <v>-11729194206281.969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-11729194206281.969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-48871642526.174866</v>
      </c>
      <c r="L4239" s="444">
        <f t="shared" ca="1" si="182"/>
        <v>-11778065848808.145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-11778065848808.145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-49075274370.033936</v>
      </c>
      <c r="L4240" s="444">
        <f t="shared" ca="1" si="182"/>
        <v>-11827141123178.178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-11827141123178.178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-49279754679.909073</v>
      </c>
      <c r="L4241" s="444">
        <f t="shared" ca="1" si="182"/>
        <v>-11876420877858.086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-11876420877858.086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-49485086991.075356</v>
      </c>
      <c r="L4242" s="444">
        <f t="shared" ca="1" si="182"/>
        <v>-11925905964849.162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-11925905964849.162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-49691274853.538177</v>
      </c>
      <c r="L4243" s="444">
        <f t="shared" ca="1" si="182"/>
        <v>-11975597239702.701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-11975597239702.701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-49898321832.094589</v>
      </c>
      <c r="L4244" s="444">
        <f t="shared" ca="1" si="182"/>
        <v>-12025495561534.795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-12025495561534.795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-50106231506.394981</v>
      </c>
      <c r="L4245" s="444">
        <f t="shared" ca="1" si="182"/>
        <v>-12075601793041.189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-12075601793041.189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-50315007471.004959</v>
      </c>
      <c r="L4246" s="444">
        <f t="shared" ca="1" si="182"/>
        <v>-12125916800512.195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-12125916800512.195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-50524653335.467484</v>
      </c>
      <c r="L4247" s="444">
        <f t="shared" ca="1" si="182"/>
        <v>-12176441453847.662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-12176441453847.662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-50735172724.365257</v>
      </c>
      <c r="L4248" s="444">
        <f t="shared" ca="1" si="182"/>
        <v>-12227176626572.027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-12227176626572.027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-50946569277.383446</v>
      </c>
      <c r="L4249" s="444">
        <f t="shared" ca="1" si="182"/>
        <v>-12278123195849.41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-12278123195849.41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-51158846649.372543</v>
      </c>
      <c r="L4250" s="444">
        <f t="shared" ca="1" si="182"/>
        <v>-12329282042498.783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-12329282042498.783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-51372008510.411598</v>
      </c>
      <c r="L4251" s="444">
        <f t="shared" ca="1" si="182"/>
        <v>-12380654051009.195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-12380654051009.195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-51586058545.871643</v>
      </c>
      <c r="L4252" s="444">
        <f t="shared" ca="1" si="182"/>
        <v>-12432240109555.066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-12432240109555.066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-51801000456.479446</v>
      </c>
      <c r="L4253" s="444">
        <f t="shared" ca="1" si="182"/>
        <v>-12484041110011.545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-12484041110011.545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-52016837958.381439</v>
      </c>
      <c r="L4254" s="444">
        <f t="shared" ca="1" si="182"/>
        <v>-12536057947969.926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-12536057947969.926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-52233574783.208023</v>
      </c>
      <c r="L4255" s="444">
        <f t="shared" ca="1" si="182"/>
        <v>-12588291522753.135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-12588291522753.135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-52451214678.138062</v>
      </c>
      <c r="L4256" s="444">
        <f t="shared" ca="1" si="182"/>
        <v>-12640742737431.273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-12640742737431.273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-52669761405.963638</v>
      </c>
      <c r="L4257" s="444">
        <f t="shared" ca="1" si="182"/>
        <v>-12693412498837.236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-12693412498837.236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-52889218745.155151</v>
      </c>
      <c r="L4258" s="444">
        <f t="shared" ca="1" si="182"/>
        <v>-12746301717582.391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-12746301717582.391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-53109590489.926628</v>
      </c>
      <c r="L4259" s="444">
        <f t="shared" ca="1" si="182"/>
        <v>-12799411308072.316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-12799411308072.316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-53330880450.301315</v>
      </c>
      <c r="L4260" s="444">
        <f t="shared" ca="1" si="182"/>
        <v>-12852742188522.617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-12852742188522.617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-53553092452.177574</v>
      </c>
      <c r="L4261" s="444">
        <f t="shared" ca="1" si="182"/>
        <v>-12906295280974.795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-12906295280974.795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-53776230337.394981</v>
      </c>
      <c r="L4262" s="444">
        <f t="shared" ca="1" si="182"/>
        <v>-12960071511312.189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-12960071511312.189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-54000297963.800789</v>
      </c>
      <c r="L4263" s="444">
        <f t="shared" ca="1" si="182"/>
        <v>-13014071809275.99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-13014071809275.99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-54225299205.316628</v>
      </c>
      <c r="L4264" s="444">
        <f t="shared" ca="1" si="182"/>
        <v>-13068297108481.307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-13068297108481.307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-54451237952.005447</v>
      </c>
      <c r="L4265" s="444">
        <f t="shared" ca="1" si="182"/>
        <v>-13122748346433.313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-13122748346433.313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-54678118110.138802</v>
      </c>
      <c r="L4266" s="444">
        <f t="shared" ca="1" si="182"/>
        <v>-13177426464543.451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-13177426464543.451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-54905943602.264381</v>
      </c>
      <c r="L4267" s="444">
        <f t="shared" ca="1" si="182"/>
        <v>-13232332408145.715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-13232332408145.715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-55134718367.273811</v>
      </c>
      <c r="L4268" s="444">
        <f t="shared" ca="1" si="182"/>
        <v>-13287467126512.988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-13287467126512.988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-55364446360.470787</v>
      </c>
      <c r="L4269" s="444">
        <f t="shared" ca="1" si="182"/>
        <v>-13342831572873.459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-13342831572873.459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-55595131553.639412</v>
      </c>
      <c r="L4270" s="444">
        <f t="shared" ca="1" si="182"/>
        <v>-13398426704427.098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-13398426704427.098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-55826777935.112907</v>
      </c>
      <c r="L4271" s="444">
        <f t="shared" ca="1" si="182"/>
        <v>-13454253482362.211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-13454253482362.211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-56059389509.842545</v>
      </c>
      <c r="L4272" s="444">
        <f t="shared" ca="1" si="182"/>
        <v>-13510312871872.053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-13510312871872.053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-56292970299.466888</v>
      </c>
      <c r="L4273" s="444">
        <f t="shared" ca="1" si="182"/>
        <v>-13566605842171.52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-13566605842171.52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-56527524342.381332</v>
      </c>
      <c r="L4274" s="444">
        <f t="shared" ca="1" si="182"/>
        <v>-13623133366513.9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-13623133366513.9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-56763055693.807915</v>
      </c>
      <c r="L4275" s="444">
        <f t="shared" ca="1" si="182"/>
        <v>-13679896422207.709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-13679896422207.709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-56999568425.865456</v>
      </c>
      <c r="L4276" s="444">
        <f t="shared" ca="1" si="182"/>
        <v>-13736895990633.574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-13736895990633.574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-57237066627.639885</v>
      </c>
      <c r="L4277" s="444">
        <f t="shared" ca="1" si="182"/>
        <v>-13794133057261.215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-13794133057261.215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-57475554405.255051</v>
      </c>
      <c r="L4278" s="444">
        <f t="shared" ca="1" si="182"/>
        <v>-13851608611666.471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-13851608611666.471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-57715035881.943634</v>
      </c>
      <c r="L4279" s="444">
        <f t="shared" ca="1" si="182"/>
        <v>-13909323647548.414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-13909323647548.414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-57955515198.118393</v>
      </c>
      <c r="L4280" s="444">
        <f t="shared" ca="1" si="182"/>
        <v>-13967279162746.533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-13967279162746.533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-58196996511.443878</v>
      </c>
      <c r="L4281" s="444">
        <f t="shared" ca="1" si="182"/>
        <v>-14025476159257.977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-14025476159257.977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-58439483996.908226</v>
      </c>
      <c r="L4282" s="444">
        <f t="shared" ca="1" si="182"/>
        <v>-14083915643254.885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-14083915643254.885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-58682981846.895348</v>
      </c>
      <c r="L4283" s="444">
        <f t="shared" ca="1" si="182"/>
        <v>-14142598625101.779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-14142598625101.779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-58927494271.257416</v>
      </c>
      <c r="L4284" s="444">
        <f t="shared" ca="1" si="182"/>
        <v>-14201526119373.037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-14201526119373.037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-59173025497.387642</v>
      </c>
      <c r="L4285" s="444">
        <f t="shared" ca="1" si="182"/>
        <v>-14260699144870.424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-14260699144870.424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-59419579770.293434</v>
      </c>
      <c r="L4286" s="444">
        <f t="shared" ca="1" si="182"/>
        <v>-14320118724640.717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-14320118724640.717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-59667161352.669647</v>
      </c>
      <c r="L4287" s="444">
        <f t="shared" ca="1" si="182"/>
        <v>-14379785885993.387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-14379785885993.387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-59915774524.972435</v>
      </c>
      <c r="L4288" s="444">
        <f t="shared" ca="1" si="182"/>
        <v>-14439701660518.359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-14439701660518.359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-60165423585.493164</v>
      </c>
      <c r="L4289" s="444">
        <f t="shared" ca="1" si="182"/>
        <v>-14499867084103.852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-14499867084103.852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-60416112850.432709</v>
      </c>
      <c r="L4290" s="444">
        <f t="shared" ca="1" si="182"/>
        <v>-14560283196954.285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-14560283196954.285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-60667846653.976196</v>
      </c>
      <c r="L4291" s="444">
        <f t="shared" ca="1" si="182"/>
        <v>-14620951043608.262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-14620951043608.262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-60920629348.36776</v>
      </c>
      <c r="L4292" s="444">
        <f t="shared" ca="1" si="182"/>
        <v>-14681871672956.629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-14681871672956.629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-61174465303.985954</v>
      </c>
      <c r="L4293" s="444">
        <f t="shared" ca="1" si="182"/>
        <v>-14743046138260.615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-14743046138260.615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-61429358909.419228</v>
      </c>
      <c r="L4294" s="444">
        <f t="shared" ca="1" si="182"/>
        <v>-14804475497170.035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-14804475497170.035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-61685314571.541809</v>
      </c>
      <c r="L4295" s="444">
        <f t="shared" ca="1" si="182"/>
        <v>-14866160811741.576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-14866160811741.576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-61942336715.589897</v>
      </c>
      <c r="L4296" s="444">
        <f t="shared" ca="1" si="182"/>
        <v>-14928103148457.166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-14928103148457.166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-62200429785.23819</v>
      </c>
      <c r="L4297" s="444">
        <f t="shared" ca="1" si="182"/>
        <v>-14990303578242.404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-14990303578242.404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-62459598242.676682</v>
      </c>
      <c r="L4298" s="444">
        <f t="shared" ca="1" si="182"/>
        <v>-15052763176485.08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-15052763176485.08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-62719846568.687843</v>
      </c>
      <c r="L4299" s="444">
        <f t="shared" ca="1" si="182"/>
        <v>-15115483023053.768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-15115483023053.768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-62981179262.724022</v>
      </c>
      <c r="L4300" s="444">
        <f t="shared" ca="1" si="182"/>
        <v>-15178464202316.492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-15178464202316.492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-63243600842.985382</v>
      </c>
      <c r="L4301" s="444">
        <f t="shared" ca="1" si="182"/>
        <v>-15241707803159.479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-15241707803159.479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-63507115846.497833</v>
      </c>
      <c r="L4302" s="444">
        <f t="shared" ca="1" si="182"/>
        <v>-15305214919005.977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-15305214919005.977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-63771728829.191559</v>
      </c>
      <c r="L4303" s="444">
        <f t="shared" ca="1" si="182"/>
        <v>-15368986647835.168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-15368986647835.168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-64037444365.979858</v>
      </c>
      <c r="L4304" s="444">
        <f t="shared" ca="1" si="182"/>
        <v>-15433024092201.148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-15433024092201.148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-64304267050.838127</v>
      </c>
      <c r="L4305" s="444">
        <f t="shared" ca="1" si="182"/>
        <v>-15497328359251.986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-15497328359251.986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-64572201496.883278</v>
      </c>
      <c r="L4306" s="444">
        <f t="shared" ca="1" si="182"/>
        <v>-15561900560748.869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-15561900560748.869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-64841252336.453629</v>
      </c>
      <c r="L4307" s="444">
        <f t="shared" ca="1" si="182"/>
        <v>-15626741813085.322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-15626741813085.322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-65111424221.188835</v>
      </c>
      <c r="L4308" s="444">
        <f t="shared" ca="1" si="182"/>
        <v>-15691853237306.512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-15691853237306.512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-65382721822.110466</v>
      </c>
      <c r="L4309" s="444">
        <f t="shared" ca="1" si="182"/>
        <v>-15757235959128.623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-15757235959128.623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-65655149829.702606</v>
      </c>
      <c r="L4310" s="444">
        <f t="shared" ca="1" si="182"/>
        <v>-15822891108958.326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-15822891108958.326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-65928712953.993027</v>
      </c>
      <c r="L4311" s="444">
        <f t="shared" ca="1" si="182"/>
        <v>-15888819821912.318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-15888819821912.318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-66203415924.634659</v>
      </c>
      <c r="L4312" s="444">
        <f t="shared" ca="1" si="182"/>
        <v>-15955023237836.953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-15955023237836.953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-66479263490.987305</v>
      </c>
      <c r="L4313" s="444">
        <f t="shared" ca="1" si="182"/>
        <v>-16021502501327.941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-16021502501327.941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-66756260422.199753</v>
      </c>
      <c r="L4314" s="444">
        <f t="shared" ca="1" si="182"/>
        <v>-16088258761750.141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-16088258761750.141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-67034411507.292252</v>
      </c>
      <c r="L4315" s="444">
        <f t="shared" ca="1" si="182"/>
        <v>-16155293173257.434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-16155293173257.434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-67313721555.239304</v>
      </c>
      <c r="L4316" s="444">
        <f t="shared" ca="1" si="182"/>
        <v>-16222606894812.674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-16222606894812.674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-67594195395.052803</v>
      </c>
      <c r="L4317" s="444">
        <f t="shared" ca="1" si="182"/>
        <v>-16290201090207.727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-16290201090207.727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-67875837875.865524</v>
      </c>
      <c r="L4318" s="444">
        <f t="shared" ca="1" si="182"/>
        <v>-16358076928083.592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-16358076928083.592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-68158653867.014961</v>
      </c>
      <c r="L4319" s="444">
        <f t="shared" ca="1" si="182"/>
        <v>-16426235581950.607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-16426235581950.607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-68442648258.127525</v>
      </c>
      <c r="L4320" s="444">
        <f t="shared" ca="1" si="182"/>
        <v>-16494678230208.734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-16494678230208.734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-68727825959.203064</v>
      </c>
      <c r="L4321" s="444">
        <f t="shared" ca="1" si="182"/>
        <v>-16563406056167.938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-16563406056167.938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-69014191900.699738</v>
      </c>
      <c r="L4322" s="444">
        <f t="shared" ca="1" si="182"/>
        <v>-16632420248068.637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-16632420248068.637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-69301751033.619324</v>
      </c>
      <c r="L4323" s="444">
        <f t="shared" ca="1" si="182"/>
        <v>-16701721999102.256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-16701721999102.256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-69590508329.592728</v>
      </c>
      <c r="L4324" s="444">
        <f t="shared" ca="1" si="182"/>
        <v>-16771312507431.848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-16771312507431.848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-69880468780.966019</v>
      </c>
      <c r="L4325" s="444">
        <f t="shared" ca="1" si="182"/>
        <v>-16841192976212.814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-16841192976212.814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-70171637400.886719</v>
      </c>
      <c r="L4326" s="444">
        <f t="shared" ca="1" si="182"/>
        <v>-16911364613613.701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-16911364613613.701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-70464019223.390427</v>
      </c>
      <c r="L4327" s="444">
        <f t="shared" ca="1" si="182"/>
        <v>-16981828632837.092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-16981828632837.092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-70757619303.487885</v>
      </c>
      <c r="L4328" s="444">
        <f t="shared" ca="1" si="182"/>
        <v>-17052586252140.58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-17052586252140.58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-71052442717.252411</v>
      </c>
      <c r="L4329" s="444">
        <f t="shared" ca="1" si="182"/>
        <v>-17123638694857.832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-17123638694857.832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-71348494561.907623</v>
      </c>
      <c r="L4330" s="444">
        <f t="shared" ca="1" si="182"/>
        <v>-17194987189419.74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-17194987189419.74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-71645779955.915588</v>
      </c>
      <c r="L4331" s="444">
        <f t="shared" ca="1" si="182"/>
        <v>-17266632969375.656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-17266632969375.656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-71944304039.065231</v>
      </c>
      <c r="L4332" s="444">
        <f t="shared" ca="1" si="182"/>
        <v>-17338577273414.721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-17338577273414.721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-72244071972.56134</v>
      </c>
      <c r="L4333" s="444">
        <f t="shared" ca="1" si="182"/>
        <v>-17410821345387.281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-17410821345387.281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-72545088939.113663</v>
      </c>
      <c r="L4334" s="444">
        <f t="shared" ca="1" si="182"/>
        <v>-17483366434326.395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-17483366434326.395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-72847360143.026642</v>
      </c>
      <c r="L4335" s="444">
        <f t="shared" ca="1" si="182"/>
        <v>-17556213794469.422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-17556213794469.422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-73150890810.289261</v>
      </c>
      <c r="L4336" s="444">
        <f t="shared" ca="1" si="182"/>
        <v>-17629364685279.711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-17629364685279.711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-73455686188.665466</v>
      </c>
      <c r="L4337" s="444">
        <f t="shared" ca="1" si="182"/>
        <v>-17702820371468.375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-17702820371468.375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-73761751547.784897</v>
      </c>
      <c r="L4338" s="444">
        <f t="shared" ca="1" si="182"/>
        <v>-17776582123016.16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-17776582123016.16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-74069092179.233994</v>
      </c>
      <c r="L4339" s="444">
        <f t="shared" ca="1" si="182"/>
        <v>-17850651215195.395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-17850651215195.395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-74377713396.647476</v>
      </c>
      <c r="L4340" s="444">
        <f t="shared" ca="1" si="182"/>
        <v>-17925028928592.043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-17925028928592.043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-74687620535.800171</v>
      </c>
      <c r="L4341" s="444">
        <f t="shared" ca="1" si="182"/>
        <v>-17999716549127.844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-17999716549127.844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-74998818954.699341</v>
      </c>
      <c r="L4342" s="444">
        <f t="shared" ca="1" si="182"/>
        <v>-18074715368082.543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-18074715368082.543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-75311314033.677261</v>
      </c>
      <c r="L4343" s="444">
        <f t="shared" ref="L4343:L4597" ca="1" si="187">I4343-J4343+K4343</f>
        <v>-18150026682116.219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-18150026682116.219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-75625111175.484238</v>
      </c>
      <c r="L4344" s="444">
        <f t="shared" ca="1" si="187"/>
        <v>-18225651793291.703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-18225651793291.703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-75940215805.382095</v>
      </c>
      <c r="L4345" s="444">
        <f t="shared" ca="1" si="187"/>
        <v>-18301592009097.086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-18301592009097.086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-76256633371.237854</v>
      </c>
      <c r="L4346" s="444">
        <f t="shared" ca="1" si="187"/>
        <v>-18377848642468.324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-18377848642468.324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-76574369343.618011</v>
      </c>
      <c r="L4347" s="444">
        <f t="shared" ca="1" si="187"/>
        <v>-18454423011811.941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-18454423011811.941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-76893429215.883087</v>
      </c>
      <c r="L4348" s="444">
        <f t="shared" ca="1" si="187"/>
        <v>-18531316441027.824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-18531316441027.824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-77213818504.282593</v>
      </c>
      <c r="L4349" s="444">
        <f t="shared" ca="1" si="187"/>
        <v>-18608530259532.105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-18608530259532.105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-77535542748.050446</v>
      </c>
      <c r="L4350" s="444">
        <f t="shared" ca="1" si="187"/>
        <v>-18686065802280.156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-18686065802280.156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-77858607509.500656</v>
      </c>
      <c r="L4351" s="444">
        <f t="shared" ca="1" si="187"/>
        <v>-18763924409789.656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-18763924409789.656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-78183018374.123566</v>
      </c>
      <c r="L4352" s="444">
        <f t="shared" ca="1" si="187"/>
        <v>-18842107428163.781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-18842107428163.781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-78508780950.682419</v>
      </c>
      <c r="L4353" s="444">
        <f t="shared" ca="1" si="187"/>
        <v>-18920616209114.465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-18920616209114.465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-78835900871.310272</v>
      </c>
      <c r="L4354" s="444">
        <f t="shared" ca="1" si="187"/>
        <v>-18999452109985.773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-18999452109985.773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-79164383791.607391</v>
      </c>
      <c r="L4355" s="444">
        <f t="shared" ca="1" si="187"/>
        <v>-19078616493777.379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-19078616493777.379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-79494235390.739075</v>
      </c>
      <c r="L4356" s="444">
        <f t="shared" ca="1" si="187"/>
        <v>-19158110729168.117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-19158110729168.117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-79825461371.533813</v>
      </c>
      <c r="L4357" s="444">
        <f t="shared" ca="1" si="187"/>
        <v>-19237936190539.652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-19237936190539.652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-80158067460.581879</v>
      </c>
      <c r="L4358" s="444">
        <f t="shared" ca="1" si="187"/>
        <v>-19318094258000.234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-19318094258000.234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-80492059408.334305</v>
      </c>
      <c r="L4359" s="444">
        <f t="shared" ca="1" si="187"/>
        <v>-19398586317408.57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-19398586317408.57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-80827442989.202377</v>
      </c>
      <c r="L4360" s="444">
        <f t="shared" ca="1" si="187"/>
        <v>-19479413760397.773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-19479413760397.773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-81164224001.657394</v>
      </c>
      <c r="L4361" s="444">
        <f t="shared" ca="1" si="187"/>
        <v>-19560577984399.43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-19560577984399.43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-81502408268.330963</v>
      </c>
      <c r="L4362" s="444">
        <f t="shared" ca="1" si="187"/>
        <v>-19642080392667.762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-19642080392667.762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-81842001636.115677</v>
      </c>
      <c r="L4363" s="444">
        <f t="shared" ca="1" si="187"/>
        <v>-19723922394303.879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-19723922394303.879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-82183009976.266159</v>
      </c>
      <c r="L4364" s="444">
        <f t="shared" ca="1" si="187"/>
        <v>-19806105404280.145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-19806105404280.145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-82525439184.500595</v>
      </c>
      <c r="L4365" s="444">
        <f t="shared" ca="1" si="187"/>
        <v>-19888630843464.645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-19888630843464.645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-82869295181.102692</v>
      </c>
      <c r="L4366" s="444">
        <f t="shared" ca="1" si="187"/>
        <v>-19971500138645.746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-19971500138645.746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-83214583911.023941</v>
      </c>
      <c r="L4367" s="444">
        <f t="shared" ca="1" si="187"/>
        <v>-20054714722556.77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-20054714722556.77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-83561311343.986542</v>
      </c>
      <c r="L4368" s="444">
        <f t="shared" ca="1" si="187"/>
        <v>-20138276033900.758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-20138276033900.758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-83909483474.586487</v>
      </c>
      <c r="L4369" s="444">
        <f t="shared" ca="1" si="187"/>
        <v>-20222185517375.344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-20222185517375.344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-84259106322.397263</v>
      </c>
      <c r="L4370" s="444">
        <f t="shared" ca="1" si="187"/>
        <v>-20306444623697.742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-20306444623697.742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-84610185932.073929</v>
      </c>
      <c r="L4371" s="444">
        <f t="shared" ca="1" si="187"/>
        <v>-20391054809629.816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-20391054809629.816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-84962728373.457565</v>
      </c>
      <c r="L4372" s="444">
        <f t="shared" ca="1" si="187"/>
        <v>-20476017538003.273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-20476017538003.273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-85316739741.680298</v>
      </c>
      <c r="L4373" s="444">
        <f t="shared" ca="1" si="187"/>
        <v>-20561334277744.953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-20561334277744.953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-85672226157.27063</v>
      </c>
      <c r="L4374" s="444">
        <f t="shared" ca="1" si="187"/>
        <v>-20647006503902.223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-20647006503902.223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-86029193766.259262</v>
      </c>
      <c r="L4375" s="444">
        <f t="shared" ca="1" si="187"/>
        <v>-20733035697668.48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-20733035697668.48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-86387648740.285339</v>
      </c>
      <c r="L4376" s="444">
        <f t="shared" ca="1" si="187"/>
        <v>-20819423346408.766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-20819423346408.766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-86747597276.703186</v>
      </c>
      <c r="L4377" s="444">
        <f t="shared" ca="1" si="187"/>
        <v>-20906170943685.469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-20906170943685.469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-87109045598.689453</v>
      </c>
      <c r="L4378" s="444">
        <f t="shared" ca="1" si="187"/>
        <v>-20993279989284.156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-20993279989284.156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-87471999955.350647</v>
      </c>
      <c r="L4379" s="444">
        <f t="shared" ca="1" si="187"/>
        <v>-21080751989239.508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-21080751989239.508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-87836466621.831284</v>
      </c>
      <c r="L4380" s="444">
        <f t="shared" ca="1" si="187"/>
        <v>-21168588455861.34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-21168588455861.34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-88202451899.422241</v>
      </c>
      <c r="L4381" s="444">
        <f t="shared" ca="1" si="187"/>
        <v>-21256790907760.762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-21256790907760.762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-88569962115.669846</v>
      </c>
      <c r="L4382" s="444">
        <f t="shared" ca="1" si="187"/>
        <v>-21345360869876.43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-21345360869876.43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-88939003624.485123</v>
      </c>
      <c r="L4383" s="444">
        <f t="shared" ca="1" si="187"/>
        <v>-21434299873500.914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-21434299873500.914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-89309582806.253815</v>
      </c>
      <c r="L4384" s="444">
        <f t="shared" ca="1" si="187"/>
        <v>-21523609456307.168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-21523609456307.168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-89681706067.946533</v>
      </c>
      <c r="L4385" s="444">
        <f t="shared" ca="1" si="187"/>
        <v>-21613291162375.113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-21613291162375.113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-90055379843.229645</v>
      </c>
      <c r="L4386" s="444">
        <f t="shared" ca="1" si="187"/>
        <v>-21703346542218.344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-21703346542218.344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-90430610592.576431</v>
      </c>
      <c r="L4387" s="444">
        <f t="shared" ca="1" si="187"/>
        <v>-21793777152810.922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-21793777152810.922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-90807404803.378845</v>
      </c>
      <c r="L4388" s="444">
        <f t="shared" ca="1" si="187"/>
        <v>-21884584557614.301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-21884584557614.301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-91185768990.059586</v>
      </c>
      <c r="L4389" s="444">
        <f t="shared" ca="1" si="187"/>
        <v>-21975770326604.359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-21975770326604.359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-91565709694.18483</v>
      </c>
      <c r="L4390" s="444">
        <f t="shared" ca="1" si="187"/>
        <v>-22067336036298.543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-22067336036298.543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-91947233484.577255</v>
      </c>
      <c r="L4391" s="444">
        <f t="shared" ca="1" si="187"/>
        <v>-22159283269783.121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-22159283269783.121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-92330346957.429672</v>
      </c>
      <c r="L4392" s="444">
        <f t="shared" ca="1" si="187"/>
        <v>-22251613616740.551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-22251613616740.551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-92715056736.418961</v>
      </c>
      <c r="L4393" s="444">
        <f t="shared" ca="1" si="187"/>
        <v>-22344328673476.969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-22344328673476.969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-93101369472.820709</v>
      </c>
      <c r="L4394" s="444">
        <f t="shared" ca="1" si="187"/>
        <v>-22437430042949.789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-22437430042949.789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-93489291845.624115</v>
      </c>
      <c r="L4395" s="444">
        <f t="shared" ca="1" si="187"/>
        <v>-22530919334795.414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-22530919334795.414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-93878830561.647552</v>
      </c>
      <c r="L4396" s="444">
        <f t="shared" ca="1" si="187"/>
        <v>-22624798165357.063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-22624798165357.063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-94269992355.654419</v>
      </c>
      <c r="L4397" s="444">
        <f t="shared" ca="1" si="187"/>
        <v>-22719068157712.719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-22719068157712.719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-94662783990.469666</v>
      </c>
      <c r="L4398" s="444">
        <f t="shared" ca="1" si="187"/>
        <v>-22813730941703.188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-22813730941703.188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-95057212257.096619</v>
      </c>
      <c r="L4399" s="444">
        <f t="shared" ca="1" si="187"/>
        <v>-22908788153960.285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-22908788153960.285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-95453283974.834518</v>
      </c>
      <c r="L4400" s="444">
        <f t="shared" ca="1" si="187"/>
        <v>-23004241437935.121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-23004241437935.121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-95851005991.396332</v>
      </c>
      <c r="L4401" s="444">
        <f t="shared" ca="1" si="187"/>
        <v>-23100092443926.516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-23100092443926.516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-96250385183.027145</v>
      </c>
      <c r="L4402" s="444">
        <f t="shared" ca="1" si="187"/>
        <v>-23196342829109.543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-23196342829109.543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-96651428454.623093</v>
      </c>
      <c r="L4403" s="444">
        <f t="shared" ca="1" si="187"/>
        <v>-23292994257564.168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-23292994257564.168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-97054142739.850693</v>
      </c>
      <c r="L4404" s="444">
        <f t="shared" ca="1" si="187"/>
        <v>-23390048400304.02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-23390048400304.02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-97458535001.266754</v>
      </c>
      <c r="L4405" s="444">
        <f t="shared" ca="1" si="187"/>
        <v>-23487506935305.285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-23487506935305.285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-97864612230.43869</v>
      </c>
      <c r="L4406" s="444">
        <f t="shared" ca="1" si="187"/>
        <v>-23585371547535.723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-23585371547535.723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-98272381448.065506</v>
      </c>
      <c r="L4407" s="444">
        <f t="shared" ca="1" si="187"/>
        <v>-23683643928983.789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-23683643928983.789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-98681849704.099121</v>
      </c>
      <c r="L4408" s="444">
        <f t="shared" ca="1" si="187"/>
        <v>-23782325778687.887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-23782325778687.887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-99093024077.866196</v>
      </c>
      <c r="L4409" s="444">
        <f t="shared" ca="1" si="187"/>
        <v>-23881418802765.754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-23881418802765.754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-99505911678.190643</v>
      </c>
      <c r="L4410" s="444">
        <f t="shared" ca="1" si="187"/>
        <v>-23980924714443.945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-23980924714443.945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-99920519643.516434</v>
      </c>
      <c r="L4411" s="444">
        <f t="shared" ca="1" si="187"/>
        <v>-24080845234087.461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-24080845234087.461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-100336855142.03108</v>
      </c>
      <c r="L4412" s="444">
        <f t="shared" ca="1" si="187"/>
        <v>-24181182089229.492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-24181182089229.492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-100754925371.78955</v>
      </c>
      <c r="L4413" s="444">
        <f t="shared" ca="1" si="187"/>
        <v>-24281937014601.281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-24281937014601.281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-101174737560.83867</v>
      </c>
      <c r="L4414" s="444">
        <f t="shared" ca="1" si="187"/>
        <v>-24383111752162.121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-24383111752162.121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-101596298967.34216</v>
      </c>
      <c r="L4415" s="444">
        <f t="shared" ca="1" si="187"/>
        <v>-24484708051129.465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-24484708051129.465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-102019616879.7061</v>
      </c>
      <c r="L4416" s="444">
        <f t="shared" ca="1" si="187"/>
        <v>-24586727668009.172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-24586727668009.172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-102444698616.70488</v>
      </c>
      <c r="L4417" s="444">
        <f t="shared" ca="1" si="187"/>
        <v>-24689172366625.875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-24689172366625.875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-102871551527.60782</v>
      </c>
      <c r="L4418" s="444">
        <f t="shared" ca="1" si="187"/>
        <v>-24792043918153.484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-24792043918153.484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-103300182992.30618</v>
      </c>
      <c r="L4419" s="444">
        <f t="shared" ca="1" si="187"/>
        <v>-24895344101145.789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-24895344101145.789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-103730600421.44078</v>
      </c>
      <c r="L4420" s="444">
        <f t="shared" ca="1" si="187"/>
        <v>-24999074701567.23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-24999074701567.23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-104162811256.53012</v>
      </c>
      <c r="L4421" s="444">
        <f t="shared" ca="1" si="187"/>
        <v>-25103237512823.762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-25103237512823.762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-104596822970.099</v>
      </c>
      <c r="L4422" s="444">
        <f t="shared" ca="1" si="187"/>
        <v>-25207834335793.859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-25207834335793.859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-105032643065.80774</v>
      </c>
      <c r="L4423" s="444">
        <f t="shared" ca="1" si="187"/>
        <v>-25312866978859.668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-25312866978859.668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-105470279078.58195</v>
      </c>
      <c r="L4424" s="444">
        <f t="shared" ca="1" si="187"/>
        <v>-25418337257938.25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-25418337257938.25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-105909738574.74271</v>
      </c>
      <c r="L4425" s="444">
        <f t="shared" ca="1" si="187"/>
        <v>-25524246996512.992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-25524246996512.992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-106351029152.13747</v>
      </c>
      <c r="L4426" s="444">
        <f t="shared" ca="1" si="187"/>
        <v>-25630598025665.129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-25630598025665.129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-106794158440.27136</v>
      </c>
      <c r="L4427" s="444">
        <f t="shared" ca="1" si="187"/>
        <v>-25737392184105.398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-25737392184105.398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-107239134100.43916</v>
      </c>
      <c r="L4428" s="444">
        <f t="shared" ca="1" si="187"/>
        <v>-25844631318205.836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-25844631318205.836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-107685963825.85765</v>
      </c>
      <c r="L4429" s="444">
        <f t="shared" ca="1" si="187"/>
        <v>-25952317282031.695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-25952317282031.695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-108134655341.79874</v>
      </c>
      <c r="L4430" s="444">
        <f t="shared" ca="1" si="187"/>
        <v>-26060451937373.492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-26060451937373.492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-108585216405.72289</v>
      </c>
      <c r="L4431" s="444">
        <f t="shared" ca="1" si="187"/>
        <v>-26169037153779.215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-26169037153779.215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-109037654807.41339</v>
      </c>
      <c r="L4432" s="444">
        <f t="shared" ca="1" si="187"/>
        <v>-26278074808586.629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-26278074808586.629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-109491978369.11095</v>
      </c>
      <c r="L4433" s="444">
        <f t="shared" ca="1" si="187"/>
        <v>-26387566786955.738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-26387566786955.738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-109948194945.64891</v>
      </c>
      <c r="L4434" s="444">
        <f t="shared" ca="1" si="187"/>
        <v>-26497514981901.387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-26497514981901.387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-110406312424.58911</v>
      </c>
      <c r="L4435" s="444">
        <f t="shared" ca="1" si="187"/>
        <v>-26607921294325.977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-26607921294325.977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-110866338726.35823</v>
      </c>
      <c r="L4436" s="444">
        <f t="shared" ca="1" si="187"/>
        <v>-26718787633052.336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-26718787633052.336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-111328281804.38474</v>
      </c>
      <c r="L4437" s="444">
        <f t="shared" ca="1" si="187"/>
        <v>-26830115914856.719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-26830115914856.719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-111792149645.23633</v>
      </c>
      <c r="L4438" s="444">
        <f t="shared" ca="1" si="187"/>
        <v>-26941908064501.953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-26941908064501.953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-112257950268.75813</v>
      </c>
      <c r="L4439" s="444">
        <f t="shared" ca="1" si="187"/>
        <v>-27054166014770.711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-27054166014770.711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-112725691728.21129</v>
      </c>
      <c r="L4440" s="444">
        <f t="shared" ca="1" si="187"/>
        <v>-27166891706498.922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-27166891706498.922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-113195382110.41217</v>
      </c>
      <c r="L4441" s="444">
        <f t="shared" ca="1" si="187"/>
        <v>-27280087088609.336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-27280087088609.336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-113667029535.87224</v>
      </c>
      <c r="L4442" s="444">
        <f t="shared" ca="1" si="187"/>
        <v>-27393754118145.207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-27393754118145.207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-114140642158.93835</v>
      </c>
      <c r="L4443" s="444">
        <f t="shared" ca="1" si="187"/>
        <v>-27507894760304.145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-27507894760304.145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-114616228167.93393</v>
      </c>
      <c r="L4444" s="444">
        <f t="shared" ca="1" si="187"/>
        <v>-27622510988472.078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-27622510988472.078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-115093795785.30034</v>
      </c>
      <c r="L4445" s="444">
        <f t="shared" ca="1" si="187"/>
        <v>-27737604784257.379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-27737604784257.379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-115573353267.73909</v>
      </c>
      <c r="L4446" s="444">
        <f t="shared" ca="1" si="187"/>
        <v>-27853178137525.117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-27853178137525.117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-116054908906.35468</v>
      </c>
      <c r="L4447" s="444">
        <f t="shared" ca="1" si="187"/>
        <v>-27969233046431.473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-27969233046431.473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-116538471026.79782</v>
      </c>
      <c r="L4448" s="444">
        <f t="shared" ca="1" si="187"/>
        <v>-28085771517458.27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-28085771517458.27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-117024047989.40947</v>
      </c>
      <c r="L4449" s="444">
        <f t="shared" ca="1" si="187"/>
        <v>-28202795565447.68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-28202795565447.68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-117511648189.36534</v>
      </c>
      <c r="L4450" s="444">
        <f t="shared" ca="1" si="187"/>
        <v>-28320307213637.047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-28320307213637.047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-118001280056.82103</v>
      </c>
      <c r="L4451" s="444">
        <f t="shared" ca="1" si="187"/>
        <v>-28438308493693.867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-28438308493693.867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-118492952057.05779</v>
      </c>
      <c r="L4452" s="444">
        <f t="shared" ca="1" si="187"/>
        <v>-28556801445750.926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-28556801445750.926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-118986672690.62886</v>
      </c>
      <c r="L4453" s="444">
        <f t="shared" ca="1" si="187"/>
        <v>-28675788118441.555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-28675788118441.555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-119482450493.50647</v>
      </c>
      <c r="L4454" s="444">
        <f t="shared" ca="1" si="187"/>
        <v>-28795270568935.063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-28795270568935.063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-119980294037.22942</v>
      </c>
      <c r="L4455" s="444">
        <f t="shared" ca="1" si="187"/>
        <v>-28915250862972.293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-28915250862972.293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-120480211929.05122</v>
      </c>
      <c r="L4456" s="444">
        <f t="shared" ca="1" si="187"/>
        <v>-29035731074901.344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-29035731074901.344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-120982212812.08893</v>
      </c>
      <c r="L4457" s="444">
        <f t="shared" ca="1" si="187"/>
        <v>-29156713287713.434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-29156713287713.434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-121486305365.47264</v>
      </c>
      <c r="L4458" s="444">
        <f t="shared" ca="1" si="187"/>
        <v>-29278199593078.906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-29278199593078.906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-121992498304.49544</v>
      </c>
      <c r="L4459" s="444">
        <f t="shared" ca="1" si="187"/>
        <v>-29400192091383.402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-29400192091383.402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-122500800380.76418</v>
      </c>
      <c r="L4460" s="444">
        <f t="shared" ca="1" si="187"/>
        <v>-29522692891764.168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-29522692891764.168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-123011220382.35069</v>
      </c>
      <c r="L4461" s="444">
        <f t="shared" ca="1" si="187"/>
        <v>-29645704112146.52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-29645704112146.52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-123523767133.94383</v>
      </c>
      <c r="L4462" s="444">
        <f t="shared" ca="1" si="187"/>
        <v>-29769227879280.465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-29769227879280.465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-124038449497.00194</v>
      </c>
      <c r="L4463" s="444">
        <f t="shared" ca="1" si="187"/>
        <v>-29893266328777.465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-29893266328777.465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-124555276369.9061</v>
      </c>
      <c r="L4464" s="444">
        <f t="shared" ca="1" si="187"/>
        <v>-30017821605147.371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-30017821605147.371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-125074256688.11404</v>
      </c>
      <c r="L4465" s="444">
        <f t="shared" ca="1" si="187"/>
        <v>-30142895861835.484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-30142895861835.484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-125595399424.3145</v>
      </c>
      <c r="L4466" s="444">
        <f t="shared" ca="1" si="187"/>
        <v>-30268491261259.801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-30268491261259.801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-126118713588.5825</v>
      </c>
      <c r="L4467" s="444">
        <f t="shared" ca="1" si="187"/>
        <v>-30394609974848.383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-30394609974848.383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-126644208228.53493</v>
      </c>
      <c r="L4468" s="444">
        <f t="shared" ca="1" si="187"/>
        <v>-30521254183076.918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-30521254183076.918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-127171892429.48715</v>
      </c>
      <c r="L4469" s="444">
        <f t="shared" ca="1" si="187"/>
        <v>-30648426075506.406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-30648426075506.406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-127701775314.61003</v>
      </c>
      <c r="L4470" s="444">
        <f t="shared" ca="1" si="187"/>
        <v>-30776127850821.016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-30776127850821.016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-128233866045.08759</v>
      </c>
      <c r="L4471" s="444">
        <f t="shared" ca="1" si="187"/>
        <v>-30904361716866.102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-30904361716866.102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-128768173820.27542</v>
      </c>
      <c r="L4472" s="444">
        <f t="shared" ca="1" si="187"/>
        <v>-31033129890686.379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-31033129890686.379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-129304707877.85992</v>
      </c>
      <c r="L4473" s="444">
        <f t="shared" ca="1" si="187"/>
        <v>-31162434598564.238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-31162434598564.238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-129843477494.01765</v>
      </c>
      <c r="L4474" s="444">
        <f t="shared" ca="1" si="187"/>
        <v>-31292278076058.258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-31292278076058.258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-130384491983.5761</v>
      </c>
      <c r="L4475" s="444">
        <f t="shared" ca="1" si="187"/>
        <v>-31422662568041.832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-31422662568041.832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-130927760700.1743</v>
      </c>
      <c r="L4476" s="444">
        <f t="shared" ca="1" si="187"/>
        <v>-31553590328742.008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-31553590328742.008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-131473293036.42503</v>
      </c>
      <c r="L4477" s="444">
        <f t="shared" ca="1" si="187"/>
        <v>-31685063621778.434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-31685063621778.434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-132021098424.07683</v>
      </c>
      <c r="L4478" s="444">
        <f t="shared" ca="1" si="187"/>
        <v>-31817084720202.512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-31817084720202.512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-132571186334.17711</v>
      </c>
      <c r="L4479" s="444">
        <f t="shared" ca="1" si="187"/>
        <v>-31949655906536.688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-31949655906536.688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-133123566277.23619</v>
      </c>
      <c r="L4480" s="444">
        <f t="shared" ca="1" si="187"/>
        <v>-32082779472813.922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-32082779472813.922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-133678247803.39134</v>
      </c>
      <c r="L4481" s="444">
        <f t="shared" ca="1" si="187"/>
        <v>-32216457720617.313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-32216457720617.313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-134235240502.57213</v>
      </c>
      <c r="L4482" s="444">
        <f t="shared" ca="1" si="187"/>
        <v>-32350692961119.883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-32350692961119.883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-134794554004.66618</v>
      </c>
      <c r="L4483" s="444">
        <f t="shared" ca="1" si="187"/>
        <v>-32485487515124.551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-32485487515124.551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-135356197979.68561</v>
      </c>
      <c r="L4484" s="444">
        <f t="shared" ca="1" si="187"/>
        <v>-32620843713104.238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-32620843713104.238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-135920182137.93433</v>
      </c>
      <c r="L4485" s="444">
        <f t="shared" ca="1" si="187"/>
        <v>-32756763895242.172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-32756763895242.172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-136486516230.17572</v>
      </c>
      <c r="L4486" s="444">
        <f t="shared" ca="1" si="187"/>
        <v>-32893250411472.348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-32893250411472.348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-137055210047.80145</v>
      </c>
      <c r="L4487" s="444">
        <f t="shared" ca="1" si="187"/>
        <v>-33030305621520.148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-33030305621520.148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-137626273423.00061</v>
      </c>
      <c r="L4488" s="444">
        <f t="shared" ca="1" si="187"/>
        <v>-33167931894943.148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-33167931894943.148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-138199716228.92978</v>
      </c>
      <c r="L4489" s="444">
        <f t="shared" ca="1" si="187"/>
        <v>-33306131611172.078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-33306131611172.078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-138775548379.88367</v>
      </c>
      <c r="L4490" s="444">
        <f t="shared" ca="1" si="187"/>
        <v>-33444907159551.961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-33444907159551.961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-139353779831.46649</v>
      </c>
      <c r="L4491" s="444">
        <f t="shared" ca="1" si="187"/>
        <v>-33584260939383.426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-33584260939383.426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-139934420580.76428</v>
      </c>
      <c r="L4492" s="444">
        <f t="shared" ca="1" si="187"/>
        <v>-33724195359964.191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-33724195359964.191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-140517480666.51746</v>
      </c>
      <c r="L4493" s="444">
        <f t="shared" ca="1" si="187"/>
        <v>-33864712840630.707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-33864712840630.707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-141102970169.29459</v>
      </c>
      <c r="L4494" s="444">
        <f t="shared" ca="1" si="187"/>
        <v>-34005815810800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-34005815810800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-141690899211.66666</v>
      </c>
      <c r="L4495" s="444">
        <f t="shared" ca="1" si="187"/>
        <v>-34147506710011.668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-34147506710011.668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-142281277958.38196</v>
      </c>
      <c r="L4496" s="444">
        <f t="shared" ca="1" si="187"/>
        <v>-34289787987970.051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-34289787987970.051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-142874116616.5419</v>
      </c>
      <c r="L4497" s="444">
        <f t="shared" ca="1" si="187"/>
        <v>-34432662104586.594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-34432662104586.594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-143469425435.77747</v>
      </c>
      <c r="L4498" s="444">
        <f t="shared" ca="1" si="187"/>
        <v>-34576131530022.371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-34576131530022.371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-144067214708.42654</v>
      </c>
      <c r="L4499" s="444">
        <f t="shared" ca="1" si="187"/>
        <v>-34720198744730.797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-34720198744730.797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-144667494769.71164</v>
      </c>
      <c r="L4500" s="444">
        <f t="shared" ca="1" si="187"/>
        <v>-34864866239500.508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-34864866239500.508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-145270275997.91879</v>
      </c>
      <c r="L4501" s="444">
        <f t="shared" ca="1" si="187"/>
        <v>-35010136515498.426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-35010136515498.426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-145875568814.57678</v>
      </c>
      <c r="L4502" s="444">
        <f t="shared" ca="1" si="187"/>
        <v>-35156012084313.004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-35156012084313.004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-146483383684.63751</v>
      </c>
      <c r="L4503" s="444">
        <f t="shared" ca="1" si="187"/>
        <v>-35302495467997.641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-35302495467997.641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-147093731116.65683</v>
      </c>
      <c r="L4504" s="444">
        <f t="shared" ca="1" si="187"/>
        <v>-35449589199114.297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-35449589199114.297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-147706621662.97623</v>
      </c>
      <c r="L4505" s="444">
        <f t="shared" ca="1" si="187"/>
        <v>-35597295820777.273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-35597295820777.273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-148322065919.9053</v>
      </c>
      <c r="L4506" s="444">
        <f t="shared" ca="1" si="187"/>
        <v>-35745617886697.18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-35745617886697.18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-148940074527.90491</v>
      </c>
      <c r="L4507" s="444">
        <f t="shared" ca="1" si="187"/>
        <v>-35894557961225.086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-35894557961225.086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-149560658171.77118</v>
      </c>
      <c r="L4508" s="444">
        <f t="shared" ca="1" si="187"/>
        <v>-36044118619396.859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-36044118619396.859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-150183827580.82025</v>
      </c>
      <c r="L4509" s="444">
        <f t="shared" ca="1" si="187"/>
        <v>-36194302446977.68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-36194302446977.68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-150809593529.07367</v>
      </c>
      <c r="L4510" s="444">
        <f t="shared" ca="1" si="187"/>
        <v>-36345112040506.75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-36345112040506.75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-151437966835.44479</v>
      </c>
      <c r="L4511" s="444">
        <f t="shared" ca="1" si="187"/>
        <v>-36496550007342.195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-36496550007342.195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-152068958363.92581</v>
      </c>
      <c r="L4512" s="444">
        <f t="shared" ca="1" si="187"/>
        <v>-36648618965706.125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-36648618965706.125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-152702579023.77551</v>
      </c>
      <c r="L4513" s="444">
        <f t="shared" ca="1" si="187"/>
        <v>-36801321544729.898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-36801321544729.898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-153338839769.70792</v>
      </c>
      <c r="L4514" s="444">
        <f t="shared" ca="1" si="187"/>
        <v>-36954660384499.609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-36954660384499.609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-153977751602.0817</v>
      </c>
      <c r="L4515" s="444">
        <f t="shared" ca="1" si="187"/>
        <v>-37108638136101.688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-37108638136101.688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-154619325567.09036</v>
      </c>
      <c r="L4516" s="444">
        <f t="shared" ca="1" si="187"/>
        <v>-37263257461668.781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-37263257461668.781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-155263572756.95325</v>
      </c>
      <c r="L4517" s="444">
        <f t="shared" ca="1" si="187"/>
        <v>-37418521034425.734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-37418521034425.734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-155910504310.10724</v>
      </c>
      <c r="L4518" s="444">
        <f t="shared" ca="1" si="187"/>
        <v>-37574431538735.844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-37574431538735.844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-156560131411.39935</v>
      </c>
      <c r="L4519" s="444">
        <f t="shared" ca="1" si="187"/>
        <v>-37730991670147.242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-37730991670147.242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-157212465292.28018</v>
      </c>
      <c r="L4520" s="444">
        <f t="shared" ca="1" si="187"/>
        <v>-37888204135439.523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-37888204135439.523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-157867517230.99802</v>
      </c>
      <c r="L4521" s="444">
        <f t="shared" ca="1" si="187"/>
        <v>-38046071652670.523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-38046071652670.523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-158525298552.79385</v>
      </c>
      <c r="L4522" s="444">
        <f t="shared" ca="1" si="187"/>
        <v>-38204596951223.32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-38204596951223.32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-159185820630.09717</v>
      </c>
      <c r="L4523" s="444">
        <f t="shared" ca="1" si="187"/>
        <v>-38363782771853.414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-38363782771853.414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-159849094882.72256</v>
      </c>
      <c r="L4524" s="444">
        <f t="shared" ca="1" si="187"/>
        <v>-38523631866736.133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-38523631866736.133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-160515132778.06723</v>
      </c>
      <c r="L4525" s="444">
        <f t="shared" ca="1" si="187"/>
        <v>-38684146999514.203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-38684146999514.203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-161183945831.30917</v>
      </c>
      <c r="L4526" s="444">
        <f t="shared" ca="1" si="187"/>
        <v>-38845330945345.516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-38845330945345.516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-161855545605.60632</v>
      </c>
      <c r="L4527" s="444">
        <f t="shared" ca="1" si="187"/>
        <v>-39007186490951.125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-39007186490951.125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-162529943712.29636</v>
      </c>
      <c r="L4528" s="444">
        <f t="shared" ca="1" si="187"/>
        <v>-39169716434663.422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-39169716434663.422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-163207151811.0976</v>
      </c>
      <c r="L4529" s="444">
        <f t="shared" ca="1" si="187"/>
        <v>-39332923586474.516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-39332923586474.516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-163887181610.31049</v>
      </c>
      <c r="L4530" s="444">
        <f t="shared" ca="1" si="187"/>
        <v>-39496810768084.828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-39496810768084.828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-164570044867.02011</v>
      </c>
      <c r="L4531" s="444">
        <f t="shared" ca="1" si="187"/>
        <v>-39661380812951.852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-39661380812951.852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-165255753387.29938</v>
      </c>
      <c r="L4532" s="444">
        <f t="shared" ca="1" si="187"/>
        <v>-39826636566339.148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-39826636566339.148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-165944319026.41312</v>
      </c>
      <c r="L4533" s="444">
        <f t="shared" ca="1" si="187"/>
        <v>-39992580885365.563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-39992580885365.563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-166635753689.02316</v>
      </c>
      <c r="L4534" s="444">
        <f t="shared" ca="1" si="187"/>
        <v>-40159216639054.586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-40159216639054.586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-167330069329.3941</v>
      </c>
      <c r="L4535" s="444">
        <f t="shared" ca="1" si="187"/>
        <v>-40326546708383.977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-40326546708383.977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-168027277951.59991</v>
      </c>
      <c r="L4536" s="444">
        <f t="shared" ca="1" si="187"/>
        <v>-40494573986335.578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-40494573986335.578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-168727391609.73157</v>
      </c>
      <c r="L4537" s="444">
        <f t="shared" ca="1" si="187"/>
        <v>-40663301377945.313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-40663301377945.313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-169430422408.10547</v>
      </c>
      <c r="L4538" s="444">
        <f t="shared" ca="1" si="187"/>
        <v>-40832731800353.422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-40832731800353.422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-170136382501.4726</v>
      </c>
      <c r="L4539" s="444">
        <f t="shared" ca="1" si="187"/>
        <v>-41002868182854.891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-41002868182854.891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-170845284095.2287</v>
      </c>
      <c r="L4540" s="444">
        <f t="shared" ca="1" si="187"/>
        <v>-41173713466950.117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-41173713466950.117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-171557139445.62549</v>
      </c>
      <c r="L4541" s="444">
        <f t="shared" ca="1" si="187"/>
        <v>-41345270606395.742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-41345270606395.742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-172271960859.98227</v>
      </c>
      <c r="L4542" s="444">
        <f t="shared" ca="1" si="187"/>
        <v>-41517542567255.727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-41517542567255.727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-172989760696.89886</v>
      </c>
      <c r="L4543" s="444">
        <f t="shared" ca="1" si="187"/>
        <v>-41690532327952.625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-41690532327952.625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-173710551366.46927</v>
      </c>
      <c r="L4544" s="444">
        <f t="shared" ca="1" si="187"/>
        <v>-41864242879319.094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-41864242879319.094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-174434345330.49622</v>
      </c>
      <c r="L4545" s="444">
        <f t="shared" ca="1" si="187"/>
        <v>-42038677224649.594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-42038677224649.594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-175161155102.70663</v>
      </c>
      <c r="L4546" s="444">
        <f t="shared" ca="1" si="187"/>
        <v>-42213838379752.297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-42213838379752.297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-175890993248.9679</v>
      </c>
      <c r="L4547" s="444">
        <f t="shared" ca="1" si="187"/>
        <v>-42389729373001.266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-42389729373001.266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-176623872387.50528</v>
      </c>
      <c r="L4548" s="444">
        <f t="shared" ca="1" si="187"/>
        <v>-42566353245388.773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-42566353245388.773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-177359805189.11987</v>
      </c>
      <c r="L4549" s="444">
        <f t="shared" ca="1" si="187"/>
        <v>-42743713050577.891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-42743713050577.891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-178098804377.40787</v>
      </c>
      <c r="L4550" s="444">
        <f t="shared" ca="1" si="187"/>
        <v>-42921811854955.297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-42921811854955.297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-178840882728.98041</v>
      </c>
      <c r="L4551" s="444">
        <f t="shared" ca="1" si="187"/>
        <v>-43100652737684.273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-43100652737684.273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-179586053073.68448</v>
      </c>
      <c r="L4552" s="444">
        <f t="shared" ca="1" si="187"/>
        <v>-43280238790757.961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-43280238790757.961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-180334328294.82483</v>
      </c>
      <c r="L4553" s="444">
        <f t="shared" ca="1" si="187"/>
        <v>-43460573119052.789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-43460573119052.789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-181085721329.38663</v>
      </c>
      <c r="L4554" s="444">
        <f t="shared" ca="1" si="187"/>
        <v>-43641658840382.172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-43641658840382.172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-181840245168.25903</v>
      </c>
      <c r="L4555" s="444">
        <f t="shared" ca="1" si="187"/>
        <v>-43823499085550.43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-43823499085550.43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-182597912856.46011</v>
      </c>
      <c r="L4556" s="444">
        <f t="shared" ca="1" si="187"/>
        <v>-44006096998406.891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-44006096998406.891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-183358737493.36203</v>
      </c>
      <c r="L4557" s="444">
        <f t="shared" ca="1" si="187"/>
        <v>-44189455735900.25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-44189455735900.25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-184122732232.91769</v>
      </c>
      <c r="L4558" s="444">
        <f t="shared" ca="1" si="187"/>
        <v>-44373578468133.164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-44373578468133.164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-184889910283.88818</v>
      </c>
      <c r="L4559" s="444">
        <f t="shared" ca="1" si="187"/>
        <v>-44558468378417.055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-44558468378417.055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-185660284910.07104</v>
      </c>
      <c r="L4560" s="444">
        <f t="shared" ca="1" si="187"/>
        <v>-44744128663327.125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-44744128663327.125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-186433869430.52969</v>
      </c>
      <c r="L4561" s="444">
        <f t="shared" ca="1" si="187"/>
        <v>-44930562532757.656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-44930562532757.656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-187210677219.82358</v>
      </c>
      <c r="L4562" s="444">
        <f t="shared" ca="1" si="187"/>
        <v>-45117773209977.477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-45117773209977.477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-187990721708.23947</v>
      </c>
      <c r="L4563" s="444">
        <f t="shared" ca="1" si="187"/>
        <v>-45305763931685.719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-45305763931685.719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-188774016382.02383</v>
      </c>
      <c r="L4564" s="444">
        <f t="shared" ca="1" si="187"/>
        <v>-45494537948067.742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-45494537948067.742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-189560574783.6156</v>
      </c>
      <c r="L4565" s="444">
        <f t="shared" ca="1" si="187"/>
        <v>-45684098522851.359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-45684098522851.359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-190350410511.88068</v>
      </c>
      <c r="L4566" s="444">
        <f t="shared" ca="1" si="187"/>
        <v>-45874448933363.242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-45874448933363.242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-191143537222.34683</v>
      </c>
      <c r="L4567" s="444">
        <f t="shared" ca="1" si="187"/>
        <v>-46065592470585.586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-46065592470585.586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-191939968627.43994</v>
      </c>
      <c r="L4568" s="444">
        <f t="shared" ca="1" si="187"/>
        <v>-46257532439213.023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-46257532439213.023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-192739718496.72092</v>
      </c>
      <c r="L4569" s="444">
        <f t="shared" ca="1" si="187"/>
        <v>-46450272157709.742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-46450272157709.742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-193542800657.12393</v>
      </c>
      <c r="L4570" s="444">
        <f t="shared" ca="1" si="187"/>
        <v>-46643814958366.867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-46643814958366.867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-194349228993.19528</v>
      </c>
      <c r="L4571" s="444">
        <f t="shared" ca="1" si="187"/>
        <v>-46838164187360.063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-46838164187360.063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-195159017447.33359</v>
      </c>
      <c r="L4572" s="444">
        <f t="shared" ca="1" si="187"/>
        <v>-47033323204807.398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-47033323204807.398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-195972180020.03082</v>
      </c>
      <c r="L4573" s="444">
        <f t="shared" ca="1" si="187"/>
        <v>-47229295384827.43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-47229295384827.43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-196788730770.11429</v>
      </c>
      <c r="L4574" s="444">
        <f t="shared" ca="1" si="187"/>
        <v>-47426084115597.547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-47426084115597.547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-197608683814.98978</v>
      </c>
      <c r="L4575" s="444">
        <f t="shared" ca="1" si="187"/>
        <v>-47623692799412.539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-47623692799412.539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-198432053330.88559</v>
      </c>
      <c r="L4576" s="444">
        <f t="shared" ca="1" si="187"/>
        <v>-47822124852743.422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-47822124852743.422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-199258853553.0976</v>
      </c>
      <c r="L4577" s="444">
        <f t="shared" ca="1" si="187"/>
        <v>-48021383706296.516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-48021383706296.516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-200089098776.23547</v>
      </c>
      <c r="L4578" s="444">
        <f t="shared" ca="1" si="187"/>
        <v>-48221472805072.75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-48221472805072.75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-200922803354.46979</v>
      </c>
      <c r="L4579" s="444">
        <f t="shared" ca="1" si="187"/>
        <v>-48422395608427.219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-48422395608427.219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-201759981701.78009</v>
      </c>
      <c r="L4580" s="444">
        <f t="shared" ca="1" si="187"/>
        <v>-48624155590129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-48624155590129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-202600648292.20416</v>
      </c>
      <c r="L4581" s="444">
        <f t="shared" ca="1" si="187"/>
        <v>-48826756238421.203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-48826756238421.203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-203444817660.08835</v>
      </c>
      <c r="L4582" s="444">
        <f t="shared" ca="1" si="187"/>
        <v>-49030201056081.289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-49030201056081.289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-204292504400.33871</v>
      </c>
      <c r="L4583" s="444">
        <f t="shared" ca="1" si="187"/>
        <v>-49234493560481.625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-49234493560481.625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-205143723168.67343</v>
      </c>
      <c r="L4584" s="444">
        <f t="shared" ca="1" si="187"/>
        <v>-49439637283650.297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-49439637283650.297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-205998488681.87622</v>
      </c>
      <c r="L4585" s="444">
        <f t="shared" ca="1" si="187"/>
        <v>-49645635772332.172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-49645635772332.172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-206856815718.05072</v>
      </c>
      <c r="L4586" s="444">
        <f t="shared" ca="1" si="187"/>
        <v>-49852492588050.219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-49852492588050.219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-207718719116.87592</v>
      </c>
      <c r="L4587" s="444">
        <f t="shared" ca="1" si="187"/>
        <v>-50060211307167.094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-50060211307167.094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-208584213779.86288</v>
      </c>
      <c r="L4588" s="444">
        <f t="shared" ca="1" si="187"/>
        <v>-50268795520946.953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-50268795520946.953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-209453314670.6123</v>
      </c>
      <c r="L4589" s="444">
        <f t="shared" ca="1" si="187"/>
        <v>-50478248835617.563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-50478248835617.563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-210326036815.07318</v>
      </c>
      <c r="L4590" s="444">
        <f t="shared" ca="1" si="187"/>
        <v>-50688574872432.633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-50688574872432.633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-211202395301.80264</v>
      </c>
      <c r="L4591" s="444">
        <f t="shared" ca="1" si="187"/>
        <v>-50899777267734.438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-50899777267734.438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-212082405282.22681</v>
      </c>
      <c r="L4592" s="444">
        <f t="shared" ca="1" si="187"/>
        <v>-51111859673016.664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-51111859673016.664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-212966081970.90277</v>
      </c>
      <c r="L4593" s="444">
        <f t="shared" ca="1" si="187"/>
        <v>-51324825754987.57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-51324825754987.57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-213853440645.78156</v>
      </c>
      <c r="L4594" s="444">
        <f t="shared" ca="1" si="187"/>
        <v>-51538679195633.352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-51538679195633.352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-214744496648.47229</v>
      </c>
      <c r="L4595" s="444">
        <f t="shared" ca="1" si="187"/>
        <v>-51753423692281.82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-51753423692281.82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-215639265384.50757</v>
      </c>
      <c r="L4596" s="444">
        <f t="shared" ca="1" si="187"/>
        <v>-51969062957666.328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-51969062957666.328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-216537762323.60971</v>
      </c>
      <c r="L4597" s="444">
        <f t="shared" ca="1" si="187"/>
        <v>-52185600719989.938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-52185600719989.938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-217440002999.95807</v>
      </c>
      <c r="L4598" s="444">
        <f t="shared" ref="L4598:L4852" ca="1" si="192">I4598-J4598+K4598</f>
        <v>-52403040722989.898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-52403040722989.898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-218346003012.45792</v>
      </c>
      <c r="L4599" s="444">
        <f t="shared" ca="1" si="192"/>
        <v>-52621386726002.359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-52621386726002.359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-219255778025.00983</v>
      </c>
      <c r="L4600" s="444">
        <f t="shared" ca="1" si="192"/>
        <v>-52840642504027.367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-52840642504027.367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-220169343766.7807</v>
      </c>
      <c r="L4601" s="444">
        <f t="shared" ca="1" si="192"/>
        <v>-53060811847794.148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-53060811847794.148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-221086716032.47562</v>
      </c>
      <c r="L4602" s="444">
        <f t="shared" ca="1" si="192"/>
        <v>-53281898563826.625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-53281898563826.625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-222007910682.61093</v>
      </c>
      <c r="L4603" s="444">
        <f t="shared" ca="1" si="192"/>
        <v>-53503906474509.234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-53503906474509.234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-222932943643.78848</v>
      </c>
      <c r="L4604" s="444">
        <f t="shared" ca="1" si="192"/>
        <v>-53726839418153.023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-53726839418153.023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-223861830908.97092</v>
      </c>
      <c r="L4605" s="444">
        <f t="shared" ca="1" si="192"/>
        <v>-53950701249061.992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-53950701249061.992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-224794588537.7583</v>
      </c>
      <c r="L4606" s="444">
        <f t="shared" ca="1" si="192"/>
        <v>-54175495837599.75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-54175495837599.75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-225731232656.66562</v>
      </c>
      <c r="L4607" s="444">
        <f t="shared" ca="1" si="192"/>
        <v>-54401227070256.414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-54401227070256.414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-226671779459.40173</v>
      </c>
      <c r="L4608" s="444">
        <f t="shared" ca="1" si="192"/>
        <v>-54627898849715.813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-54627898849715.813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-227616245207.1492</v>
      </c>
      <c r="L4609" s="444">
        <f t="shared" ca="1" si="192"/>
        <v>-54855515094922.961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-54855515094922.961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-228564646228.84567</v>
      </c>
      <c r="L4610" s="444">
        <f t="shared" ca="1" si="192"/>
        <v>-55084079741151.805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-55084079741151.805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-229516998921.46585</v>
      </c>
      <c r="L4611" s="444">
        <f t="shared" ca="1" si="192"/>
        <v>-55313596740073.273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-55313596740073.273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-230473319750.3053</v>
      </c>
      <c r="L4612" s="444">
        <f t="shared" ca="1" si="192"/>
        <v>-55544070059823.578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-55544070059823.578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-231433625249.26489</v>
      </c>
      <c r="L4613" s="444">
        <f t="shared" ca="1" si="192"/>
        <v>-55775503685072.844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-55775503685072.844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-232397932021.13687</v>
      </c>
      <c r="L4614" s="444">
        <f t="shared" ca="1" si="192"/>
        <v>-56007901617093.984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-56007901617093.984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-233366256737.89163</v>
      </c>
      <c r="L4615" s="444">
        <f t="shared" ca="1" si="192"/>
        <v>-56241267873831.875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-56241267873831.875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-234338616140.96616</v>
      </c>
      <c r="L4616" s="444">
        <f t="shared" ca="1" si="192"/>
        <v>-56475606489972.844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-56475606489972.844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-235315027041.5535</v>
      </c>
      <c r="L4617" s="444">
        <f t="shared" ca="1" si="192"/>
        <v>-56710921517014.398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-56710921517014.398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-236295506320.89331</v>
      </c>
      <c r="L4618" s="444">
        <f t="shared" ca="1" si="192"/>
        <v>-56947217023335.289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-56947217023335.289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-237280070930.56372</v>
      </c>
      <c r="L4619" s="444">
        <f t="shared" ca="1" si="192"/>
        <v>-57184497094265.852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-57184497094265.852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-238268737892.77438</v>
      </c>
      <c r="L4620" s="444">
        <f t="shared" ca="1" si="192"/>
        <v>-57422765832158.625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-57422765832158.625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-239261524300.66092</v>
      </c>
      <c r="L4621" s="444">
        <f t="shared" ca="1" si="192"/>
        <v>-57662027356459.289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-57662027356459.289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-240258447318.58035</v>
      </c>
      <c r="L4622" s="444">
        <f t="shared" ca="1" si="192"/>
        <v>-57902285803777.867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-57902285803777.867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-241259524182.40778</v>
      </c>
      <c r="L4623" s="444">
        <f t="shared" ca="1" si="192"/>
        <v>-58143545327960.273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-58143545327960.273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-242264772199.83447</v>
      </c>
      <c r="L4624" s="444">
        <f t="shared" ca="1" si="192"/>
        <v>-58385810100160.109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-58385810100160.109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-243274208750.66708</v>
      </c>
      <c r="L4625" s="444">
        <f t="shared" ca="1" si="192"/>
        <v>-58629084308910.773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-58629084308910.773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-244287851287.12827</v>
      </c>
      <c r="L4626" s="444">
        <f t="shared" ca="1" si="192"/>
        <v>-58873372160197.898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-58873372160197.898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-245305717334.1579</v>
      </c>
      <c r="L4627" s="444">
        <f t="shared" ca="1" si="192"/>
        <v>-59118677877532.055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-59118677877532.055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-246327824489.71689</v>
      </c>
      <c r="L4628" s="444">
        <f t="shared" ca="1" si="192"/>
        <v>-59365005702021.773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-59365005702021.773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-247354190425.09073</v>
      </c>
      <c r="L4629" s="444">
        <f t="shared" ca="1" si="192"/>
        <v>-59612359892446.867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-59612359892446.867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-248384832885.19528</v>
      </c>
      <c r="L4630" s="444">
        <f t="shared" ca="1" si="192"/>
        <v>-59860744725332.063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-59860744725332.063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-249419769688.88364</v>
      </c>
      <c r="L4631" s="444">
        <f t="shared" ca="1" si="192"/>
        <v>-60110164495020.945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-60110164495020.945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-250459018729.25394</v>
      </c>
      <c r="L4632" s="444">
        <f t="shared" ca="1" si="192"/>
        <v>-60360623513750.203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-60360623513750.203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-251502597973.9592</v>
      </c>
      <c r="L4633" s="444">
        <f t="shared" ca="1" si="192"/>
        <v>-60612126111724.164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-60612126111724.164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-252550525465.5173</v>
      </c>
      <c r="L4634" s="444">
        <f t="shared" ca="1" si="192"/>
        <v>-60864676637189.68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-60864676637189.68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-253602819321.62366</v>
      </c>
      <c r="L4635" s="444">
        <f t="shared" ca="1" si="192"/>
        <v>-61118279456511.305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-61118279456511.305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-254659497735.46378</v>
      </c>
      <c r="L4636" s="444">
        <f t="shared" ca="1" si="192"/>
        <v>-61372938954246.766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-61372938954246.766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-255720578976.02817</v>
      </c>
      <c r="L4637" s="444">
        <f t="shared" ca="1" si="192"/>
        <v>-61628659533222.797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-61628659533222.797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-256786081388.42831</v>
      </c>
      <c r="L4638" s="444">
        <f t="shared" ca="1" si="192"/>
        <v>-61885445614611.227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-61885445614611.227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-257856023394.21341</v>
      </c>
      <c r="L4639" s="444">
        <f t="shared" ca="1" si="192"/>
        <v>-62143301638005.438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-62143301638005.438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-258930423491.68933</v>
      </c>
      <c r="L4640" s="444">
        <f t="shared" ca="1" si="192"/>
        <v>-62402232061497.125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-62402232061497.125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-260009300256.23801</v>
      </c>
      <c r="L4641" s="444">
        <f t="shared" ca="1" si="192"/>
        <v>-62662241361753.359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-62662241361753.359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-261092672340.63901</v>
      </c>
      <c r="L4642" s="444">
        <f t="shared" ca="1" si="192"/>
        <v>-62923334034094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-62923334034094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-262180558475.39169</v>
      </c>
      <c r="L4643" s="444">
        <f t="shared" ca="1" si="192"/>
        <v>-63185514592569.391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-63185514592569.391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-263272977469.03912</v>
      </c>
      <c r="L4644" s="444">
        <f t="shared" ca="1" si="192"/>
        <v>-63448787570038.43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-63448787570038.43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-264369948208.49344</v>
      </c>
      <c r="L4645" s="444">
        <f t="shared" ca="1" si="192"/>
        <v>-63713157518246.922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-63713157518246.922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-265471489659.36215</v>
      </c>
      <c r="L4646" s="444">
        <f t="shared" ca="1" si="192"/>
        <v>-63978629007906.281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-63978629007906.281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-266577620866.27621</v>
      </c>
      <c r="L4647" s="444">
        <f t="shared" ca="1" si="192"/>
        <v>-64245206628772.555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-64245206628772.555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-267688360953.21896</v>
      </c>
      <c r="L4648" s="444">
        <f t="shared" ca="1" si="192"/>
        <v>-64512894989725.773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-64512894989725.773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-268803729123.85739</v>
      </c>
      <c r="L4649" s="444">
        <f t="shared" ca="1" si="192"/>
        <v>-64781698718849.633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-64781698718849.633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-269923744661.87347</v>
      </c>
      <c r="L4650" s="444">
        <f t="shared" ca="1" si="192"/>
        <v>-65051622463511.508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-65051622463511.508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-271048426931.29797</v>
      </c>
      <c r="L4651" s="444">
        <f t="shared" ca="1" si="192"/>
        <v>-65322670890442.805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-65322670890442.805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-272177795376.845</v>
      </c>
      <c r="L4652" s="444">
        <f t="shared" ca="1" si="192"/>
        <v>-65594848685819.648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-65594848685819.648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-273311869524.24854</v>
      </c>
      <c r="L4653" s="444">
        <f t="shared" ca="1" si="192"/>
        <v>-65868160555343.898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-65868160555343.898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-274450668980.59955</v>
      </c>
      <c r="L4654" s="444">
        <f t="shared" ca="1" si="192"/>
        <v>-66142611224324.5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-66142611224324.5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-275594213434.68536</v>
      </c>
      <c r="L4655" s="444">
        <f t="shared" ca="1" si="192"/>
        <v>-66418205437759.188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-66418205437759.188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-276742522657.32996</v>
      </c>
      <c r="L4656" s="444">
        <f t="shared" ca="1" si="192"/>
        <v>-66694947960416.516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-66694947960416.516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-277895616501.73547</v>
      </c>
      <c r="L4657" s="444">
        <f t="shared" ca="1" si="192"/>
        <v>-66972843576918.25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-66972843576918.25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-279053514903.82599</v>
      </c>
      <c r="L4658" s="444">
        <f t="shared" ca="1" si="192"/>
        <v>-67251897091822.078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-67251897091822.078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-280216237882.59198</v>
      </c>
      <c r="L4659" s="444">
        <f t="shared" ca="1" si="192"/>
        <v>-67532113329704.672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-67532113329704.672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-281383805540.4361</v>
      </c>
      <c r="L4660" s="444">
        <f t="shared" ca="1" si="192"/>
        <v>-67813497135245.109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-67813497135245.109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-282556238063.5213</v>
      </c>
      <c r="L4661" s="444">
        <f t="shared" ca="1" si="192"/>
        <v>-68096053373308.633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-68096053373308.633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-283733555722.11932</v>
      </c>
      <c r="L4662" s="444">
        <f t="shared" ca="1" si="192"/>
        <v>-68379786929030.75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-68379786929030.75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-284915778870.96143</v>
      </c>
      <c r="L4663" s="444">
        <f t="shared" ca="1" si="192"/>
        <v>-68664702707901.711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-68664702707901.711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-286102927949.59045</v>
      </c>
      <c r="L4664" s="444">
        <f t="shared" ca="1" si="192"/>
        <v>-68950805635851.305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-68950805635851.305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-287295023482.71375</v>
      </c>
      <c r="L4665" s="444">
        <f t="shared" ca="1" si="192"/>
        <v>-69238100659334.016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-69238100659334.016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-288492086080.55841</v>
      </c>
      <c r="L4666" s="444">
        <f t="shared" ca="1" si="192"/>
        <v>-69526592745414.57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-69526592745414.57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-289694136439.22736</v>
      </c>
      <c r="L4667" s="444">
        <f t="shared" ca="1" si="192"/>
        <v>-69816286881853.797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-69816286881853.797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-290901195341.0575</v>
      </c>
      <c r="L4668" s="444">
        <f t="shared" ca="1" si="192"/>
        <v>-70107188077194.852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-70107188077194.852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-292113283654.97852</v>
      </c>
      <c r="L4669" s="444">
        <f t="shared" ca="1" si="192"/>
        <v>-70399301360849.828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-70399301360849.828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-293330422336.87427</v>
      </c>
      <c r="L4670" s="444">
        <f t="shared" ca="1" si="192"/>
        <v>-70692631783186.703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-70692631783186.703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-294552632429.94458</v>
      </c>
      <c r="L4671" s="444">
        <f t="shared" ca="1" si="192"/>
        <v>-70987184415616.641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-70987184415616.641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-295779935065.06934</v>
      </c>
      <c r="L4672" s="444">
        <f t="shared" ca="1" si="192"/>
        <v>-71282964350681.703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-71282964350681.703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-297012351461.17377</v>
      </c>
      <c r="L4673" s="444">
        <f t="shared" ca="1" si="192"/>
        <v>-71579976702142.875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-71579976702142.875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-298249902925.59534</v>
      </c>
      <c r="L4674" s="444">
        <f t="shared" ca="1" si="192"/>
        <v>-71878226605068.469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-71878226605068.469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-299492610854.45197</v>
      </c>
      <c r="L4675" s="444">
        <f t="shared" ca="1" si="192"/>
        <v>-72177719215922.922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-72177719215922.922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-300740496733.01215</v>
      </c>
      <c r="L4676" s="444">
        <f t="shared" ca="1" si="192"/>
        <v>-72478459712655.938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-72478459712655.938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-301993582136.06641</v>
      </c>
      <c r="L4677" s="444">
        <f t="shared" ca="1" si="192"/>
        <v>-72780453294792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-72780453294792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-303251888728.29999</v>
      </c>
      <c r="L4678" s="444">
        <f t="shared" ca="1" si="192"/>
        <v>-73083705183520.297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-73083705183520.297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-304515438264.66791</v>
      </c>
      <c r="L4679" s="444">
        <f t="shared" ca="1" si="192"/>
        <v>-73388220621784.969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-73388220621784.969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-305784252590.77069</v>
      </c>
      <c r="L4680" s="444">
        <f t="shared" ca="1" si="192"/>
        <v>-73694004874375.734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-73694004874375.734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-307058353643.23224</v>
      </c>
      <c r="L4681" s="444">
        <f t="shared" ca="1" si="192"/>
        <v>-74001063228018.969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-74001063228018.969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-308337763450.07904</v>
      </c>
      <c r="L4682" s="444">
        <f t="shared" ca="1" si="192"/>
        <v>-74309400991469.047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-74309400991469.047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-309622504131.12103</v>
      </c>
      <c r="L4683" s="444">
        <f t="shared" ca="1" si="192"/>
        <v>-74619023495600.172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-74619023495600.172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-310912597898.33405</v>
      </c>
      <c r="L4684" s="444">
        <f t="shared" ca="1" si="192"/>
        <v>-74929936093498.5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-74929936093498.5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-312208067056.24377</v>
      </c>
      <c r="L4685" s="444">
        <f t="shared" ca="1" si="192"/>
        <v>-75242144160554.75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-75242144160554.75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-313508934002.31146</v>
      </c>
      <c r="L4686" s="444">
        <f t="shared" ca="1" si="192"/>
        <v>-75555653094557.063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-75555653094557.063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-314815221227.32111</v>
      </c>
      <c r="L4687" s="444">
        <f t="shared" ca="1" si="192"/>
        <v>-75870468315784.391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-75870468315784.391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-316126951315.76831</v>
      </c>
      <c r="L4688" s="444">
        <f t="shared" ca="1" si="192"/>
        <v>-76186595267100.156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-76186595267100.156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-317444146946.25067</v>
      </c>
      <c r="L4689" s="444">
        <f t="shared" ca="1" si="192"/>
        <v>-76504039414046.406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-76504039414046.406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-318766830891.86005</v>
      </c>
      <c r="L4690" s="444">
        <f t="shared" ca="1" si="192"/>
        <v>-76822806244938.266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-76822806244938.266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-320095026020.57611</v>
      </c>
      <c r="L4691" s="444">
        <f t="shared" ca="1" si="192"/>
        <v>-77142901270958.844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-77142901270958.844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-321428755295.66187</v>
      </c>
      <c r="L4692" s="444">
        <f t="shared" ca="1" si="192"/>
        <v>-77464330026254.5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-77464330026254.5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-322768041776.06042</v>
      </c>
      <c r="L4693" s="444">
        <f t="shared" ca="1" si="192"/>
        <v>-77787098068030.563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-77787098068030.563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-324112908616.79401</v>
      </c>
      <c r="L4694" s="444">
        <f t="shared" ca="1" si="192"/>
        <v>-78111210976647.359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-78111210976647.359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-325463379069.36401</v>
      </c>
      <c r="L4695" s="444">
        <f t="shared" ca="1" si="192"/>
        <v>-78436674355716.719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-78436674355716.719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-326819476482.15302</v>
      </c>
      <c r="L4696" s="444">
        <f t="shared" ca="1" si="192"/>
        <v>-78763493832198.875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-78763493832198.875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-328181224300.82861</v>
      </c>
      <c r="L4697" s="444">
        <f t="shared" ca="1" si="192"/>
        <v>-79091675056499.703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-79091675056499.703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-329548646068.74878</v>
      </c>
      <c r="L4698" s="444">
        <f t="shared" ca="1" si="192"/>
        <v>-79421223702568.453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-79421223702568.453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-330921765427.36853</v>
      </c>
      <c r="L4699" s="444">
        <f t="shared" ca="1" si="192"/>
        <v>-79752145467995.828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-79752145467995.828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-332300606116.64929</v>
      </c>
      <c r="L4700" s="444">
        <f t="shared" ca="1" si="192"/>
        <v>-80084446074112.484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-80084446074112.484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-333685191975.46869</v>
      </c>
      <c r="L4701" s="444">
        <f t="shared" ca="1" si="192"/>
        <v>-80418131266087.953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-80418131266087.953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-335075546942.03314</v>
      </c>
      <c r="L4702" s="444">
        <f t="shared" ca="1" si="192"/>
        <v>-80753206813029.984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-80753206813029.984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-336471695054.29163</v>
      </c>
      <c r="L4703" s="444">
        <f t="shared" ca="1" si="192"/>
        <v>-81089678508084.281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-81089678508084.281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-337873660450.3512</v>
      </c>
      <c r="L4704" s="444">
        <f t="shared" ca="1" si="192"/>
        <v>-81427552168534.625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-81427552168534.625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-339281467368.89429</v>
      </c>
      <c r="L4705" s="444">
        <f t="shared" ca="1" si="192"/>
        <v>-81766833635903.516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-81766833635903.516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-340695140149.59796</v>
      </c>
      <c r="L4706" s="444">
        <f t="shared" ca="1" si="192"/>
        <v>-82107528776053.109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-82107528776053.109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-342114703233.55463</v>
      </c>
      <c r="L4707" s="444">
        <f t="shared" ca="1" si="192"/>
        <v>-82449643479286.656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-82449643479286.656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-343540181163.6944</v>
      </c>
      <c r="L4708" s="444">
        <f t="shared" ca="1" si="192"/>
        <v>-82793183660450.344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-82793183660450.344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-344971598585.20978</v>
      </c>
      <c r="L4709" s="444">
        <f t="shared" ca="1" si="192"/>
        <v>-83138155259035.547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-83138155259035.547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-346408980245.98145</v>
      </c>
      <c r="L4710" s="444">
        <f t="shared" ca="1" si="192"/>
        <v>-83484564239281.531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-83484564239281.531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-347852350997.00635</v>
      </c>
      <c r="L4711" s="444">
        <f t="shared" ca="1" si="192"/>
        <v>-83832416590278.531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-83832416590278.531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-349301735792.82721</v>
      </c>
      <c r="L4712" s="444">
        <f t="shared" ca="1" si="192"/>
        <v>-84181718326071.359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-84181718326071.359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-350757159691.96399</v>
      </c>
      <c r="L4713" s="444">
        <f t="shared" ca="1" si="192"/>
        <v>-84532475485763.328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-84532475485763.328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-352218647857.34717</v>
      </c>
      <c r="L4714" s="444">
        <f t="shared" ca="1" si="192"/>
        <v>-84884694133620.672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-84884694133620.672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-353686225556.75281</v>
      </c>
      <c r="L4715" s="444">
        <f t="shared" ca="1" si="192"/>
        <v>-85238380359177.422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-85238380359177.422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-355159918163.23926</v>
      </c>
      <c r="L4716" s="444">
        <f t="shared" ca="1" si="192"/>
        <v>-85593540277340.656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-85593540277340.656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-356639751155.58606</v>
      </c>
      <c r="L4717" s="444">
        <f t="shared" ca="1" si="192"/>
        <v>-85950180028496.25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-85950180028496.25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-358125750118.73438</v>
      </c>
      <c r="L4718" s="444">
        <f t="shared" ca="1" si="192"/>
        <v>-86308305778614.984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-86308305778614.984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-359617940744.22913</v>
      </c>
      <c r="L4719" s="444">
        <f t="shared" ca="1" si="192"/>
        <v>-86667923719359.219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-86667923719359.219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-361116348830.66339</v>
      </c>
      <c r="L4720" s="444">
        <f t="shared" ca="1" si="192"/>
        <v>-87029040068189.875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-87029040068189.875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-362621000284.12445</v>
      </c>
      <c r="L4721" s="444">
        <f t="shared" ca="1" si="192"/>
        <v>-87391661068474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-87391661068474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-364131921118.64166</v>
      </c>
      <c r="L4722" s="444">
        <f t="shared" ca="1" si="192"/>
        <v>-87755792989592.641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-87755792989592.641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-365649137456.63599</v>
      </c>
      <c r="L4723" s="444">
        <f t="shared" ca="1" si="192"/>
        <v>-88121442127049.281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-88121442127049.281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-367172675529.37201</v>
      </c>
      <c r="L4724" s="444">
        <f t="shared" ca="1" si="192"/>
        <v>-88488614802578.656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-88488614802578.656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-368702561677.41107</v>
      </c>
      <c r="L4725" s="444">
        <f t="shared" ca="1" si="192"/>
        <v>-88857317364256.063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-88857317364256.063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-370238822351.06689</v>
      </c>
      <c r="L4726" s="444">
        <f t="shared" ca="1" si="192"/>
        <v>-89227556186607.125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-89227556186607.125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-371781484110.86304</v>
      </c>
      <c r="L4727" s="444">
        <f t="shared" ca="1" si="192"/>
        <v>-89599337670717.984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-89599337670717.984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-373330573627.99158</v>
      </c>
      <c r="L4728" s="444">
        <f t="shared" ca="1" si="192"/>
        <v>-89972668244345.969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-89972668244345.969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-374886117684.77484</v>
      </c>
      <c r="L4729" s="444">
        <f t="shared" ca="1" si="192"/>
        <v>-90347554362030.75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-90347554362030.75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-376448143175.12811</v>
      </c>
      <c r="L4730" s="444">
        <f t="shared" ca="1" si="192"/>
        <v>-90724002505205.875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-90724002505205.875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-378016677105.02448</v>
      </c>
      <c r="L4731" s="444">
        <f t="shared" ca="1" si="192"/>
        <v>-91102019182310.906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-91102019182310.906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-379591746592.9621</v>
      </c>
      <c r="L4732" s="444">
        <f t="shared" ca="1" si="192"/>
        <v>-91481610928903.875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-91481610928903.875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-381173378870.4328</v>
      </c>
      <c r="L4733" s="444">
        <f t="shared" ca="1" si="192"/>
        <v>-91862784307774.313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-91862784307774.313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-382761601282.39294</v>
      </c>
      <c r="L4734" s="444">
        <f t="shared" ca="1" si="192"/>
        <v>-92245545909056.703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-92245545909056.703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-384356441287.73627</v>
      </c>
      <c r="L4735" s="444">
        <f t="shared" ca="1" si="192"/>
        <v>-92629902350344.438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-92629902350344.438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-385957926459.76849</v>
      </c>
      <c r="L4736" s="444">
        <f t="shared" ca="1" si="192"/>
        <v>-93015860276804.203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-93015860276804.203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-387566084486.6842</v>
      </c>
      <c r="L4737" s="444">
        <f t="shared" ca="1" si="192"/>
        <v>-93403426361290.891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-93403426361290.891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-389180943172.04535</v>
      </c>
      <c r="L4738" s="444">
        <f t="shared" ca="1" si="192"/>
        <v>-93792607304462.938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-93792607304462.938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-390802530435.26221</v>
      </c>
      <c r="L4739" s="444">
        <f t="shared" ca="1" si="192"/>
        <v>-94183409834898.203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-94183409834898.203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-392430874312.07587</v>
      </c>
      <c r="L4740" s="444">
        <f t="shared" ca="1" si="192"/>
        <v>-94575840709210.281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-94575840709210.281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-394066002955.04285</v>
      </c>
      <c r="L4741" s="444">
        <f t="shared" ca="1" si="192"/>
        <v>-94969906712165.328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-94969906712165.328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-395707944634.02222</v>
      </c>
      <c r="L4742" s="444">
        <f t="shared" ca="1" si="192"/>
        <v>-95365614656799.344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-95365614656799.344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-397356727736.66394</v>
      </c>
      <c r="L4743" s="444">
        <f t="shared" ca="1" si="192"/>
        <v>-95762971384536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-95762971384536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-399012380768.90002</v>
      </c>
      <c r="L4744" s="444">
        <f t="shared" ca="1" si="192"/>
        <v>-96161983765304.906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-96161983765304.906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-400674932355.43713</v>
      </c>
      <c r="L4745" s="444">
        <f t="shared" ca="1" si="192"/>
        <v>-96562658697660.344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-96562658697660.344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-402344411240.2514</v>
      </c>
      <c r="L4746" s="444">
        <f t="shared" ca="1" si="192"/>
        <v>-96965003108900.594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-96965003108900.594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-404020846287.08582</v>
      </c>
      <c r="L4747" s="444">
        <f t="shared" ca="1" si="192"/>
        <v>-97369023955187.672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-97369023955187.672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-405704266479.94861</v>
      </c>
      <c r="L4748" s="444">
        <f t="shared" ca="1" si="192"/>
        <v>-97774728221667.625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-97774728221667.625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-407394700923.61511</v>
      </c>
      <c r="L4749" s="444">
        <f t="shared" ca="1" si="192"/>
        <v>-98182122922591.234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-98182122922591.234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-409092178844.13013</v>
      </c>
      <c r="L4750" s="444">
        <f t="shared" ca="1" si="192"/>
        <v>-98591215101435.359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-98591215101435.359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-410796729589.31396</v>
      </c>
      <c r="L4751" s="444">
        <f t="shared" ca="1" si="192"/>
        <v>-99002011831024.672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-99002011831024.672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-412508382629.26947</v>
      </c>
      <c r="L4752" s="444">
        <f t="shared" ca="1" si="192"/>
        <v>-99414520213653.938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-99414520213653.938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-414227167556.89142</v>
      </c>
      <c r="L4753" s="444">
        <f t="shared" ca="1" si="192"/>
        <v>-99828747381210.828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-99828747381210.828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-415953114088.37842</v>
      </c>
      <c r="L4754" s="444">
        <f t="shared" ca="1" si="192"/>
        <v>-100244700495299.2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-100244700495299.2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-417686252063.7467</v>
      </c>
      <c r="L4755" s="444">
        <f t="shared" ca="1" si="192"/>
        <v>-100662386747362.95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-100662386747362.95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-419426611447.34564</v>
      </c>
      <c r="L4756" s="444">
        <f t="shared" ca="1" si="192"/>
        <v>-101081813358810.3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-101081813358810.3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-421174222328.37622</v>
      </c>
      <c r="L4757" s="444">
        <f t="shared" ca="1" si="192"/>
        <v>-101502987581138.67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-101502987581138.67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-422929114921.41113</v>
      </c>
      <c r="L4758" s="444">
        <f t="shared" ca="1" si="192"/>
        <v>-101925916696060.08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-101925916696060.08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-424691319566.91699</v>
      </c>
      <c r="L4759" s="444">
        <f t="shared" ca="1" si="192"/>
        <v>-102350608015627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-102350608015627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-426460866731.77917</v>
      </c>
      <c r="L4760" s="444">
        <f t="shared" ca="1" si="192"/>
        <v>-102777068882358.78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-102777068882358.78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-428237787009.82825</v>
      </c>
      <c r="L4761" s="444">
        <f t="shared" ca="1" si="192"/>
        <v>-103205306669368.61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-103205306669368.61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-430022111122.3692</v>
      </c>
      <c r="L4762" s="444">
        <f t="shared" ca="1" si="192"/>
        <v>-103635328780490.98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-103635328780490.98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-431813869918.7124</v>
      </c>
      <c r="L4763" s="444">
        <f t="shared" ca="1" si="192"/>
        <v>-104067142650409.7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-104067142650409.7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-433613094376.70709</v>
      </c>
      <c r="L4764" s="444">
        <f t="shared" ca="1" si="192"/>
        <v>-104500755744786.41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-104500755744786.41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-435419815603.27667</v>
      </c>
      <c r="L4765" s="444">
        <f t="shared" ca="1" si="192"/>
        <v>-104936175560389.69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-104936175560389.69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-437234064834.95703</v>
      </c>
      <c r="L4766" s="444">
        <f t="shared" ca="1" si="192"/>
        <v>-105373409625224.64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-105373409625224.64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-439055873438.43597</v>
      </c>
      <c r="L4767" s="444">
        <f t="shared" ca="1" si="192"/>
        <v>-105812465498663.08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-105812465498663.08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-440885272911.09613</v>
      </c>
      <c r="L4768" s="444">
        <f t="shared" ca="1" si="192"/>
        <v>-106253350771574.17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-106253350771574.17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-442722294881.55902</v>
      </c>
      <c r="L4769" s="444">
        <f t="shared" ca="1" si="192"/>
        <v>-106696073066455.73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-106696073066455.73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-444566971110.23224</v>
      </c>
      <c r="L4770" s="444">
        <f t="shared" ca="1" si="192"/>
        <v>-107140640037565.97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-107140640037565.97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-446419333489.85822</v>
      </c>
      <c r="L4771" s="444">
        <f t="shared" ca="1" si="192"/>
        <v>-107587059371055.83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-107587059371055.83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-448279414046.06592</v>
      </c>
      <c r="L4772" s="444">
        <f t="shared" ca="1" si="192"/>
        <v>-108035338785101.89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-108035338785101.89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-450147244937.92456</v>
      </c>
      <c r="L4773" s="444">
        <f t="shared" ca="1" si="192"/>
        <v>-108485486030039.81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-108485486030039.81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-452022858458.49921</v>
      </c>
      <c r="L4774" s="444">
        <f t="shared" ca="1" si="192"/>
        <v>-108937508888498.31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-108937508888498.31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-453906287035.40961</v>
      </c>
      <c r="L4775" s="444">
        <f t="shared" ca="1" si="192"/>
        <v>-109391415175533.72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-109391415175533.72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-455797563231.3905</v>
      </c>
      <c r="L4776" s="444">
        <f t="shared" ca="1" si="192"/>
        <v>-109847212738765.11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-109847212738765.11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-457696719744.85461</v>
      </c>
      <c r="L4777" s="444">
        <f t="shared" ca="1" si="192"/>
        <v>-110304909458509.97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-110304909458509.97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-459603789410.45819</v>
      </c>
      <c r="L4778" s="444">
        <f t="shared" ca="1" si="192"/>
        <v>-110764513247920.42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-110764513247920.42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-461518805199.66833</v>
      </c>
      <c r="L4779" s="444">
        <f t="shared" ca="1" si="192"/>
        <v>-111226032053120.09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-111226032053120.09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-463441800221.33374</v>
      </c>
      <c r="L4780" s="444">
        <f t="shared" ca="1" si="192"/>
        <v>-111689473853341.42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-111689473853341.42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-465372807722.25598</v>
      </c>
      <c r="L4781" s="444">
        <f t="shared" ca="1" si="192"/>
        <v>-112154846661063.67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-112154846661063.67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-467311861087.76532</v>
      </c>
      <c r="L4782" s="444">
        <f t="shared" ca="1" si="192"/>
        <v>-112622158522151.44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-112622158522151.44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-469258993842.29767</v>
      </c>
      <c r="L4783" s="444">
        <f t="shared" ca="1" si="192"/>
        <v>-113091417515993.73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-113091417515993.73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-471214239649.97388</v>
      </c>
      <c r="L4784" s="444">
        <f t="shared" ca="1" si="192"/>
        <v>-113562631755643.7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-113562631755643.7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-473177632315.18207</v>
      </c>
      <c r="L4785" s="444">
        <f t="shared" ca="1" si="192"/>
        <v>-114035809387958.89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-114035809387958.89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-475149205783.16205</v>
      </c>
      <c r="L4786" s="444">
        <f t="shared" ca="1" si="192"/>
        <v>-114510958593742.05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-114510958593742.05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-477128994140.59186</v>
      </c>
      <c r="L4787" s="444">
        <f t="shared" ca="1" si="192"/>
        <v>-114988087587882.64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-114988087587882.64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-479117031616.17773</v>
      </c>
      <c r="L4788" s="444">
        <f t="shared" ca="1" si="192"/>
        <v>-115467204619498.81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-115467204619498.81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-481113352581.24506</v>
      </c>
      <c r="L4789" s="444">
        <f t="shared" ca="1" si="192"/>
        <v>-115948317972080.06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-115948317972080.06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-483117991550.33356</v>
      </c>
      <c r="L4790" s="444">
        <f t="shared" ca="1" si="192"/>
        <v>-116431435963630.39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-116431435963630.39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-485130983181.79321</v>
      </c>
      <c r="L4791" s="444">
        <f t="shared" ca="1" si="192"/>
        <v>-116916566946812.19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-116916566946812.19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-487152362278.38409</v>
      </c>
      <c r="L4792" s="444">
        <f t="shared" ca="1" si="192"/>
        <v>-117403719309090.58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-117403719309090.58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-489182163787.87744</v>
      </c>
      <c r="L4793" s="444">
        <f t="shared" ca="1" si="192"/>
        <v>-117892901472878.45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-117892901472878.45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-491220422803.66022</v>
      </c>
      <c r="L4794" s="444">
        <f t="shared" ca="1" si="192"/>
        <v>-118384121895682.11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-118384121895682.11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-493267174565.3421</v>
      </c>
      <c r="L4795" s="444">
        <f t="shared" ca="1" si="192"/>
        <v>-118877389070247.45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-118877389070247.45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-495322454459.36444</v>
      </c>
      <c r="L4796" s="444">
        <f t="shared" ca="1" si="192"/>
        <v>-119372711524706.81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-119372711524706.81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-497386298019.61169</v>
      </c>
      <c r="L4797" s="444">
        <f t="shared" ca="1" si="192"/>
        <v>-119870097822726.42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-119870097822726.42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-499458740928.02673</v>
      </c>
      <c r="L4798" s="444">
        <f t="shared" ca="1" si="192"/>
        <v>-120369556563654.45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-120369556563654.45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-501539819015.22687</v>
      </c>
      <c r="L4799" s="444">
        <f t="shared" ca="1" si="192"/>
        <v>-120871096382669.69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-120871096382669.69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-503629568261.12372</v>
      </c>
      <c r="L4800" s="444">
        <f t="shared" ca="1" si="192"/>
        <v>-121374725950930.81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-121374725950930.81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-505728024795.54504</v>
      </c>
      <c r="L4801" s="444">
        <f t="shared" ca="1" si="192"/>
        <v>-121880453975726.36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-121880453975726.36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-507835224898.8598</v>
      </c>
      <c r="L4802" s="444">
        <f t="shared" ca="1" si="192"/>
        <v>-122388289200625.22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-122388289200625.22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-509951205002.60498</v>
      </c>
      <c r="L4803" s="444">
        <f t="shared" ca="1" si="192"/>
        <v>-122898240405627.83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-122898240405627.83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-512076001690.11597</v>
      </c>
      <c r="L4804" s="444">
        <f t="shared" ca="1" si="192"/>
        <v>-123410316407317.94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-123410316407317.94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-514209651697.15814</v>
      </c>
      <c r="L4805" s="444">
        <f t="shared" ca="1" si="192"/>
        <v>-123924526059015.09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-123924526059015.09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-516352191912.56281</v>
      </c>
      <c r="L4806" s="444">
        <f t="shared" ca="1" si="192"/>
        <v>-124440878250927.66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-124440878250927.66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-518503659378.86517</v>
      </c>
      <c r="L4807" s="444">
        <f t="shared" ca="1" si="192"/>
        <v>-124959381910306.52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-124959381910306.52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-520664091292.94373</v>
      </c>
      <c r="L4808" s="444">
        <f t="shared" ca="1" si="192"/>
        <v>-125480046001599.45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-125480046001599.45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-522833525006.66443</v>
      </c>
      <c r="L4809" s="444">
        <f t="shared" ca="1" si="192"/>
        <v>-126002879526606.13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-126002879526606.13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-525011998027.52551</v>
      </c>
      <c r="L4810" s="444">
        <f t="shared" ca="1" si="192"/>
        <v>-126527891524633.66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-126527891524633.66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-527199548019.30688</v>
      </c>
      <c r="L4811" s="444">
        <f t="shared" ca="1" si="192"/>
        <v>-127055091072652.97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-127055091072652.97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-529396212802.72064</v>
      </c>
      <c r="L4812" s="444">
        <f t="shared" ca="1" si="192"/>
        <v>-127584487285455.69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-127584487285455.69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-531602030356.06543</v>
      </c>
      <c r="L4813" s="444">
        <f t="shared" ca="1" si="192"/>
        <v>-128116089315811.75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-128116089315811.75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-533817038815.88232</v>
      </c>
      <c r="L4814" s="444">
        <f t="shared" ca="1" si="192"/>
        <v>-128649906354627.63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-128649906354627.63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-536041276477.61511</v>
      </c>
      <c r="L4815" s="444">
        <f t="shared" ca="1" si="192"/>
        <v>-129185947631105.23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-129185947631105.23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-538274781796.27185</v>
      </c>
      <c r="L4816" s="444">
        <f t="shared" ca="1" si="192"/>
        <v>-129724222412901.5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-129724222412901.5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-540517593387.0896</v>
      </c>
      <c r="L4817" s="444">
        <f t="shared" ca="1" si="192"/>
        <v>-130264740006288.59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-130264740006288.59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-542769750026.20245</v>
      </c>
      <c r="L4818" s="444">
        <f t="shared" ca="1" si="192"/>
        <v>-130807509756314.8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-130807509756314.8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-545031290651.31171</v>
      </c>
      <c r="L4819" s="444">
        <f t="shared" ca="1" si="192"/>
        <v>-131352541046966.11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-131352541046966.11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-547302254362.35883</v>
      </c>
      <c r="L4820" s="444">
        <f t="shared" ca="1" si="192"/>
        <v>-131899843301328.47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-131899843301328.47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-549582680422.20203</v>
      </c>
      <c r="L4821" s="444">
        <f t="shared" ca="1" si="192"/>
        <v>-132449425981750.67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-132449425981750.67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-551872608257.29443</v>
      </c>
      <c r="L4822" s="444">
        <f t="shared" ca="1" si="192"/>
        <v>-133001298590007.97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-133001298590007.97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-554172077458.36658</v>
      </c>
      <c r="L4823" s="444">
        <f t="shared" ca="1" si="192"/>
        <v>-133555470667466.33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-133555470667466.33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-556481127781.10974</v>
      </c>
      <c r="L4824" s="444">
        <f t="shared" ca="1" si="192"/>
        <v>-134111951795247.44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-134111951795247.44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-558799799146.86426</v>
      </c>
      <c r="L4825" s="444">
        <f t="shared" ca="1" si="192"/>
        <v>-134670751594394.3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-134670751594394.3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-561128131643.30945</v>
      </c>
      <c r="L4826" s="444">
        <f t="shared" ca="1" si="192"/>
        <v>-135231879726037.61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-135231879726037.61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-563466165525.15674</v>
      </c>
      <c r="L4827" s="444">
        <f t="shared" ca="1" si="192"/>
        <v>-135795345891562.77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-135795345891562.77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-565813941214.84485</v>
      </c>
      <c r="L4828" s="444">
        <f t="shared" ca="1" si="192"/>
        <v>-136361159832777.61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-136361159832777.61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-568171499303.23999</v>
      </c>
      <c r="L4829" s="444">
        <f t="shared" ca="1" si="192"/>
        <v>-136929331332080.84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-136929331332080.84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-570538880550.33679</v>
      </c>
      <c r="L4830" s="444">
        <f t="shared" ca="1" si="192"/>
        <v>-137499870212631.19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-137499870212631.19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-572916125885.96326</v>
      </c>
      <c r="L4831" s="444">
        <f t="shared" ca="1" si="192"/>
        <v>-138072786338517.16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-138072786338517.16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-575303276410.48816</v>
      </c>
      <c r="L4832" s="444">
        <f t="shared" ca="1" si="192"/>
        <v>-138648089614927.64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-138648089614927.64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-577700373395.53186</v>
      </c>
      <c r="L4833" s="444">
        <f t="shared" ca="1" si="192"/>
        <v>-139225789988323.17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-139225789988323.17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-580107458284.67993</v>
      </c>
      <c r="L4834" s="444">
        <f t="shared" ca="1" si="192"/>
        <v>-139805897446607.86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-139805897446607.86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-582524572694.19946</v>
      </c>
      <c r="L4835" s="444">
        <f t="shared" ca="1" si="192"/>
        <v>-140388422019302.06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-140388422019302.06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-584951758413.75854</v>
      </c>
      <c r="L4836" s="444">
        <f t="shared" ca="1" si="192"/>
        <v>-140973373777715.81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-140973373777715.81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-587389057407.14917</v>
      </c>
      <c r="L4837" s="444">
        <f t="shared" ca="1" si="192"/>
        <v>-141560762835122.97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-141560762835122.97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-589836511813.01233</v>
      </c>
      <c r="L4838" s="444">
        <f t="shared" ca="1" si="192"/>
        <v>-142150599346935.97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-142150599346935.97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-592294163945.56653</v>
      </c>
      <c r="L4839" s="444">
        <f t="shared" ca="1" si="192"/>
        <v>-142742893510881.53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-142742893510881.53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-594762056295.33972</v>
      </c>
      <c r="L4840" s="444">
        <f t="shared" ca="1" si="192"/>
        <v>-143337655567176.88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-143337655567176.88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-597240231529.90369</v>
      </c>
      <c r="L4841" s="444">
        <f t="shared" ca="1" si="192"/>
        <v>-143934895798706.78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-143934895798706.78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-599728732494.61157</v>
      </c>
      <c r="L4842" s="444">
        <f t="shared" ca="1" si="192"/>
        <v>-144534624531201.41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-144534624531201.41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-602227602213.33923</v>
      </c>
      <c r="L4843" s="444">
        <f t="shared" ca="1" si="192"/>
        <v>-145136852133414.75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-145136852133414.75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-604736883889.22815</v>
      </c>
      <c r="L4844" s="444">
        <f t="shared" ca="1" si="192"/>
        <v>-145741589017303.97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-145741589017303.97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-607256620905.43323</v>
      </c>
      <c r="L4845" s="444">
        <f t="shared" ca="1" si="192"/>
        <v>-146348845638209.41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-146348845638209.41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-609786856825.87256</v>
      </c>
      <c r="L4846" s="444">
        <f t="shared" ca="1" si="192"/>
        <v>-146958632495035.28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-146958632495035.28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-612327635395.98035</v>
      </c>
      <c r="L4847" s="444">
        <f t="shared" ca="1" si="192"/>
        <v>-147570960130431.25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-147570960130431.25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-614879000543.4635</v>
      </c>
      <c r="L4848" s="444">
        <f t="shared" ca="1" si="192"/>
        <v>-148185839130974.72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-148185839130974.72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-617440996379.06128</v>
      </c>
      <c r="L4849" s="444">
        <f t="shared" ca="1" si="192"/>
        <v>-148803280127353.78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-148803280127353.78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-620013667197.30737</v>
      </c>
      <c r="L4850" s="444">
        <f t="shared" ca="1" si="192"/>
        <v>-149423293794551.09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-149423293794551.09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-622597057477.29626</v>
      </c>
      <c r="L4851" s="444">
        <f t="shared" ca="1" si="192"/>
        <v>-150045890852028.38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-150045890852028.38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-625191211883.45154</v>
      </c>
      <c r="L4852" s="444">
        <f t="shared" ca="1" si="192"/>
        <v>-150671082063911.81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-150671082063911.81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-627796175266.29919</v>
      </c>
      <c r="L4853" s="444">
        <f t="shared" ref="L4853:L5107" ca="1" si="197">I4853-J4853+K4853</f>
        <v>-151298878239178.13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-151298878239178.13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-630411992663.24219</v>
      </c>
      <c r="L4854" s="444">
        <f t="shared" ca="1" si="197"/>
        <v>-151929290231841.38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-151929290231841.38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-633038709299.33911</v>
      </c>
      <c r="L4855" s="444">
        <f t="shared" ca="1" si="197"/>
        <v>-152562328941140.72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-152562328941140.72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-635676370588.0863</v>
      </c>
      <c r="L4856" s="444">
        <f t="shared" ca="1" si="197"/>
        <v>-153198005311728.81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-153198005311728.81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-638325022132.20337</v>
      </c>
      <c r="L4857" s="444">
        <f t="shared" ca="1" si="197"/>
        <v>-153836330333861.03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-153836330333861.03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-640984709724.4209</v>
      </c>
      <c r="L4858" s="444">
        <f t="shared" ca="1" si="197"/>
        <v>-154477315043585.44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-154477315043585.44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-643655479348.27271</v>
      </c>
      <c r="L4859" s="444">
        <f t="shared" ca="1" si="197"/>
        <v>-155120970522933.72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-155120970522933.72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-646337377178.8905</v>
      </c>
      <c r="L4860" s="444">
        <f t="shared" ca="1" si="197"/>
        <v>-155767307900112.59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-155767307900112.59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-649030449583.80249</v>
      </c>
      <c r="L4861" s="444">
        <f t="shared" ca="1" si="197"/>
        <v>-156416338349696.41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-156416338349696.41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-651734743123.73499</v>
      </c>
      <c r="L4862" s="444">
        <f t="shared" ca="1" si="197"/>
        <v>-157068073092820.16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-157068073092820.16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-654450304553.41736</v>
      </c>
      <c r="L4863" s="444">
        <f t="shared" ca="1" si="197"/>
        <v>-157722523397373.56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-157722523397373.56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-657177180822.38989</v>
      </c>
      <c r="L4864" s="444">
        <f t="shared" ca="1" si="197"/>
        <v>-158379700578195.94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-158379700578195.94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-659915419075.81641</v>
      </c>
      <c r="L4865" s="444">
        <f t="shared" ca="1" si="197"/>
        <v>-159039615997271.75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-159039615997271.75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-662665066655.29895</v>
      </c>
      <c r="L4866" s="444">
        <f t="shared" ca="1" si="197"/>
        <v>-159702281063927.06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-159702281063927.06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-665426171099.69604</v>
      </c>
      <c r="L4867" s="444">
        <f t="shared" ca="1" si="197"/>
        <v>-160367707235026.75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-160367707235026.75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-668198780145.94482</v>
      </c>
      <c r="L4868" s="444">
        <f t="shared" ca="1" si="197"/>
        <v>-161035906015172.69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-161035906015172.69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-670982941729.88623</v>
      </c>
      <c r="L4869" s="444">
        <f t="shared" ca="1" si="197"/>
        <v>-161706888956902.56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-161706888956902.56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-673778703987.09399</v>
      </c>
      <c r="L4870" s="444">
        <f t="shared" ca="1" si="197"/>
        <v>-162380667660889.66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-162380667660889.66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-676586115253.70691</v>
      </c>
      <c r="L4871" s="444">
        <f t="shared" ca="1" si="197"/>
        <v>-163057253776143.38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-163057253776143.38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-679405224067.26404</v>
      </c>
      <c r="L4872" s="444">
        <f t="shared" ca="1" si="197"/>
        <v>-163736659000210.63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-163736659000210.63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-682236079167.54431</v>
      </c>
      <c r="L4873" s="444">
        <f t="shared" ca="1" si="197"/>
        <v>-164418895079378.16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-164418895079378.16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-685078729497.40894</v>
      </c>
      <c r="L4874" s="444">
        <f t="shared" ca="1" si="197"/>
        <v>-165103973808875.56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-165103973808875.56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-687933224203.64819</v>
      </c>
      <c r="L4875" s="444">
        <f t="shared" ca="1" si="197"/>
        <v>-165791907033079.22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-165791907033079.22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-690799612637.83008</v>
      </c>
      <c r="L4876" s="444">
        <f t="shared" ca="1" si="197"/>
        <v>-166482706645717.06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-166482706645717.06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-693677944357.15442</v>
      </c>
      <c r="L4877" s="444">
        <f t="shared" ca="1" si="197"/>
        <v>-167176384590074.22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-167176384590074.22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-696568269125.3092</v>
      </c>
      <c r="L4878" s="444">
        <f t="shared" ca="1" si="197"/>
        <v>-167872952859199.53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-167872952859199.53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-699470636913.33142</v>
      </c>
      <c r="L4879" s="444">
        <f t="shared" ca="1" si="197"/>
        <v>-168572423496112.88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-168572423496112.88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-702385097900.47034</v>
      </c>
      <c r="L4880" s="444">
        <f t="shared" ca="1" si="197"/>
        <v>-169274808594013.34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-169274808594013.34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-705311702475.05554</v>
      </c>
      <c r="L4881" s="444">
        <f t="shared" ca="1" si="197"/>
        <v>-169980120296488.41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-169980120296488.41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-708250501235.36841</v>
      </c>
      <c r="L4882" s="444">
        <f t="shared" ca="1" si="197"/>
        <v>-170688370797723.78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-170688370797723.78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-711201544990.51575</v>
      </c>
      <c r="L4883" s="444">
        <f t="shared" ca="1" si="197"/>
        <v>-171399572342714.31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-171399572342714.31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-714164884761.30957</v>
      </c>
      <c r="L4884" s="444">
        <f t="shared" ca="1" si="197"/>
        <v>-172113737227475.63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-172113737227475.63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-717140571781.14844</v>
      </c>
      <c r="L4885" s="444">
        <f t="shared" ca="1" si="197"/>
        <v>-172830877799256.78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-172830877799256.78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-720128657496.9032</v>
      </c>
      <c r="L4886" s="444">
        <f t="shared" ca="1" si="197"/>
        <v>-173551006456753.69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-173551006456753.69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-723129193569.80701</v>
      </c>
      <c r="L4887" s="444">
        <f t="shared" ca="1" si="197"/>
        <v>-174274135650323.5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-174274135650323.5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-726142231876.3479</v>
      </c>
      <c r="L4888" s="444">
        <f t="shared" ca="1" si="197"/>
        <v>-175000277882199.84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-175000277882199.84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-729167824509.16602</v>
      </c>
      <c r="L4889" s="444">
        <f t="shared" ca="1" si="197"/>
        <v>-175729445706709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-175729445706709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-732206023777.9541</v>
      </c>
      <c r="L4890" s="444">
        <f t="shared" ca="1" si="197"/>
        <v>-176461651730486.97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-176461651730486.97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-735256882210.3623</v>
      </c>
      <c r="L4891" s="444">
        <f t="shared" ca="1" si="197"/>
        <v>-177196908612697.34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-177196908612697.34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-738320452552.90564</v>
      </c>
      <c r="L4892" s="444">
        <f t="shared" ca="1" si="197"/>
        <v>-177935229065250.25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-177935229065250.25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-741396787771.87598</v>
      </c>
      <c r="L4893" s="444">
        <f t="shared" ca="1" si="197"/>
        <v>-178676625853022.13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-178676625853022.13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-744485941054.25879</v>
      </c>
      <c r="L4894" s="444">
        <f t="shared" ca="1" si="197"/>
        <v>-179421111794076.38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-179421111794076.38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-747587965808.65161</v>
      </c>
      <c r="L4895" s="444">
        <f t="shared" ca="1" si="197"/>
        <v>-180168699759885.03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-180168699759885.03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-750702915666.18762</v>
      </c>
      <c r="L4896" s="444">
        <f t="shared" ca="1" si="197"/>
        <v>-180919402675551.22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-180919402675551.22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-753830844481.46338</v>
      </c>
      <c r="L4897" s="444">
        <f t="shared" ca="1" si="197"/>
        <v>-181673233520032.69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-181673233520032.69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-756971806333.46948</v>
      </c>
      <c r="L4898" s="444">
        <f t="shared" ca="1" si="197"/>
        <v>-182430205326366.16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-182430205326366.16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-760125855526.52563</v>
      </c>
      <c r="L4899" s="444">
        <f t="shared" ca="1" si="197"/>
        <v>-183190331181892.69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-183190331181892.69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-763293046591.21948</v>
      </c>
      <c r="L4900" s="444">
        <f t="shared" ca="1" si="197"/>
        <v>-183953624228483.91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-183953624228483.91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-766473434285.34961</v>
      </c>
      <c r="L4901" s="444">
        <f t="shared" ca="1" si="197"/>
        <v>-184720097662769.25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-184720097662769.25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-769667073594.87183</v>
      </c>
      <c r="L4902" s="444">
        <f t="shared" ca="1" si="197"/>
        <v>-185489764736364.13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-185489764736364.13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-772874019734.85046</v>
      </c>
      <c r="L4903" s="444">
        <f t="shared" ca="1" si="197"/>
        <v>-186262638756098.97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-186262638756098.97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-776094328150.41235</v>
      </c>
      <c r="L4904" s="444">
        <f t="shared" ca="1" si="197"/>
        <v>-187038733084249.38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-187038733084249.38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-779328054517.70569</v>
      </c>
      <c r="L4905" s="444">
        <f t="shared" ca="1" si="197"/>
        <v>-187818061138767.09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-187818061138767.09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-782575254744.86292</v>
      </c>
      <c r="L4906" s="444">
        <f t="shared" ca="1" si="197"/>
        <v>-188600636393511.97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-188600636393511.97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-785835984972.96655</v>
      </c>
      <c r="L4907" s="444">
        <f t="shared" ca="1" si="197"/>
        <v>-189386472378484.94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-189386472378484.94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-789110301577.02051</v>
      </c>
      <c r="L4908" s="444">
        <f t="shared" ca="1" si="197"/>
        <v>-190175582680061.97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-190175582680061.97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-792398261166.9248</v>
      </c>
      <c r="L4909" s="444">
        <f t="shared" ca="1" si="197"/>
        <v>-190967980941228.91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-190967980941228.91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-795699920588.45374</v>
      </c>
      <c r="L4910" s="444">
        <f t="shared" ca="1" si="197"/>
        <v>-191763680861817.38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-191763680861817.38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-799015336924.23901</v>
      </c>
      <c r="L4911" s="444">
        <f t="shared" ca="1" si="197"/>
        <v>-192562696198741.63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-192562696198741.63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-802344567494.75671</v>
      </c>
      <c r="L4912" s="444">
        <f t="shared" ca="1" si="197"/>
        <v>-193365040766236.38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-193365040766236.38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-805687669859.31824</v>
      </c>
      <c r="L4913" s="444">
        <f t="shared" ca="1" si="197"/>
        <v>-194170728436095.69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-194170728436095.69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-809044701817.06531</v>
      </c>
      <c r="L4914" s="444">
        <f t="shared" ca="1" si="197"/>
        <v>-194979773137912.75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-194979773137912.75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-812415721407.96973</v>
      </c>
      <c r="L4915" s="444">
        <f t="shared" ca="1" si="197"/>
        <v>-195792188859320.72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-195792188859320.72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-815800786913.8363</v>
      </c>
      <c r="L4916" s="444">
        <f t="shared" ca="1" si="197"/>
        <v>-196607989646234.56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-196607989646234.56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-819199956859.31067</v>
      </c>
      <c r="L4917" s="444">
        <f t="shared" ca="1" si="197"/>
        <v>-197427189603093.88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-197427189603093.88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-822613290012.89111</v>
      </c>
      <c r="L4918" s="444">
        <f t="shared" ca="1" si="197"/>
        <v>-198249802893106.78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-198249802893106.78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-826040845387.94495</v>
      </c>
      <c r="L4919" s="444">
        <f t="shared" ca="1" si="197"/>
        <v>-199075843738494.72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-199075843738494.72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-829482682243.72803</v>
      </c>
      <c r="L4920" s="444">
        <f t="shared" ca="1" si="197"/>
        <v>-199905326420738.44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-199905326420738.44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-832938860086.41016</v>
      </c>
      <c r="L4921" s="444">
        <f t="shared" ca="1" si="197"/>
        <v>-200738265280824.84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-200738265280824.84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-836409438670.10352</v>
      </c>
      <c r="L4922" s="444">
        <f t="shared" ca="1" si="197"/>
        <v>-201574674719494.94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-201574674719494.94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-839894477997.89551</v>
      </c>
      <c r="L4923" s="444">
        <f t="shared" ca="1" si="197"/>
        <v>-202414569197492.84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-202414569197492.84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-843394038322.88684</v>
      </c>
      <c r="L4924" s="444">
        <f t="shared" ca="1" si="197"/>
        <v>-203257963235815.72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-203257963235815.72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-846908180149.23218</v>
      </c>
      <c r="L4925" s="444">
        <f t="shared" ca="1" si="197"/>
        <v>-204104871415964.94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-204104871415964.94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-850436964233.18726</v>
      </c>
      <c r="L4926" s="444">
        <f t="shared" ca="1" si="197"/>
        <v>-204955308380198.13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-204955308380198.13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-853980451584.15881</v>
      </c>
      <c r="L4927" s="444">
        <f t="shared" ca="1" si="197"/>
        <v>-205809288831782.28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-205809288831782.28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-857538703465.75952</v>
      </c>
      <c r="L4928" s="444">
        <f t="shared" ca="1" si="197"/>
        <v>-206666827535248.03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-206666827535248.03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-861111781396.86682</v>
      </c>
      <c r="L4929" s="444">
        <f t="shared" ca="1" si="197"/>
        <v>-207527939316644.91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-207527939316644.91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-864699747152.68713</v>
      </c>
      <c r="L4930" s="444">
        <f t="shared" ca="1" si="197"/>
        <v>-208392639063797.59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-208392639063797.59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-868302662765.82324</v>
      </c>
      <c r="L4931" s="444">
        <f t="shared" ca="1" si="197"/>
        <v>-209260941726563.41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-209260941726563.41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-871920590527.34753</v>
      </c>
      <c r="L4932" s="444">
        <f t="shared" ca="1" si="197"/>
        <v>-210132862317090.75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-210132862317090.75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-875553592987.87817</v>
      </c>
      <c r="L4933" s="444">
        <f t="shared" ca="1" si="197"/>
        <v>-211008415910078.63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-211008415910078.63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-879201732958.66089</v>
      </c>
      <c r="L4934" s="444">
        <f t="shared" ca="1" si="197"/>
        <v>-211887617643037.28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-211887617643037.28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-882865073512.65527</v>
      </c>
      <c r="L4935" s="444">
        <f t="shared" ca="1" si="197"/>
        <v>-212770482716549.94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-212770482716549.94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-886543677985.62476</v>
      </c>
      <c r="L4936" s="444">
        <f t="shared" ca="1" si="197"/>
        <v>-213657026394535.56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-213657026394535.56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-890237609977.23145</v>
      </c>
      <c r="L4937" s="444">
        <f t="shared" ca="1" si="197"/>
        <v>-214547264004512.78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-214547264004512.78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-893946933352.1366</v>
      </c>
      <c r="L4938" s="444">
        <f t="shared" ca="1" si="197"/>
        <v>-215441210937864.91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-215441210937864.91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-897671712241.10376</v>
      </c>
      <c r="L4939" s="444">
        <f t="shared" ca="1" si="197"/>
        <v>-216338882650106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-216338882650106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-901412011042.10828</v>
      </c>
      <c r="L4940" s="444">
        <f t="shared" ca="1" si="197"/>
        <v>-217240294661148.09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-217240294661148.09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-905167894421.45032</v>
      </c>
      <c r="L4941" s="444">
        <f t="shared" ca="1" si="197"/>
        <v>-218145462555569.53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-218145462555569.53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-908939427314.87305</v>
      </c>
      <c r="L4942" s="444">
        <f t="shared" ca="1" si="197"/>
        <v>-219054401982884.41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-219054401982884.41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-912726674928.68506</v>
      </c>
      <c r="L4943" s="444">
        <f t="shared" ca="1" si="197"/>
        <v>-219967128657813.09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-219967128657813.09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-916529702740.88782</v>
      </c>
      <c r="L4944" s="444">
        <f t="shared" ca="1" si="197"/>
        <v>-220883658360553.97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-220883658360553.97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-920348576502.30835</v>
      </c>
      <c r="L4945" s="444">
        <f t="shared" ca="1" si="197"/>
        <v>-221804006937056.28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-221804006937056.28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-924183362237.7345</v>
      </c>
      <c r="L4946" s="444">
        <f t="shared" ca="1" si="197"/>
        <v>-222728190299294.03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-222728190299294.03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-928034126247.05847</v>
      </c>
      <c r="L4947" s="444">
        <f t="shared" ca="1" si="197"/>
        <v>-223656224425541.09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-223656224425541.09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-931900935106.42102</v>
      </c>
      <c r="L4948" s="444">
        <f t="shared" ca="1" si="197"/>
        <v>-224588125360647.5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-224588125360647.5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-935783855669.36462</v>
      </c>
      <c r="L4949" s="444">
        <f t="shared" ca="1" si="197"/>
        <v>-225523909216316.88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-225523909216316.88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-939682955067.98706</v>
      </c>
      <c r="L4950" s="444">
        <f t="shared" ca="1" si="197"/>
        <v>-226463592171384.88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-226463592171384.88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-943598300714.10364</v>
      </c>
      <c r="L4951" s="444">
        <f t="shared" ca="1" si="197"/>
        <v>-227407190472098.97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-227407190472098.97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-947529960300.41235</v>
      </c>
      <c r="L4952" s="444">
        <f t="shared" ca="1" si="197"/>
        <v>-228354720432399.38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-228354720432399.38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-951478001801.66406</v>
      </c>
      <c r="L4953" s="444">
        <f t="shared" ca="1" si="197"/>
        <v>-229306198434201.03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-229306198434201.03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-955442493475.83765</v>
      </c>
      <c r="L4954" s="444">
        <f t="shared" ca="1" si="197"/>
        <v>-230261640927676.88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-230261640927676.88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-959423503865.32031</v>
      </c>
      <c r="L4955" s="444">
        <f t="shared" ca="1" si="197"/>
        <v>-231221064431542.19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-231221064431542.19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-963421101798.09241</v>
      </c>
      <c r="L4956" s="444">
        <f t="shared" ca="1" si="197"/>
        <v>-232184485533340.28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-232184485533340.28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-967435356388.91785</v>
      </c>
      <c r="L4957" s="444">
        <f t="shared" ca="1" si="197"/>
        <v>-233151920889729.19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-233151920889729.19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-971466337040.53821</v>
      </c>
      <c r="L4958" s="444">
        <f t="shared" ca="1" si="197"/>
        <v>-234123387226769.72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-234123387226769.72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-975514113444.87366</v>
      </c>
      <c r="L4959" s="444">
        <f t="shared" ca="1" si="197"/>
        <v>-235098901340214.59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-235098901340214.59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-979578755584.22742</v>
      </c>
      <c r="L4960" s="444">
        <f t="shared" ca="1" si="197"/>
        <v>-236078480095798.81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-236078480095798.81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-983660333732.495</v>
      </c>
      <c r="L4961" s="444">
        <f t="shared" ca="1" si="197"/>
        <v>-237062140429531.31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-237062140429531.31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-987758918456.38037</v>
      </c>
      <c r="L4962" s="444">
        <f t="shared" ca="1" si="197"/>
        <v>-238049899347987.69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-238049899347987.69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-991874580616.61523</v>
      </c>
      <c r="L4963" s="444">
        <f t="shared" ca="1" si="197"/>
        <v>-239041773928604.31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-239041773928604.31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-996007391369.18457</v>
      </c>
      <c r="L4964" s="444">
        <f t="shared" ca="1" si="197"/>
        <v>-240037781319973.5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-240037781319973.5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-1000157422166.5563</v>
      </c>
      <c r="L4965" s="444">
        <f t="shared" ca="1" si="197"/>
        <v>-241037938742140.06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-241037938742140.06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-1004324744758.917</v>
      </c>
      <c r="L4966" s="444">
        <f t="shared" ca="1" si="197"/>
        <v>-242042263486898.97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-242042263486898.97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-1008509431195.4124</v>
      </c>
      <c r="L4967" s="444">
        <f t="shared" ca="1" si="197"/>
        <v>-243050772918094.38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-243050772918094.38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-1012711553825.3932</v>
      </c>
      <c r="L4968" s="444">
        <f t="shared" ca="1" si="197"/>
        <v>-244063484471919.78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-244063484471919.78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-1016931185299.6659</v>
      </c>
      <c r="L4969" s="444">
        <f t="shared" ca="1" si="197"/>
        <v>-245080415657219.44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-245080415657219.44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-1021168398571.7477</v>
      </c>
      <c r="L4970" s="444">
        <f t="shared" ca="1" si="197"/>
        <v>-246101584055791.19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-246101584055791.19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-1025423266899.13</v>
      </c>
      <c r="L4971" s="444">
        <f t="shared" ca="1" si="197"/>
        <v>-247127007322690.31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-247127007322690.31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-1029695863844.5431</v>
      </c>
      <c r="L4972" s="444">
        <f t="shared" ca="1" si="197"/>
        <v>-248156703186534.84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-248156703186534.84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-1033986263277.2285</v>
      </c>
      <c r="L4973" s="444">
        <f t="shared" ca="1" si="197"/>
        <v>-249190689449812.06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-249190689449812.06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-1038294539374.2169</v>
      </c>
      <c r="L4974" s="444">
        <f t="shared" ca="1" si="197"/>
        <v>-250228983989186.28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-250228983989186.28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-1042620766621.6094</v>
      </c>
      <c r="L4975" s="444">
        <f t="shared" ca="1" si="197"/>
        <v>-251271604755807.88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-251271604755807.88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-1046965019815.8661</v>
      </c>
      <c r="L4976" s="444">
        <f t="shared" ca="1" si="197"/>
        <v>-252318569775623.75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-252318569775623.75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-1051327374065.099</v>
      </c>
      <c r="L4977" s="444">
        <f t="shared" ca="1" si="197"/>
        <v>-253369897149688.84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-253369897149688.84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-1055707904790.3702</v>
      </c>
      <c r="L4978" s="444">
        <f t="shared" ca="1" si="197"/>
        <v>-254425605054479.22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-254425605054479.22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-1060106687726.9966</v>
      </c>
      <c r="L4979" s="444">
        <f t="shared" ca="1" si="197"/>
        <v>-255485711742206.22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-255485711742206.22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-1064523798925.8594</v>
      </c>
      <c r="L4980" s="444">
        <f t="shared" ca="1" si="197"/>
        <v>-256550235541132.06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-256550235541132.06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-1068959314754.7169</v>
      </c>
      <c r="L4981" s="444">
        <f t="shared" ca="1" si="197"/>
        <v>-257619194855886.78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-257619194855886.78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-1073413311899.5282</v>
      </c>
      <c r="L4982" s="444">
        <f t="shared" ca="1" si="197"/>
        <v>-258692608167786.31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-258692608167786.31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-1077885867365.7762</v>
      </c>
      <c r="L4983" s="444">
        <f t="shared" ca="1" si="197"/>
        <v>-259770494035152.09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-259770494035152.09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-1082377058479.8004</v>
      </c>
      <c r="L4984" s="444">
        <f t="shared" ca="1" si="197"/>
        <v>-260852871093631.91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-260852871093631.91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-1086886962890.1329</v>
      </c>
      <c r="L4985" s="444">
        <f t="shared" ca="1" si="197"/>
        <v>-261939758056522.03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-261939758056522.03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-1091415658568.8418</v>
      </c>
      <c r="L4986" s="444">
        <f t="shared" ca="1" si="197"/>
        <v>-263031173715090.88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-263031173715090.88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-1095963223812.8787</v>
      </c>
      <c r="L4987" s="444">
        <f t="shared" ca="1" si="197"/>
        <v>-264127136938903.75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-264127136938903.75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-1100529737245.4324</v>
      </c>
      <c r="L4988" s="444">
        <f t="shared" ca="1" si="197"/>
        <v>-265227666676149.19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-265227666676149.19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-1105115277817.2883</v>
      </c>
      <c r="L4989" s="444">
        <f t="shared" ca="1" si="197"/>
        <v>-266332781953966.47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-266332781953966.47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-1109719924808.1936</v>
      </c>
      <c r="L4990" s="444">
        <f t="shared" ca="1" si="197"/>
        <v>-267442501878774.66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-267442501878774.66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-1114343757828.2278</v>
      </c>
      <c r="L4991" s="444">
        <f t="shared" ca="1" si="197"/>
        <v>-268556845636602.88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-268556845636602.88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-1118986856819.1787</v>
      </c>
      <c r="L4992" s="444">
        <f t="shared" ca="1" si="197"/>
        <v>-269675832493422.06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-269675832493422.06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-1123649302055.9253</v>
      </c>
      <c r="L4993" s="444">
        <f t="shared" ca="1" si="197"/>
        <v>-270799481795478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-270799481795478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-1128331174147.8252</v>
      </c>
      <c r="L4994" s="444">
        <f t="shared" ca="1" si="197"/>
        <v>-271927812969625.81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-271927812969625.81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-1133032554040.1074</v>
      </c>
      <c r="L4995" s="444">
        <f t="shared" ca="1" si="197"/>
        <v>-273060845523665.91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-273060845523665.91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-1137753523015.2747</v>
      </c>
      <c r="L4996" s="444">
        <f t="shared" ca="1" si="197"/>
        <v>-274198599046681.19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-274198599046681.19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-1142494162694.5049</v>
      </c>
      <c r="L4997" s="444">
        <f t="shared" ca="1" si="197"/>
        <v>-275341093209375.69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-275341093209375.69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-1147254555039.0654</v>
      </c>
      <c r="L4998" s="444">
        <f t="shared" ca="1" si="197"/>
        <v>-276488347764414.75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-276488347764414.75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-1152034782351.728</v>
      </c>
      <c r="L4999" s="444">
        <f t="shared" ca="1" si="197"/>
        <v>-277640382546766.47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-277640382546766.47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-1156834927278.1936</v>
      </c>
      <c r="L5000" s="444">
        <f t="shared" ca="1" si="197"/>
        <v>-278797217474044.66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-278797217474044.66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-1161655072808.5193</v>
      </c>
      <c r="L5001" s="444">
        <f t="shared" ca="1" si="197"/>
        <v>-279958872546853.19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-279958872546853.19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-1166495302278.5549</v>
      </c>
      <c r="L5002" s="444">
        <f t="shared" ca="1" si="197"/>
        <v>-281125367849131.75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-281125367849131.75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-1171355699371.3823</v>
      </c>
      <c r="L5003" s="444">
        <f t="shared" ca="1" si="197"/>
        <v>-282296723548503.13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-282296723548503.13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-1176236348118.7629</v>
      </c>
      <c r="L5004" s="444">
        <f t="shared" ca="1" si="197"/>
        <v>-283472959896621.88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-283472959896621.88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-1181137332902.5911</v>
      </c>
      <c r="L5005" s="444">
        <f t="shared" ca="1" si="197"/>
        <v>-284654097229524.44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-284654097229524.44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-1186058738456.3518</v>
      </c>
      <c r="L5006" s="444">
        <f t="shared" ca="1" si="197"/>
        <v>-285840155967980.81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-285840155967980.81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-1191000649866.5867</v>
      </c>
      <c r="L5007" s="444">
        <f t="shared" ca="1" si="197"/>
        <v>-287031156617847.38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-287031156617847.38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-1195963152574.364</v>
      </c>
      <c r="L5008" s="444">
        <f t="shared" ca="1" si="197"/>
        <v>-288227119770421.75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-288227119770421.75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-1200946332376.7573</v>
      </c>
      <c r="L5009" s="444">
        <f t="shared" ca="1" si="197"/>
        <v>-289428066102798.5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-289428066102798.5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-1205950275428.3271</v>
      </c>
      <c r="L5010" s="444">
        <f t="shared" ca="1" si="197"/>
        <v>-290634016378226.81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-290634016378226.81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-1210975068242.6118</v>
      </c>
      <c r="L5011" s="444">
        <f t="shared" ca="1" si="197"/>
        <v>-291844991446469.44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-291844991446469.44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-1216020797693.6226</v>
      </c>
      <c r="L5012" s="444">
        <f t="shared" ca="1" si="197"/>
        <v>-293061012244163.06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-293061012244163.06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-1221087551017.3462</v>
      </c>
      <c r="L5013" s="444">
        <f t="shared" ca="1" si="197"/>
        <v>-294282099795180.44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-294282099795180.44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-1226175415813.2517</v>
      </c>
      <c r="L5014" s="444">
        <f t="shared" ca="1" si="197"/>
        <v>-295508275210993.69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-295508275210993.69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-1231284480045.8071</v>
      </c>
      <c r="L5015" s="444">
        <f t="shared" ca="1" si="197"/>
        <v>-296739559691039.5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-296739559691039.5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-1236414832045.9978</v>
      </c>
      <c r="L5016" s="444">
        <f t="shared" ca="1" si="197"/>
        <v>-297975974523085.5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-297975974523085.5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-1241566560512.8562</v>
      </c>
      <c r="L5017" s="444">
        <f t="shared" ca="1" si="197"/>
        <v>-299217541083598.38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-299217541083598.38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-1246739754514.9932</v>
      </c>
      <c r="L5018" s="444">
        <f t="shared" ca="1" si="197"/>
        <v>-300464280838113.38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-300464280838113.38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-1251934503492.1392</v>
      </c>
      <c r="L5019" s="444">
        <f t="shared" ca="1" si="197"/>
        <v>-301716215341605.5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-301716215341605.5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-1257150897256.6895</v>
      </c>
      <c r="L5020" s="444">
        <f t="shared" ca="1" si="197"/>
        <v>-302973366238862.19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-302973366238862.19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-1262389025995.259</v>
      </c>
      <c r="L5021" s="444">
        <f t="shared" ca="1" si="197"/>
        <v>-304235755264857.44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-304235755264857.44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-1267648980270.2393</v>
      </c>
      <c r="L5022" s="444">
        <f t="shared" ca="1" si="197"/>
        <v>-305503404245127.69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-305503404245127.69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-1272930851021.3652</v>
      </c>
      <c r="L5023" s="444">
        <f t="shared" ca="1" si="197"/>
        <v>-306776335096149.06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-306776335096149.06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-1278234729567.2878</v>
      </c>
      <c r="L5024" s="444">
        <f t="shared" ca="1" si="197"/>
        <v>-308054569825716.38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-308054569825716.38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-1283560707607.1516</v>
      </c>
      <c r="L5025" s="444">
        <f t="shared" ca="1" si="197"/>
        <v>-309338130533323.5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-309338130533323.5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-1288908877222.1812</v>
      </c>
      <c r="L5026" s="444">
        <f t="shared" ca="1" si="197"/>
        <v>-310627039410545.69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-310627039410545.69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-1294279330877.2737</v>
      </c>
      <c r="L5027" s="444">
        <f t="shared" ca="1" si="197"/>
        <v>-311921318741422.94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-311921318741422.94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-1299672161422.5955</v>
      </c>
      <c r="L5028" s="444">
        <f t="shared" ca="1" si="197"/>
        <v>-313220990902845.56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-313220990902845.56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-1305087462095.1899</v>
      </c>
      <c r="L5029" s="444">
        <f t="shared" ca="1" si="197"/>
        <v>-314526078364940.75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-314526078364940.75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-1310525326520.5864</v>
      </c>
      <c r="L5030" s="444">
        <f t="shared" ca="1" si="197"/>
        <v>-315836603691461.31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-315836603691461.31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-1315985848714.4221</v>
      </c>
      <c r="L5031" s="444">
        <f t="shared" ca="1" si="197"/>
        <v>-317152589540175.75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-317152589540175.75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-1321469123084.0657</v>
      </c>
      <c r="L5032" s="444">
        <f t="shared" ca="1" si="197"/>
        <v>-318474058663259.81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-318474058663259.81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-1326975244430.2493</v>
      </c>
      <c r="L5033" s="444">
        <f t="shared" ca="1" si="197"/>
        <v>-319801033907690.06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-319801033907690.06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-1332504307948.7085</v>
      </c>
      <c r="L5034" s="444">
        <f t="shared" ca="1" si="197"/>
        <v>-321133538215638.75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-321133538215638.75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-1338056409231.8281</v>
      </c>
      <c r="L5035" s="444">
        <f t="shared" ca="1" si="197"/>
        <v>-322471594624870.56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-322471594624870.56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-1343631644270.2939</v>
      </c>
      <c r="L5036" s="444">
        <f t="shared" ca="1" si="197"/>
        <v>-323815226269140.88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-323815226269140.88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-1349230109454.7537</v>
      </c>
      <c r="L5037" s="444">
        <f t="shared" ca="1" si="197"/>
        <v>-325164456378595.63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-325164456378595.63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-1354851901577.4817</v>
      </c>
      <c r="L5038" s="444">
        <f t="shared" ca="1" si="197"/>
        <v>-326519308280173.13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-326519308280173.13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-1360497117834.0547</v>
      </c>
      <c r="L5039" s="444">
        <f t="shared" ca="1" si="197"/>
        <v>-327879805398007.19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-327879805398007.19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-1366165855825.03</v>
      </c>
      <c r="L5040" s="444">
        <f t="shared" ca="1" si="197"/>
        <v>-329245971253832.19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-329245971253832.19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-1371858213557.634</v>
      </c>
      <c r="L5041" s="444">
        <f t="shared" ca="1" si="197"/>
        <v>-330617829467389.81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-330617829467389.81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-1377574289447.4575</v>
      </c>
      <c r="L5042" s="444">
        <f t="shared" ca="1" si="197"/>
        <v>-331995403756837.25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-331995403756837.25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-1383314182320.1553</v>
      </c>
      <c r="L5043" s="444">
        <f t="shared" ca="1" si="197"/>
        <v>-333378717939157.38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-333378717939157.38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-1389077991413.1558</v>
      </c>
      <c r="L5044" s="444">
        <f t="shared" ca="1" si="197"/>
        <v>-334767795930570.5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-334767795930570.5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-1394865816377.377</v>
      </c>
      <c r="L5045" s="444">
        <f t="shared" ca="1" si="197"/>
        <v>-336162661746947.88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-336162661746947.88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-1400677757278.9495</v>
      </c>
      <c r="L5046" s="444">
        <f t="shared" ca="1" si="197"/>
        <v>-337563339504226.81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-337563339504226.81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-1406513914600.9451</v>
      </c>
      <c r="L5047" s="444">
        <f t="shared" ca="1" si="197"/>
        <v>-338969853418827.75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-338969853418827.75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-1412374389245.1157</v>
      </c>
      <c r="L5048" s="444">
        <f t="shared" ca="1" si="197"/>
        <v>-340382227808072.88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-340382227808072.88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-1418259282533.637</v>
      </c>
      <c r="L5049" s="444">
        <f t="shared" ca="1" si="197"/>
        <v>-341800487090606.5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-341800487090606.5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-1424168696210.8604</v>
      </c>
      <c r="L5050" s="444">
        <f t="shared" ca="1" si="197"/>
        <v>-343224655786817.38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-343224655786817.38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-1430102732445.0723</v>
      </c>
      <c r="L5051" s="444">
        <f t="shared" ca="1" si="197"/>
        <v>-344654758519262.44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-344654758519262.44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-1436061493830.2603</v>
      </c>
      <c r="L5052" s="444">
        <f t="shared" ca="1" si="197"/>
        <v>-346090820013092.69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-346090820013092.69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-1442045083387.8862</v>
      </c>
      <c r="L5053" s="444">
        <f t="shared" ca="1" si="197"/>
        <v>-347532865096480.56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-347532865096480.56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-1448053604568.6689</v>
      </c>
      <c r="L5054" s="444">
        <f t="shared" ca="1" si="197"/>
        <v>-348980918701049.25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-348980918701049.25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-1454087161254.3718</v>
      </c>
      <c r="L5055" s="444">
        <f t="shared" ca="1" si="197"/>
        <v>-350435005862303.63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-350435005862303.63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-1460145857759.5984</v>
      </c>
      <c r="L5056" s="444">
        <f t="shared" ca="1" si="197"/>
        <v>-351895151720063.25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-351895151720063.25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-1466229798833.5969</v>
      </c>
      <c r="L5057" s="444">
        <f t="shared" ca="1" si="197"/>
        <v>-353361381518896.88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-353361381518896.88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-1472339089662.0703</v>
      </c>
      <c r="L5058" s="444">
        <f t="shared" ca="1" si="197"/>
        <v>-354833720608558.94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-354833720608558.94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-1478473835868.9956</v>
      </c>
      <c r="L5059" s="444">
        <f t="shared" ca="1" si="197"/>
        <v>-356312194444427.94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-356312194444427.94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-1484634143518.4497</v>
      </c>
      <c r="L5060" s="444">
        <f t="shared" ca="1" si="197"/>
        <v>-357796828587946.38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-357796828587946.38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-1490820119116.4431</v>
      </c>
      <c r="L5061" s="444">
        <f t="shared" ca="1" si="197"/>
        <v>-359287648707062.81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-359287648707062.81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-1497031869612.7617</v>
      </c>
      <c r="L5062" s="444">
        <f t="shared" ca="1" si="197"/>
        <v>-360784680576675.56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-360784680576675.56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-1503269502402.8149</v>
      </c>
      <c r="L5063" s="444">
        <f t="shared" ca="1" si="197"/>
        <v>-362287950079078.38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-362287950079078.38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-1509533125329.4932</v>
      </c>
      <c r="L5064" s="444">
        <f t="shared" ca="1" si="197"/>
        <v>-363797483204407.88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-363797483204407.88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-1515822846685.0327</v>
      </c>
      <c r="L5065" s="444">
        <f t="shared" ca="1" si="197"/>
        <v>-365313306051092.94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-365313306051092.94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-1522138775212.8872</v>
      </c>
      <c r="L5066" s="444">
        <f t="shared" ca="1" si="197"/>
        <v>-366835444826305.81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-366835444826305.81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-1528481020109.6074</v>
      </c>
      <c r="L5067" s="444">
        <f t="shared" ca="1" si="197"/>
        <v>-368363925846415.44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-368363925846415.44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-1534849691026.731</v>
      </c>
      <c r="L5068" s="444">
        <f t="shared" ca="1" si="197"/>
        <v>-369898775537442.19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-369898775537442.19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-1541244898072.6758</v>
      </c>
      <c r="L5069" s="444">
        <f t="shared" ca="1" si="197"/>
        <v>-371440020435514.88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-371440020435514.88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-1547666751814.6453</v>
      </c>
      <c r="L5070" s="444">
        <f t="shared" ca="1" si="197"/>
        <v>-372987687187329.5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-372987687187329.5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-1554115363280.5396</v>
      </c>
      <c r="L5071" s="444">
        <f t="shared" ca="1" si="197"/>
        <v>-374541802550610.06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-374541802550610.06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-1560590843960.8752</v>
      </c>
      <c r="L5072" s="444">
        <f t="shared" ca="1" si="197"/>
        <v>-376102393394570.94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-376102393394570.94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-1567093305810.7122</v>
      </c>
      <c r="L5073" s="444">
        <f t="shared" ca="1" si="197"/>
        <v>-377669486700381.63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-377669486700381.63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-1573622861251.5901</v>
      </c>
      <c r="L5074" s="444">
        <f t="shared" ca="1" si="197"/>
        <v>-379243109561633.19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-379243109561633.19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-1580179623173.4717</v>
      </c>
      <c r="L5075" s="444">
        <f t="shared" ca="1" si="197"/>
        <v>-380823289184806.69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-380823289184806.69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-1586763704936.6946</v>
      </c>
      <c r="L5076" s="444">
        <f t="shared" ca="1" si="197"/>
        <v>-382410052889743.38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-382410052889743.38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-1593375220373.9307</v>
      </c>
      <c r="L5077" s="444">
        <f t="shared" ca="1" si="197"/>
        <v>-384003428110117.31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-384003428110117.31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-1600014283792.1555</v>
      </c>
      <c r="L5078" s="444">
        <f t="shared" ca="1" si="197"/>
        <v>-385603442393909.44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-385603442393909.44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-1606681009974.6226</v>
      </c>
      <c r="L5079" s="444">
        <f t="shared" ca="1" si="197"/>
        <v>-387210123403884.06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-387210123403884.06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-1613375514182.8503</v>
      </c>
      <c r="L5080" s="444">
        <f t="shared" ca="1" si="197"/>
        <v>-388823498918066.94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-388823498918066.94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-1620097912158.6123</v>
      </c>
      <c r="L5081" s="444">
        <f t="shared" ca="1" si="197"/>
        <v>-390443596830225.56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-390443596830225.56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-1626848320125.9399</v>
      </c>
      <c r="L5082" s="444">
        <f t="shared" ca="1" si="197"/>
        <v>-392070445150351.5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-392070445150351.5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-1633626854793.1313</v>
      </c>
      <c r="L5083" s="444">
        <f t="shared" ca="1" si="197"/>
        <v>-393704072005144.63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-393704072005144.63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-1640433633354.7693</v>
      </c>
      <c r="L5084" s="444">
        <f t="shared" ca="1" si="197"/>
        <v>-395344505638499.38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-395344505638499.38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-1647268773493.7473</v>
      </c>
      <c r="L5085" s="444">
        <f t="shared" ca="1" si="197"/>
        <v>-396991774411993.13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-396991774411993.13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-1654132393383.3047</v>
      </c>
      <c r="L5086" s="444">
        <f t="shared" ca="1" si="197"/>
        <v>-398645906805376.44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-398645906805376.44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-1661024611689.0684</v>
      </c>
      <c r="L5087" s="444">
        <f t="shared" ca="1" si="197"/>
        <v>-400306931417065.5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-400306931417065.5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-1667945547571.1062</v>
      </c>
      <c r="L5088" s="444">
        <f t="shared" ca="1" si="197"/>
        <v>-401974876964636.63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-401974876964636.63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-1674895320685.9858</v>
      </c>
      <c r="L5089" s="444">
        <f t="shared" ca="1" si="197"/>
        <v>-403649772285322.63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-403649772285322.63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-1681874051188.8442</v>
      </c>
      <c r="L5090" s="444">
        <f t="shared" ca="1" si="197"/>
        <v>-405331646336511.5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-405331646336511.5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-1688881859735.4646</v>
      </c>
      <c r="L5091" s="444">
        <f t="shared" ca="1" si="197"/>
        <v>-407020528196246.94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-407020528196246.94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-1695918867484.3623</v>
      </c>
      <c r="L5092" s="444">
        <f t="shared" ca="1" si="197"/>
        <v>-408716447063731.31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-408716447063731.31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-1702985196098.8804</v>
      </c>
      <c r="L5093" s="444">
        <f t="shared" ca="1" si="197"/>
        <v>-410419432259830.19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-410419432259830.19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-1710080967749.2925</v>
      </c>
      <c r="L5094" s="444">
        <f t="shared" ca="1" si="197"/>
        <v>-412129513227579.5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-412129513227579.5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-1717206305114.9146</v>
      </c>
      <c r="L5095" s="444">
        <f t="shared" ca="1" si="197"/>
        <v>-413846719532694.44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-413846719532694.44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-1724361331386.2268</v>
      </c>
      <c r="L5096" s="444">
        <f t="shared" ca="1" si="197"/>
        <v>-415571080864080.69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-415571080864080.69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-1731546170267.0029</v>
      </c>
      <c r="L5097" s="444">
        <f t="shared" ca="1" si="197"/>
        <v>-417302627034347.69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-417302627034347.69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-1738760945976.4487</v>
      </c>
      <c r="L5098" s="444">
        <f t="shared" ca="1" si="197"/>
        <v>-419041387980324.13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-419041387980324.13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-1746005783251.3506</v>
      </c>
      <c r="L5099" s="444">
        <f t="shared" ca="1" si="197"/>
        <v>-420787393763575.5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-420787393763575.5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-1753280807348.2312</v>
      </c>
      <c r="L5100" s="444">
        <f t="shared" ca="1" si="197"/>
        <v>-422540674570923.75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-422540674570923.75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-1760586144045.5156</v>
      </c>
      <c r="L5101" s="444">
        <f t="shared" ca="1" si="197"/>
        <v>-424301260714969.25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-424301260714969.25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-1767921919645.7051</v>
      </c>
      <c r="L5102" s="444">
        <f t="shared" ca="1" si="197"/>
        <v>-426069182634614.94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-426069182634614.94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-1775288260977.5623</v>
      </c>
      <c r="L5103" s="444">
        <f t="shared" ca="1" si="197"/>
        <v>-427844470895592.5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-427844470895592.5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-1782685295398.302</v>
      </c>
      <c r="L5104" s="444">
        <f t="shared" ca="1" si="197"/>
        <v>-429627156190990.81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-429627156190990.81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-1790113150795.7949</v>
      </c>
      <c r="L5105" s="444">
        <f t="shared" ca="1" si="197"/>
        <v>-431417269341786.63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-431417269341786.63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-1797571955590.7776</v>
      </c>
      <c r="L5106" s="444">
        <f t="shared" ca="1" si="197"/>
        <v>-433214841297377.38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-433214841297377.38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-1805061838739.0723</v>
      </c>
      <c r="L5107" s="444">
        <f t="shared" ca="1" si="197"/>
        <v>-435019903136116.44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-435019903136116.44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-1812582929733.8184</v>
      </c>
      <c r="L5108" s="444">
        <f t="shared" ref="L5108:L5362" ca="1" si="202">I5108-J5108+K5108</f>
        <v>-436832486065850.25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-436832486065850.25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-1820135358607.7092</v>
      </c>
      <c r="L5109" s="444">
        <f t="shared" ca="1" si="202"/>
        <v>-438652621424457.94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-438652621424457.94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-1827719255935.2415</v>
      </c>
      <c r="L5110" s="444">
        <f t="shared" ca="1" si="202"/>
        <v>-440480340680393.19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-440480340680393.19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-1835334752834.9717</v>
      </c>
      <c r="L5111" s="444">
        <f t="shared" ca="1" si="202"/>
        <v>-442315675433228.19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-442315675433228.19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-1842981980971.7839</v>
      </c>
      <c r="L5112" s="444">
        <f t="shared" ca="1" si="202"/>
        <v>-444158657414200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-444158657414200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-1850661072559.1663</v>
      </c>
      <c r="L5113" s="444">
        <f t="shared" ca="1" si="202"/>
        <v>-446009318486759.19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-446009318486759.19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-1858372160361.4966</v>
      </c>
      <c r="L5114" s="444">
        <f t="shared" ca="1" si="202"/>
        <v>-447867690647120.69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-447867690647120.69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-1866115377696.3362</v>
      </c>
      <c r="L5115" s="444">
        <f t="shared" ca="1" si="202"/>
        <v>-449733806024817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-449733806024817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-1873890858436.7378</v>
      </c>
      <c r="L5116" s="444">
        <f t="shared" ca="1" si="202"/>
        <v>-451607696883253.75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-451607696883253.75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-1881698737013.5569</v>
      </c>
      <c r="L5117" s="444">
        <f t="shared" ca="1" si="202"/>
        <v>-453489395620267.31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-453489395620267.31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-1889539148417.7805</v>
      </c>
      <c r="L5118" s="444">
        <f t="shared" ca="1" si="202"/>
        <v>-455378934768685.06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-455378934768685.06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-1897412228202.8545</v>
      </c>
      <c r="L5119" s="444">
        <f t="shared" ca="1" si="202"/>
        <v>-457276346996887.94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-457276346996887.94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-1905318112487.033</v>
      </c>
      <c r="L5120" s="444">
        <f t="shared" ca="1" si="202"/>
        <v>-459181665109375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-459181665109375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-1913256937955.7292</v>
      </c>
      <c r="L5121" s="444">
        <f t="shared" ca="1" si="202"/>
        <v>-461094922047330.75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-461094922047330.75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-1921228841863.8784</v>
      </c>
      <c r="L5122" s="444">
        <f t="shared" ca="1" si="202"/>
        <v>-463016150889194.63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-463016150889194.63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-1929233962038.3108</v>
      </c>
      <c r="L5123" s="444">
        <f t="shared" ca="1" si="202"/>
        <v>-464945384851232.94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-464945384851232.94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-1937272436880.1372</v>
      </c>
      <c r="L5124" s="444">
        <f t="shared" ca="1" si="202"/>
        <v>-466882657288113.06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-466882657288113.06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-1945344405367.1375</v>
      </c>
      <c r="L5125" s="444">
        <f t="shared" ca="1" si="202"/>
        <v>-468828001693480.19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-468828001693480.19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-1953450007056.1675</v>
      </c>
      <c r="L5126" s="444">
        <f t="shared" ca="1" si="202"/>
        <v>-470781451700536.38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-470781451700536.38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-1961589382085.5681</v>
      </c>
      <c r="L5127" s="444">
        <f t="shared" ca="1" si="202"/>
        <v>-472743041082621.94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-472743041082621.94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-1969762671177.5913</v>
      </c>
      <c r="L5128" s="444">
        <f t="shared" ca="1" si="202"/>
        <v>-474712803753799.5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-474712803753799.5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-1977970015640.8311</v>
      </c>
      <c r="L5129" s="444">
        <f t="shared" ca="1" si="202"/>
        <v>-476690773769440.31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-476690773769440.31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-1986211557372.668</v>
      </c>
      <c r="L5130" s="444">
        <f t="shared" ca="1" si="202"/>
        <v>-478676985326813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-478676985326813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-1994487438861.7207</v>
      </c>
      <c r="L5131" s="444">
        <f t="shared" ca="1" si="202"/>
        <v>-480671472765674.75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-480671472765674.75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-2002797803190.3115</v>
      </c>
      <c r="L5132" s="444">
        <f t="shared" ca="1" si="202"/>
        <v>-482674270568865.06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-482674270568865.06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-2011142794036.938</v>
      </c>
      <c r="L5133" s="444">
        <f t="shared" ca="1" si="202"/>
        <v>-484685413362902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-484685413362902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-2019522555678.7581</v>
      </c>
      <c r="L5134" s="444">
        <f t="shared" ca="1" si="202"/>
        <v>-486704935918580.75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-486704935918580.75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-2027937232994.0867</v>
      </c>
      <c r="L5135" s="444">
        <f t="shared" ca="1" si="202"/>
        <v>-488732873151574.81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-488732873151574.81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-2036386971464.895</v>
      </c>
      <c r="L5136" s="444">
        <f t="shared" ca="1" si="202"/>
        <v>-490769260123039.69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-490769260123039.69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-2044871917179.332</v>
      </c>
      <c r="L5137" s="444">
        <f t="shared" ca="1" si="202"/>
        <v>-492814132040219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-492814132040219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-2053392216834.2458</v>
      </c>
      <c r="L5138" s="444">
        <f t="shared" ca="1" si="202"/>
        <v>-494867524257053.25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-494867524257053.25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-2061948017737.7219</v>
      </c>
      <c r="L5139" s="444">
        <f t="shared" ca="1" si="202"/>
        <v>-496929472274791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-496929472274791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-2070539467811.6292</v>
      </c>
      <c r="L5140" s="444">
        <f t="shared" ca="1" si="202"/>
        <v>-499000011742602.63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-499000011742602.63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-2079166715594.1777</v>
      </c>
      <c r="L5141" s="444">
        <f t="shared" ca="1" si="202"/>
        <v>-501079178458196.81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-501079178458196.81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-2087829910242.4871</v>
      </c>
      <c r="L5142" s="444">
        <f t="shared" ca="1" si="202"/>
        <v>-503167008368439.31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-503167008368439.31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-2096529201535.1638</v>
      </c>
      <c r="L5143" s="444">
        <f t="shared" ca="1" si="202"/>
        <v>-505263537569974.5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-505263537569974.5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-2105264739874.8938</v>
      </c>
      <c r="L5144" s="444">
        <f t="shared" ca="1" si="202"/>
        <v>-507368802309849.38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-507368802309849.38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-2114036676291.0391</v>
      </c>
      <c r="L5145" s="444">
        <f t="shared" ca="1" si="202"/>
        <v>-509482838986140.44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-509482838986140.44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-2122845162442.2517</v>
      </c>
      <c r="L5146" s="444">
        <f t="shared" ca="1" si="202"/>
        <v>-511605684148582.69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-511605684148582.69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-2131690350619.0945</v>
      </c>
      <c r="L5147" s="444">
        <f t="shared" ca="1" si="202"/>
        <v>-513737374499201.81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-513737374499201.81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-2140572393746.6738</v>
      </c>
      <c r="L5148" s="444">
        <f t="shared" ca="1" si="202"/>
        <v>-515877946892948.5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-515877946892948.5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-2149491445387.2854</v>
      </c>
      <c r="L5149" s="444">
        <f t="shared" ca="1" si="202"/>
        <v>-518027438338335.81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-518027438338335.81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-2158447659743.0657</v>
      </c>
      <c r="L5150" s="444">
        <f t="shared" ca="1" si="202"/>
        <v>-520185885998078.88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-520185885998078.88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-2167441191658.6619</v>
      </c>
      <c r="L5151" s="444">
        <f t="shared" ca="1" si="202"/>
        <v>-522353327189737.56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-522353327189737.56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-2176472196623.9063</v>
      </c>
      <c r="L5152" s="444">
        <f t="shared" ca="1" si="202"/>
        <v>-524529799386361.5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-524529799386361.5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-2185540830776.5061</v>
      </c>
      <c r="L5153" s="444">
        <f t="shared" ca="1" si="202"/>
        <v>-526715340217138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-526715340217138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-2194647250904.7417</v>
      </c>
      <c r="L5154" s="444">
        <f t="shared" ca="1" si="202"/>
        <v>-528909987468042.75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-528909987468042.75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-2203791614450.1782</v>
      </c>
      <c r="L5155" s="444">
        <f t="shared" ca="1" si="202"/>
        <v>-531113779082492.94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-531113779082492.94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-2212974079510.3872</v>
      </c>
      <c r="L5156" s="444">
        <f t="shared" ca="1" si="202"/>
        <v>-533326753162003.31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-533326753162003.31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-2222194804841.6807</v>
      </c>
      <c r="L5157" s="444">
        <f t="shared" ca="1" si="202"/>
        <v>-535548947966845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-535548947966845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-2231453949861.8545</v>
      </c>
      <c r="L5158" s="444">
        <f t="shared" ca="1" si="202"/>
        <v>-537780401916706.88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-537780401916706.88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-2240751674652.9453</v>
      </c>
      <c r="L5159" s="444">
        <f t="shared" ca="1" si="202"/>
        <v>-540021153591359.81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-540021153591359.81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-2250088139963.999</v>
      </c>
      <c r="L5160" s="444">
        <f t="shared" ca="1" si="202"/>
        <v>-542271241731323.81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-542271241731323.81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-2259463507213.8491</v>
      </c>
      <c r="L5161" s="444">
        <f t="shared" ca="1" si="202"/>
        <v>-544530705238537.69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-544530705238537.69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-2268877938493.9072</v>
      </c>
      <c r="L5162" s="444">
        <f t="shared" ca="1" si="202"/>
        <v>-546799583177031.63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-546799583177031.63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-2278331596570.9648</v>
      </c>
      <c r="L5163" s="444">
        <f t="shared" ca="1" si="202"/>
        <v>-549077914773602.56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-549077914773602.56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-2287824644890.0107</v>
      </c>
      <c r="L5164" s="444">
        <f t="shared" ca="1" si="202"/>
        <v>-551365739418492.56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-551365739418492.56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-2297357247577.0522</v>
      </c>
      <c r="L5165" s="444">
        <f t="shared" ca="1" si="202"/>
        <v>-553663096666069.63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-553663096666069.63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-2306929569441.957</v>
      </c>
      <c r="L5166" s="444">
        <f t="shared" ca="1" si="202"/>
        <v>-555970026235511.56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-555970026235511.56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-2316541775981.2983</v>
      </c>
      <c r="L5167" s="444">
        <f t="shared" ca="1" si="202"/>
        <v>-558286568011492.88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-558286568011492.88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-2326194033381.2202</v>
      </c>
      <c r="L5168" s="444">
        <f t="shared" ca="1" si="202"/>
        <v>-560612762044874.13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-560612762044874.13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-2335886508520.3086</v>
      </c>
      <c r="L5169" s="444">
        <f t="shared" ca="1" si="202"/>
        <v>-562948648553394.44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-562948648553394.44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-2345619368972.4771</v>
      </c>
      <c r="L5170" s="444">
        <f t="shared" ca="1" si="202"/>
        <v>-565294267922366.88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-565294267922366.88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-2355392783009.8618</v>
      </c>
      <c r="L5171" s="444">
        <f t="shared" ca="1" si="202"/>
        <v>-567649660705376.75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-567649660705376.75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-2365206919605.7363</v>
      </c>
      <c r="L5172" s="444">
        <f t="shared" ca="1" si="202"/>
        <v>-570014867624982.5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-570014867624982.5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-2375061948437.4272</v>
      </c>
      <c r="L5173" s="444">
        <f t="shared" ca="1" si="202"/>
        <v>-572389929573419.88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-572389929573419.88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-2384958039889.2495</v>
      </c>
      <c r="L5174" s="444">
        <f t="shared" ca="1" si="202"/>
        <v>-574774887613309.13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-574774887613309.13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-2394895365055.4546</v>
      </c>
      <c r="L5175" s="444">
        <f t="shared" ca="1" si="202"/>
        <v>-577169782978364.63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-577169782978364.63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-2404874095743.186</v>
      </c>
      <c r="L5176" s="444">
        <f t="shared" ca="1" si="202"/>
        <v>-579574657074107.75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-579574657074107.75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-2414894404475.4487</v>
      </c>
      <c r="L5177" s="444">
        <f t="shared" ca="1" si="202"/>
        <v>-581989551478583.25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-581989551478583.25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-2424956464494.0967</v>
      </c>
      <c r="L5178" s="444">
        <f t="shared" ca="1" si="202"/>
        <v>-584414507943077.38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-584414507943077.38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-2435060449762.8223</v>
      </c>
      <c r="L5179" s="444">
        <f t="shared" ca="1" si="202"/>
        <v>-586849568392840.25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-586849568392840.25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-2445206534970.1675</v>
      </c>
      <c r="L5180" s="444">
        <f t="shared" ca="1" si="202"/>
        <v>-589294774927810.38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-589294774927810.38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-2455394895532.543</v>
      </c>
      <c r="L5181" s="444">
        <f t="shared" ca="1" si="202"/>
        <v>-591750169823342.88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-591750169823342.88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-2465625707597.2617</v>
      </c>
      <c r="L5182" s="444">
        <f t="shared" ca="1" si="202"/>
        <v>-594215795530940.13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-594215795530940.13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-2475899148045.584</v>
      </c>
      <c r="L5183" s="444">
        <f t="shared" ca="1" si="202"/>
        <v>-596691694678985.75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-596691694678985.75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-2486215394495.7739</v>
      </c>
      <c r="L5184" s="444">
        <f t="shared" ca="1" si="202"/>
        <v>-599177910073481.5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-599177910073481.5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-2496574625306.1729</v>
      </c>
      <c r="L5185" s="444">
        <f t="shared" ca="1" si="202"/>
        <v>-601674484698787.63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-601674484698787.63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-2506977019578.2817</v>
      </c>
      <c r="L5186" s="444">
        <f t="shared" ca="1" si="202"/>
        <v>-604181461718365.88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-604181461718365.88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-2517422757159.8579</v>
      </c>
      <c r="L5187" s="444">
        <f t="shared" ca="1" si="202"/>
        <v>-606698884475525.75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-606698884475525.75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-2527912018648.0239</v>
      </c>
      <c r="L5188" s="444">
        <f t="shared" ca="1" si="202"/>
        <v>-609226796494173.75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-609226796494173.75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-2538444985392.3906</v>
      </c>
      <c r="L5189" s="444">
        <f t="shared" ca="1" si="202"/>
        <v>-611765241479566.13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-611765241479566.13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-2549021839498.1924</v>
      </c>
      <c r="L5190" s="444">
        <f t="shared" ca="1" si="202"/>
        <v>-614314263319064.38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-614314263319064.38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-2559642763829.4351</v>
      </c>
      <c r="L5191" s="444">
        <f t="shared" ca="1" si="202"/>
        <v>-616873906082893.75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-616873906082893.75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-2570307942012.0571</v>
      </c>
      <c r="L5192" s="444">
        <f t="shared" ca="1" si="202"/>
        <v>-619444214024905.75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-619444214024905.75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-2581017558437.1074</v>
      </c>
      <c r="L5193" s="444">
        <f t="shared" ca="1" si="202"/>
        <v>-622025231583342.88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-622025231583342.88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-2591771798263.9287</v>
      </c>
      <c r="L5194" s="444">
        <f t="shared" ca="1" si="202"/>
        <v>-624617003381606.75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-624617003381606.75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-2602570847423.3613</v>
      </c>
      <c r="L5195" s="444">
        <f t="shared" ca="1" si="202"/>
        <v>-627219574229030.13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-627219574229030.13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-2613414892620.959</v>
      </c>
      <c r="L5196" s="444">
        <f t="shared" ca="1" si="202"/>
        <v>-629832989121651.13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-629832989121651.13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-2624304121340.2129</v>
      </c>
      <c r="L5197" s="444">
        <f t="shared" ca="1" si="202"/>
        <v>-632457293242991.38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-632457293242991.38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-2635238721845.7974</v>
      </c>
      <c r="L5198" s="444">
        <f t="shared" ca="1" si="202"/>
        <v>-635092531964837.13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-635092531964837.13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-2646218883186.8213</v>
      </c>
      <c r="L5199" s="444">
        <f t="shared" ca="1" si="202"/>
        <v>-637738750848024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-637738750848024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-2657244795200.1001</v>
      </c>
      <c r="L5200" s="444">
        <f t="shared" ca="1" si="202"/>
        <v>-640395995643224.13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-640395995643224.13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-2668316648513.4336</v>
      </c>
      <c r="L5201" s="444">
        <f t="shared" ca="1" si="202"/>
        <v>-643064312291737.5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-643064312291737.5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-2679434634548.9063</v>
      </c>
      <c r="L5202" s="444">
        <f t="shared" ca="1" si="202"/>
        <v>-645743746926286.38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-645743746926286.38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-2690598945526.1934</v>
      </c>
      <c r="L5203" s="444">
        <f t="shared" ca="1" si="202"/>
        <v>-648434345871812.63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-648434345871812.63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-2701809774465.8857</v>
      </c>
      <c r="L5204" s="444">
        <f t="shared" ca="1" si="202"/>
        <v>-651136155646278.5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-651136155646278.5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-2713067315192.8271</v>
      </c>
      <c r="L5205" s="444">
        <f t="shared" ca="1" si="202"/>
        <v>-653849222961471.38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-653849222961471.38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-2724371762339.4639</v>
      </c>
      <c r="L5206" s="444">
        <f t="shared" ca="1" si="202"/>
        <v>-656573594723810.88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-656573594723810.88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-2735723311349.2119</v>
      </c>
      <c r="L5207" s="444">
        <f t="shared" ca="1" si="202"/>
        <v>-659309318035160.13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-659309318035160.13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-2747122158479.834</v>
      </c>
      <c r="L5208" s="444">
        <f t="shared" ca="1" si="202"/>
        <v>-662056440193640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-662056440193640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-2758568500806.8335</v>
      </c>
      <c r="L5209" s="444">
        <f t="shared" ca="1" si="202"/>
        <v>-664815008694446.88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-664815008694446.88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-2770062536226.8618</v>
      </c>
      <c r="L5210" s="444">
        <f t="shared" ca="1" si="202"/>
        <v>-667585071230673.75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-667585071230673.75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-2781604463461.1406</v>
      </c>
      <c r="L5211" s="444">
        <f t="shared" ca="1" si="202"/>
        <v>-670366675694134.88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-670366675694134.88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-2793194482058.8955</v>
      </c>
      <c r="L5212" s="444">
        <f t="shared" ca="1" si="202"/>
        <v>-673159870176193.75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-673159870176193.75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-2804832792400.8071</v>
      </c>
      <c r="L5213" s="444">
        <f t="shared" ca="1" si="202"/>
        <v>-675964702968594.5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-675964702968594.5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-2816519595702.4771</v>
      </c>
      <c r="L5214" s="444">
        <f t="shared" ca="1" si="202"/>
        <v>-678781222564297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-678781222564297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-2828255094017.9043</v>
      </c>
      <c r="L5215" s="444">
        <f t="shared" ca="1" si="202"/>
        <v>-681609477658314.88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-681609477658314.88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-2840039490242.9785</v>
      </c>
      <c r="L5216" s="444">
        <f t="shared" ca="1" si="202"/>
        <v>-684449517148557.88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-684449517148557.88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-2851872988118.9912</v>
      </c>
      <c r="L5217" s="444">
        <f t="shared" ca="1" si="202"/>
        <v>-687301390136676.88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-687301390136676.88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-2863755792236.1538</v>
      </c>
      <c r="L5218" s="444">
        <f t="shared" ca="1" si="202"/>
        <v>-690165145928913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-690165145928913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-2875688108037.1377</v>
      </c>
      <c r="L5219" s="444">
        <f t="shared" ca="1" si="202"/>
        <v>-693040834036950.13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-693040834036950.13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-2887670141820.6255</v>
      </c>
      <c r="L5220" s="444">
        <f t="shared" ca="1" si="202"/>
        <v>-695928504178770.75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-695928504178770.75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-2899702100744.8779</v>
      </c>
      <c r="L5221" s="444">
        <f t="shared" ca="1" si="202"/>
        <v>-698828206279515.63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-698828206279515.63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-2911784192831.3149</v>
      </c>
      <c r="L5222" s="444">
        <f t="shared" ca="1" si="202"/>
        <v>-701739990472347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-701739990472347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-2923916626968.1123</v>
      </c>
      <c r="L5223" s="444">
        <f t="shared" ca="1" si="202"/>
        <v>-704663907099315.13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-704663907099315.13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-2936099612913.813</v>
      </c>
      <c r="L5224" s="444">
        <f t="shared" ca="1" si="202"/>
        <v>-707600006712229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-707600006712229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-2948333361300.9541</v>
      </c>
      <c r="L5225" s="444">
        <f t="shared" ca="1" si="202"/>
        <v>-710548340073530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-710548340073530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-2960618083639.7085</v>
      </c>
      <c r="L5226" s="444">
        <f t="shared" ca="1" si="202"/>
        <v>-713508958157169.75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-713508958157169.75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-2972953992321.5405</v>
      </c>
      <c r="L5227" s="444">
        <f t="shared" ca="1" si="202"/>
        <v>-716481912149491.25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-716481912149491.25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-2985341300622.8804</v>
      </c>
      <c r="L5228" s="444">
        <f t="shared" ca="1" si="202"/>
        <v>-719467253450114.13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-719467253450114.13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-2997780222708.8086</v>
      </c>
      <c r="L5229" s="444">
        <f t="shared" ca="1" si="202"/>
        <v>-722465033672822.88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-722465033672822.88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-3010270973636.7617</v>
      </c>
      <c r="L5230" s="444">
        <f t="shared" ca="1" si="202"/>
        <v>-725475304646459.63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-725475304646459.63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-3022813769360.2485</v>
      </c>
      <c r="L5231" s="444">
        <f t="shared" ca="1" si="202"/>
        <v>-728498118415819.88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-728498118415819.88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-3035408826732.583</v>
      </c>
      <c r="L5232" s="444">
        <f t="shared" ca="1" si="202"/>
        <v>-731533527242552.5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-731533527242552.5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-3048056363510.6353</v>
      </c>
      <c r="L5233" s="444">
        <f t="shared" ca="1" si="202"/>
        <v>-734581583606063.13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-734581583606063.13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-3060756598358.5962</v>
      </c>
      <c r="L5234" s="444">
        <f t="shared" ca="1" si="202"/>
        <v>-737642340204421.75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-737642340204421.75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-3073509750851.7573</v>
      </c>
      <c r="L5235" s="444">
        <f t="shared" ca="1" si="202"/>
        <v>-740715849955273.5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-740715849955273.5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-3086316041480.3062</v>
      </c>
      <c r="L5236" s="444">
        <f t="shared" ca="1" si="202"/>
        <v>-743802165996753.75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-743802165996753.75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-3099175691653.1406</v>
      </c>
      <c r="L5237" s="444">
        <f t="shared" ca="1" si="202"/>
        <v>-746901341688406.88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-746901341688406.88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-3112088923701.6953</v>
      </c>
      <c r="L5238" s="444">
        <f t="shared" ca="1" si="202"/>
        <v>-750013430612108.63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-750013430612108.63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-3125055960883.7861</v>
      </c>
      <c r="L5239" s="444">
        <f t="shared" ca="1" si="202"/>
        <v>-753138486572992.38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-753138486572992.38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-3138077027387.4683</v>
      </c>
      <c r="L5240" s="444">
        <f t="shared" ca="1" si="202"/>
        <v>-756276563600379.88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-756276563600379.88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-3151152348334.916</v>
      </c>
      <c r="L5241" s="444">
        <f t="shared" ca="1" si="202"/>
        <v>-759427715948714.75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-759427715948714.75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-3164282149786.3115</v>
      </c>
      <c r="L5242" s="444">
        <f t="shared" ca="1" si="202"/>
        <v>-762591998098501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-762591998098501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-3177466658743.7539</v>
      </c>
      <c r="L5243" s="444">
        <f t="shared" ca="1" si="202"/>
        <v>-765769464757244.75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-765769464757244.75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-3190706103155.1865</v>
      </c>
      <c r="L5244" s="444">
        <f t="shared" ca="1" si="202"/>
        <v>-768960170860399.88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-768960170860399.88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-3204000711918.333</v>
      </c>
      <c r="L5245" s="444">
        <f t="shared" ca="1" si="202"/>
        <v>-772164171572318.25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-772164171572318.25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-3217350714884.6592</v>
      </c>
      <c r="L5246" s="444">
        <f t="shared" ca="1" si="202"/>
        <v>-775381522287202.88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-775381522287202.88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-3230756342863.3452</v>
      </c>
      <c r="L5247" s="444">
        <f t="shared" ca="1" si="202"/>
        <v>-778612278630066.25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-778612278630066.25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-3244217827625.2759</v>
      </c>
      <c r="L5248" s="444">
        <f t="shared" ca="1" si="202"/>
        <v>-781856496457691.5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-781856496457691.5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-3257735401907.0479</v>
      </c>
      <c r="L5249" s="444">
        <f t="shared" ca="1" si="202"/>
        <v>-785114231859598.5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-785114231859598.5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-3271309299414.9937</v>
      </c>
      <c r="L5250" s="444">
        <f t="shared" ca="1" si="202"/>
        <v>-788385541159013.5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-788385541159013.5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-3284939754829.2227</v>
      </c>
      <c r="L5251" s="444">
        <f t="shared" ca="1" si="202"/>
        <v>-791670480913842.75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-791670480913842.75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-3298627003807.6782</v>
      </c>
      <c r="L5252" s="444">
        <f t="shared" ca="1" si="202"/>
        <v>-794969107917650.38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-794969107917650.38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-3312371282990.21</v>
      </c>
      <c r="L5253" s="444">
        <f t="shared" ca="1" si="202"/>
        <v>-798281479200640.63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-798281479200640.63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-3326172830002.6694</v>
      </c>
      <c r="L5254" s="444">
        <f t="shared" ca="1" si="202"/>
        <v>-801607652030643.25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-801607652030643.25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-3340031883461.0137</v>
      </c>
      <c r="L5255" s="444">
        <f t="shared" ca="1" si="202"/>
        <v>-804947683914104.25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-804947683914104.25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-3353948682975.4346</v>
      </c>
      <c r="L5256" s="444">
        <f t="shared" ca="1" si="202"/>
        <v>-808301632597079.63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-808301632597079.63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-3367923469154.4985</v>
      </c>
      <c r="L5257" s="444">
        <f t="shared" ca="1" si="202"/>
        <v>-811669556066234.13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-811669556066234.13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-3381956483609.3086</v>
      </c>
      <c r="L5258" s="444">
        <f t="shared" ca="1" si="202"/>
        <v>-815051512549843.38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-815051512549843.38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-3396047968957.6807</v>
      </c>
      <c r="L5259" s="444">
        <f t="shared" ca="1" si="202"/>
        <v>-818447560518801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-818447560518801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-3410198168828.3374</v>
      </c>
      <c r="L5260" s="444">
        <f t="shared" ca="1" si="202"/>
        <v>-821857758687629.38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-821857758687629.38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-3424407327865.1226</v>
      </c>
      <c r="L5261" s="444">
        <f t="shared" ca="1" si="202"/>
        <v>-825282166015494.5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-825282166015494.5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-3438675691731.2271</v>
      </c>
      <c r="L5262" s="444">
        <f t="shared" ca="1" si="202"/>
        <v>-828720841707225.75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-828720841707225.75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-3453003507113.4404</v>
      </c>
      <c r="L5263" s="444">
        <f t="shared" ca="1" si="202"/>
        <v>-832173845214339.25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-832173845214339.25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-3467391021726.4136</v>
      </c>
      <c r="L5264" s="444">
        <f t="shared" ca="1" si="202"/>
        <v>-835641236236065.63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-835641236236065.63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-3481838484316.9399</v>
      </c>
      <c r="L5265" s="444">
        <f t="shared" ca="1" si="202"/>
        <v>-839123074720382.63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-839123074720382.63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-3496346144668.2607</v>
      </c>
      <c r="L5266" s="444">
        <f t="shared" ca="1" si="202"/>
        <v>-842619420865050.88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-842619420865050.88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-3510914253604.3784</v>
      </c>
      <c r="L5267" s="444">
        <f t="shared" ca="1" si="202"/>
        <v>-846130335118655.25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-846130335118655.25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-3525543062994.397</v>
      </c>
      <c r="L5268" s="444">
        <f t="shared" ca="1" si="202"/>
        <v>-849655878181649.63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-849655878181649.63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-3540232825756.8735</v>
      </c>
      <c r="L5269" s="444">
        <f t="shared" ca="1" si="202"/>
        <v>-853196111007406.5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-853196111007406.5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-3554983795864.1938</v>
      </c>
      <c r="L5270" s="444">
        <f t="shared" ca="1" si="202"/>
        <v>-856751094803270.75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-856751094803270.75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-3569796228346.9614</v>
      </c>
      <c r="L5271" s="444">
        <f t="shared" ca="1" si="202"/>
        <v>-860320891031617.75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-860320891031617.75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-3584670379298.4072</v>
      </c>
      <c r="L5272" s="444">
        <f t="shared" ca="1" si="202"/>
        <v>-863905561410916.13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-863905561410916.13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-3599606505878.8169</v>
      </c>
      <c r="L5273" s="444">
        <f t="shared" ca="1" si="202"/>
        <v>-867505167916795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-867505167916795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-3614604866319.979</v>
      </c>
      <c r="L5274" s="444">
        <f t="shared" ca="1" si="202"/>
        <v>-871119772783115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-871119772783115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-3629665719929.646</v>
      </c>
      <c r="L5275" s="444">
        <f t="shared" ca="1" si="202"/>
        <v>-874749438503044.63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-874749438503044.63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-3644789327096.019</v>
      </c>
      <c r="L5276" s="444">
        <f t="shared" ca="1" si="202"/>
        <v>-878394227830140.63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-878394227830140.63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-3659975949292.2529</v>
      </c>
      <c r="L5277" s="444">
        <f t="shared" ca="1" si="202"/>
        <v>-882054203779432.88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-882054203779432.88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-3675225849080.9697</v>
      </c>
      <c r="L5278" s="444">
        <f t="shared" ca="1" si="202"/>
        <v>-885729429628513.88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-885729429628513.88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-3690539290118.8076</v>
      </c>
      <c r="L5279" s="444">
        <f t="shared" ca="1" si="202"/>
        <v>-889419968918632.63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-889419968918632.63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-3705916537160.9697</v>
      </c>
      <c r="L5280" s="444">
        <f t="shared" ca="1" si="202"/>
        <v>-893125885455793.63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-893125885455793.63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-3721357856065.8066</v>
      </c>
      <c r="L5281" s="444">
        <f t="shared" ca="1" si="202"/>
        <v>-896847243311859.38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-896847243311859.38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-3736863513799.4141</v>
      </c>
      <c r="L5282" s="444">
        <f t="shared" ca="1" si="202"/>
        <v>-900584106825658.75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-900584106825658.75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-3752433778440.2446</v>
      </c>
      <c r="L5283" s="444">
        <f t="shared" ca="1" si="202"/>
        <v>-904336540604099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-904336540604099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-3768068919183.7456</v>
      </c>
      <c r="L5284" s="444">
        <f t="shared" ca="1" si="202"/>
        <v>-908104609523282.75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-908104609523282.75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-3783769206347.0112</v>
      </c>
      <c r="L5285" s="444">
        <f t="shared" ca="1" si="202"/>
        <v>-911888378729629.75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-911888378729629.75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-3799534911373.457</v>
      </c>
      <c r="L5286" s="444">
        <f t="shared" ca="1" si="202"/>
        <v>-915687913641003.25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-915687913641003.25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-3815366306837.5137</v>
      </c>
      <c r="L5287" s="444">
        <f t="shared" ca="1" si="202"/>
        <v>-919503279947840.75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-919503279947840.75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-3831263666449.3364</v>
      </c>
      <c r="L5288" s="444">
        <f t="shared" ca="1" si="202"/>
        <v>-923334543614290.13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-923334543614290.13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-3847227265059.542</v>
      </c>
      <c r="L5289" s="444">
        <f t="shared" ca="1" si="202"/>
        <v>-927181770879349.63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-927181770879349.63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-3863257378663.957</v>
      </c>
      <c r="L5290" s="444">
        <f t="shared" ca="1" si="202"/>
        <v>-931045028258013.63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-931045028258013.63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-3879354284408.3901</v>
      </c>
      <c r="L5291" s="444">
        <f t="shared" ca="1" si="202"/>
        <v>-934924382542422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-934924382542422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-3895518260593.4248</v>
      </c>
      <c r="L5292" s="444">
        <f t="shared" ca="1" si="202"/>
        <v>-938819900803015.38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-938819900803015.38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-3911749586679.23</v>
      </c>
      <c r="L5293" s="444">
        <f t="shared" ca="1" si="202"/>
        <v>-942731650389694.63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-942731650389694.63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-3928048543290.3945</v>
      </c>
      <c r="L5294" s="444">
        <f t="shared" ca="1" si="202"/>
        <v>-946659698932985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-946659698932985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-3944415412220.77</v>
      </c>
      <c r="L5295" s="444">
        <f t="shared" ca="1" si="202"/>
        <v>-950604114345205.75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-950604114345205.75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-3960850476438.3579</v>
      </c>
      <c r="L5296" s="444">
        <f t="shared" ca="1" si="202"/>
        <v>-954564964821644.13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-954564964821644.13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-3977354020090.1836</v>
      </c>
      <c r="L5297" s="444">
        <f t="shared" ca="1" si="202"/>
        <v>-958542318841734.25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-958542318841734.25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-3993926328507.2261</v>
      </c>
      <c r="L5298" s="444">
        <f t="shared" ca="1" si="202"/>
        <v>-962536245170241.5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-962536245170241.5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-4010567688209.3394</v>
      </c>
      <c r="L5299" s="444">
        <f t="shared" ca="1" si="202"/>
        <v>-966546812858450.88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-966546812858450.88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-4027278386910.2119</v>
      </c>
      <c r="L5300" s="444">
        <f t="shared" ca="1" si="202"/>
        <v>-970574091245361.13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-970574091245361.13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-4044058713522.3379</v>
      </c>
      <c r="L5301" s="444">
        <f t="shared" ca="1" si="202"/>
        <v>-974618149958883.5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-974618149958883.5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-4060908958162.0146</v>
      </c>
      <c r="L5302" s="444">
        <f t="shared" ca="1" si="202"/>
        <v>-978679058917045.5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-978679058917045.5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-4077829412154.356</v>
      </c>
      <c r="L5303" s="444">
        <f t="shared" ca="1" si="202"/>
        <v>-982756888329199.88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-982756888329199.88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-4094820368038.3325</v>
      </c>
      <c r="L5304" s="444">
        <f t="shared" ca="1" si="202"/>
        <v>-986851708697238.25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-986851708697238.25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-4111882119571.8267</v>
      </c>
      <c r="L5305" s="444">
        <f t="shared" ca="1" si="202"/>
        <v>-990963590816810.13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-990963590816810.13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-4129014961736.709</v>
      </c>
      <c r="L5306" s="444">
        <f t="shared" ca="1" si="202"/>
        <v>-995092605778546.88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-995092605778546.88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-4146219190743.9453</v>
      </c>
      <c r="L5307" s="444">
        <f t="shared" ca="1" si="202"/>
        <v>-999238824969290.88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-999238824969290.88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-4163495104038.7119</v>
      </c>
      <c r="L5308" s="444">
        <f t="shared" ca="1" si="202"/>
        <v>-1003402320073329.6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-1003402320073329.6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-4180843000305.54</v>
      </c>
      <c r="L5309" s="444">
        <f t="shared" ca="1" si="202"/>
        <v>-1007583163073635.1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-1007583163073635.1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-4198263179473.479</v>
      </c>
      <c r="L5310" s="444">
        <f t="shared" ca="1" si="202"/>
        <v>-1011781426253108.6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-1011781426253108.6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-4215755942721.2866</v>
      </c>
      <c r="L5311" s="444">
        <f t="shared" ca="1" si="202"/>
        <v>-1015997182195829.9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-1015997182195829.9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-4233321592482.625</v>
      </c>
      <c r="L5312" s="444">
        <f t="shared" ca="1" si="202"/>
        <v>-1020230503788312.5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-1020230503788312.5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-4250960432451.3013</v>
      </c>
      <c r="L5313" s="444">
        <f t="shared" ca="1" si="202"/>
        <v>-1024481464220763.8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-1024481464220763.8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-4268672767586.5156</v>
      </c>
      <c r="L5314" s="444">
        <f t="shared" ca="1" si="202"/>
        <v>-1028750136988350.3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-1028750136988350.3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-4286458904118.1265</v>
      </c>
      <c r="L5315" s="444">
        <f t="shared" ca="1" si="202"/>
        <v>-1033036595892468.4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-1033036595892468.4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-4304319149551.9517</v>
      </c>
      <c r="L5316" s="444">
        <f t="shared" ca="1" si="202"/>
        <v>-1037340915042020.4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-1037340915042020.4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-4322253812675.085</v>
      </c>
      <c r="L5317" s="444">
        <f t="shared" ca="1" si="202"/>
        <v>-1041663168854695.5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-1041663168854695.5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-4340263203561.2305</v>
      </c>
      <c r="L5318" s="444">
        <f t="shared" ca="1" si="202"/>
        <v>-1046003432058256.8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-1046003432058256.8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-4358347633576.0698</v>
      </c>
      <c r="L5319" s="444">
        <f t="shared" ca="1" si="202"/>
        <v>-1050361779691832.9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-1050361779691832.9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-4376507415382.6362</v>
      </c>
      <c r="L5320" s="444">
        <f t="shared" ca="1" si="202"/>
        <v>-1054738287107215.5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-1054738287107215.5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-4394742862946.731</v>
      </c>
      <c r="L5321" s="444">
        <f t="shared" ca="1" si="202"/>
        <v>-1059133029970162.3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-1059133029970162.3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-4413054291542.3428</v>
      </c>
      <c r="L5322" s="444">
        <f t="shared" ca="1" si="202"/>
        <v>-1063546084261704.6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-1063546084261704.6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-4431442017757.1016</v>
      </c>
      <c r="L5323" s="444">
        <f t="shared" ca="1" si="202"/>
        <v>-1067977526279461.8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-1067977526279461.8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-4449906359497.7568</v>
      </c>
      <c r="L5324" s="444">
        <f t="shared" ca="1" si="202"/>
        <v>-1072427432638959.5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-1072427432638959.5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-4468447635995.6641</v>
      </c>
      <c r="L5325" s="444">
        <f t="shared" ca="1" si="202"/>
        <v>-1076895880274955.1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-1076895880274955.1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-4487066167812.3125</v>
      </c>
      <c r="L5326" s="444">
        <f t="shared" ca="1" si="202"/>
        <v>-1081382946442767.5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-1081382946442767.5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-4505762276844.8652</v>
      </c>
      <c r="L5327" s="444">
        <f t="shared" ca="1" si="202"/>
        <v>-1085888708719612.4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-1085888708719612.4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-4524536286331.7178</v>
      </c>
      <c r="L5328" s="444">
        <f t="shared" ca="1" si="202"/>
        <v>-1090413245005944.1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-1090413245005944.1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-4543388520858.0996</v>
      </c>
      <c r="L5329" s="444">
        <f t="shared" ca="1" si="202"/>
        <v>-1094956633526802.3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-1094956633526802.3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-4562319306361.6758</v>
      </c>
      <c r="L5330" s="444">
        <f t="shared" ca="1" si="202"/>
        <v>-1099518952833163.9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-1099518952833163.9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-4581328970138.1836</v>
      </c>
      <c r="L5331" s="444">
        <f t="shared" ca="1" si="202"/>
        <v>-1104100281803302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-1104100281803302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-4600417840847.0918</v>
      </c>
      <c r="L5332" s="444">
        <f t="shared" ca="1" si="202"/>
        <v>-1108700699644149.1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-1108700699644149.1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-4619586248517.2881</v>
      </c>
      <c r="L5333" s="444">
        <f t="shared" ca="1" si="202"/>
        <v>-1113320285892666.4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-1113320285892666.4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-4638834524552.7764</v>
      </c>
      <c r="L5334" s="444">
        <f t="shared" ca="1" si="202"/>
        <v>-1117959120417219.1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-1117959120417219.1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-4658163001738.4131</v>
      </c>
      <c r="L5335" s="444">
        <f t="shared" ca="1" si="202"/>
        <v>-1122617283418957.5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-1122617283418957.5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-4677572014245.6563</v>
      </c>
      <c r="L5336" s="444">
        <f t="shared" ca="1" si="202"/>
        <v>-1127294855433203.3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-1127294855433203.3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-4697061897638.3467</v>
      </c>
      <c r="L5337" s="444">
        <f t="shared" ca="1" si="202"/>
        <v>-1131991917330841.5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-1131991917330841.5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-4716632988878.5059</v>
      </c>
      <c r="L5338" s="444">
        <f t="shared" ca="1" si="202"/>
        <v>-1136708550319720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-1136708550319720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-4736285626332.167</v>
      </c>
      <c r="L5339" s="444">
        <f t="shared" ca="1" si="202"/>
        <v>-1141444835946052.3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-1141444835946052.3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-4756020149775.2178</v>
      </c>
      <c r="L5340" s="444">
        <f t="shared" ca="1" si="202"/>
        <v>-1146200856095827.5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-1146200856095827.5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-4775836900399.2813</v>
      </c>
      <c r="L5341" s="444">
        <f t="shared" ca="1" si="202"/>
        <v>-1150976692996226.8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-1150976692996226.8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-4795736220817.6113</v>
      </c>
      <c r="L5342" s="444">
        <f t="shared" ca="1" si="202"/>
        <v>-1155772429217044.3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-1155772429217044.3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-4815718455071.0176</v>
      </c>
      <c r="L5343" s="444">
        <f t="shared" ca="1" si="202"/>
        <v>-1160588147672115.3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-1160588147672115.3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-4835783948633.8135</v>
      </c>
      <c r="L5344" s="444">
        <f t="shared" ca="1" si="202"/>
        <v>-1165423931620749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-1165423931620749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-4855933048419.7871</v>
      </c>
      <c r="L5345" s="444">
        <f t="shared" ca="1" si="202"/>
        <v>-1170279864669168.8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-1170279864669168.8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-4876166102788.2031</v>
      </c>
      <c r="L5346" s="444">
        <f t="shared" ca="1" si="202"/>
        <v>-1175156030771957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-1175156030771957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-4896483461549.8203</v>
      </c>
      <c r="L5347" s="444">
        <f t="shared" ca="1" si="202"/>
        <v>-1180052514233506.8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-1180052514233506.8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-4916885475972.9443</v>
      </c>
      <c r="L5348" s="444">
        <f t="shared" ca="1" si="202"/>
        <v>-1184969399709479.8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-1184969399709479.8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-4937372498789.499</v>
      </c>
      <c r="L5349" s="444">
        <f t="shared" ca="1" si="202"/>
        <v>-1189906772208269.3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-1189906772208269.3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-4957944884201.1221</v>
      </c>
      <c r="L5350" s="444">
        <f t="shared" ca="1" si="202"/>
        <v>-1194864717092470.3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-1194864717092470.3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-4978602987885.293</v>
      </c>
      <c r="L5351" s="444">
        <f t="shared" ca="1" si="202"/>
        <v>-1199843320080355.5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-1199843320080355.5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-4999347167001.4814</v>
      </c>
      <c r="L5352" s="444">
        <f t="shared" ca="1" si="202"/>
        <v>-1204842667247357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-1204842667247357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-5020177780197.3203</v>
      </c>
      <c r="L5353" s="444">
        <f t="shared" ca="1" si="202"/>
        <v>-1209862845027554.3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-1209862845027554.3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-5041095187614.8096</v>
      </c>
      <c r="L5354" s="444">
        <f t="shared" ca="1" si="202"/>
        <v>-1214903940215169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-1214903940215169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-5062099750896.5371</v>
      </c>
      <c r="L5355" s="444">
        <f t="shared" ca="1" si="202"/>
        <v>-1219966039966065.5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-1219966039966065.5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-5083191833191.9395</v>
      </c>
      <c r="L5356" s="444">
        <f t="shared" ca="1" si="202"/>
        <v>-1225049231799257.5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-1225049231799257.5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-5104371799163.5732</v>
      </c>
      <c r="L5357" s="444">
        <f t="shared" ca="1" si="202"/>
        <v>-1230153603598421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-1230153603598421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-5125640014993.4209</v>
      </c>
      <c r="L5358" s="444">
        <f t="shared" ca="1" si="202"/>
        <v>-1235279243613414.5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-1235279243613414.5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-5146996848389.2266</v>
      </c>
      <c r="L5359" s="444">
        <f t="shared" ca="1" si="202"/>
        <v>-1240426240461803.8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-1240426240461803.8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-5168442668590.8486</v>
      </c>
      <c r="L5360" s="444">
        <f t="shared" ca="1" si="202"/>
        <v>-1245594683130394.5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-1245594683130394.5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-5189977846376.6436</v>
      </c>
      <c r="L5361" s="444">
        <f t="shared" ca="1" si="202"/>
        <v>-1250784660976771.3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-1250784660976771.3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-5211602754069.8799</v>
      </c>
      <c r="L5362" s="444">
        <f t="shared" ca="1" si="202"/>
        <v>-1255996263730841.3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-1255996263730841.3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-5233317765545.1719</v>
      </c>
      <c r="L5363" s="444">
        <f t="shared" ref="L5363:L5617" ca="1" si="207">I5363-J5363+K5363</f>
        <v>-1261229581496386.5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-1261229581496386.5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-5255123256234.9434</v>
      </c>
      <c r="L5364" s="444">
        <f t="shared" ca="1" si="207"/>
        <v>-1266484704752621.5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-1266484704752621.5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-5277019603135.9229</v>
      </c>
      <c r="L5365" s="444">
        <f t="shared" ca="1" si="207"/>
        <v>-1271761724355757.5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-1271761724355757.5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-5299007184815.6563</v>
      </c>
      <c r="L5366" s="444">
        <f t="shared" ca="1" si="207"/>
        <v>-1277060731540573.3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-1277060731540573.3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-5321086381419.0547</v>
      </c>
      <c r="L5367" s="444">
        <f t="shared" ca="1" si="207"/>
        <v>-1282381817921992.3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-1282381817921992.3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-5343257574674.9678</v>
      </c>
      <c r="L5368" s="444">
        <f t="shared" ca="1" si="207"/>
        <v>-1287725075496667.3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-1287725075496667.3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-5365521147902.7803</v>
      </c>
      <c r="L5369" s="444">
        <f t="shared" ca="1" si="207"/>
        <v>-1293090596644570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-1293090596644570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-5387877486019.042</v>
      </c>
      <c r="L5370" s="444">
        <f t="shared" ca="1" si="207"/>
        <v>-1298478474130589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-1298478474130589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-5410326975544.1211</v>
      </c>
      <c r="L5371" s="444">
        <f t="shared" ca="1" si="207"/>
        <v>-1303888801106133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-1303888801106133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-5432870004608.8877</v>
      </c>
      <c r="L5372" s="444">
        <f t="shared" ca="1" si="207"/>
        <v>-1309321671110742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-1309321671110742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-5455506962961.4248</v>
      </c>
      <c r="L5373" s="444">
        <f t="shared" ca="1" si="207"/>
        <v>-1314777178073703.5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-1314777178073703.5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-5478238241973.7646</v>
      </c>
      <c r="L5374" s="444">
        <f t="shared" ca="1" si="207"/>
        <v>-1320255416315677.3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-1320255416315677.3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-5501064234648.6553</v>
      </c>
      <c r="L5375" s="444">
        <f t="shared" ca="1" si="207"/>
        <v>-1325756480550326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-1325756480550326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-5523985335626.3584</v>
      </c>
      <c r="L5376" s="444">
        <f t="shared" ca="1" si="207"/>
        <v>-1331280465885952.3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-1331280465885952.3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-5547001941191.4678</v>
      </c>
      <c r="L5377" s="444">
        <f t="shared" ca="1" si="207"/>
        <v>-1336827467827143.8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-1336827467827143.8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-5570114449279.7656</v>
      </c>
      <c r="L5378" s="444">
        <f t="shared" ca="1" si="207"/>
        <v>-1342397582276423.5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-1342397582276423.5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-5593323259485.0977</v>
      </c>
      <c r="L5379" s="444">
        <f t="shared" ca="1" si="207"/>
        <v>-1347990905535908.5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-1347990905535908.5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-5616628773066.2852</v>
      </c>
      <c r="L5380" s="444">
        <f t="shared" ca="1" si="207"/>
        <v>-1353607534308974.8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-1353607534308974.8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-5640031392954.0615</v>
      </c>
      <c r="L5381" s="444">
        <f t="shared" ca="1" si="207"/>
        <v>-1359247565701928.8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-1359247565701928.8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-5663531523758.0361</v>
      </c>
      <c r="L5382" s="444">
        <f t="shared" ca="1" si="207"/>
        <v>-1364911097225686.8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-1364911097225686.8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-5687129571773.6943</v>
      </c>
      <c r="L5383" s="444">
        <f t="shared" ca="1" si="207"/>
        <v>-1370598226797460.5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-1370598226797460.5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-5710825944989.4189</v>
      </c>
      <c r="L5384" s="444">
        <f t="shared" ca="1" si="207"/>
        <v>-1376309052742450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-1376309052742450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-5734621053093.542</v>
      </c>
      <c r="L5385" s="444">
        <f t="shared" ca="1" si="207"/>
        <v>-1382043673795543.5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-1382043673795543.5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-5758515307481.4316</v>
      </c>
      <c r="L5386" s="444">
        <f t="shared" ca="1" si="207"/>
        <v>-1387802189103025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-1387802189103025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-5782509121262.6045</v>
      </c>
      <c r="L5387" s="444">
        <f t="shared" ca="1" si="207"/>
        <v>-1393584698224287.5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-1393584698224287.5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-5806602909267.8643</v>
      </c>
      <c r="L5388" s="444">
        <f t="shared" ca="1" si="207"/>
        <v>-1399391301133555.3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-1399391301133555.3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-5830797088056.4805</v>
      </c>
      <c r="L5389" s="444">
        <f t="shared" ca="1" si="207"/>
        <v>-1405222098221611.8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-1405222098221611.8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-5855092075923.3818</v>
      </c>
      <c r="L5390" s="444">
        <f t="shared" ca="1" si="207"/>
        <v>-1411077190297535.3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-1411077190297535.3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-5879488292906.3965</v>
      </c>
      <c r="L5391" s="444">
        <f t="shared" ca="1" si="207"/>
        <v>-1416956678590441.8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-1416956678590441.8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-5903986160793.5068</v>
      </c>
      <c r="L5392" s="444">
        <f t="shared" ca="1" si="207"/>
        <v>-1422860664751235.3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-1422860664751235.3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-5928586103130.1465</v>
      </c>
      <c r="L5393" s="444">
        <f t="shared" ca="1" si="207"/>
        <v>-1428789250854365.5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-1428789250854365.5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-5953288545226.5225</v>
      </c>
      <c r="L5394" s="444">
        <f t="shared" ca="1" si="207"/>
        <v>-1434742539399592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-1434742539399592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-5978093914164.9668</v>
      </c>
      <c r="L5395" s="444">
        <f t="shared" ca="1" si="207"/>
        <v>-1440720633313757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-1440720633313757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-6003002638807.3203</v>
      </c>
      <c r="L5396" s="444">
        <f t="shared" ca="1" si="207"/>
        <v>-1446723635952564.3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-1446723635952564.3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-6028015149802.3506</v>
      </c>
      <c r="L5397" s="444">
        <f t="shared" ca="1" si="207"/>
        <v>-1452751651102366.5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-1452751651102366.5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-6053131879593.1934</v>
      </c>
      <c r="L5398" s="444">
        <f t="shared" ca="1" si="207"/>
        <v>-1458804782981959.8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-1458804782981959.8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-6078353262424.832</v>
      </c>
      <c r="L5399" s="444">
        <f t="shared" ca="1" si="207"/>
        <v>-1464883136244384.5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-1464883136244384.5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-6103679734351.6016</v>
      </c>
      <c r="L5400" s="444">
        <f t="shared" ca="1" si="207"/>
        <v>-1470986815978736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-1470986815978736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-6129111733244.7334</v>
      </c>
      <c r="L5401" s="444">
        <f t="shared" ca="1" si="207"/>
        <v>-1477115927711980.8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-1477115927711980.8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-6154649698799.9199</v>
      </c>
      <c r="L5402" s="444">
        <f t="shared" ca="1" si="207"/>
        <v>-1483270577410780.8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-1483270577410780.8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-6180294072544.9199</v>
      </c>
      <c r="L5403" s="444">
        <f t="shared" ca="1" si="207"/>
        <v>-1489450871483325.8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-1489450871483325.8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-6206045297847.1904</v>
      </c>
      <c r="L5404" s="444">
        <f t="shared" ca="1" si="207"/>
        <v>-1495656916781173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-1495656916781173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-6231903819921.5537</v>
      </c>
      <c r="L5405" s="444">
        <f t="shared" ca="1" si="207"/>
        <v>-1501888820601094.5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-1501888820601094.5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-6257870085837.8936</v>
      </c>
      <c r="L5406" s="444">
        <f t="shared" ca="1" si="207"/>
        <v>-1508146690686932.5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-1508146690686932.5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-6283944544528.8857</v>
      </c>
      <c r="L5407" s="444">
        <f t="shared" ca="1" si="207"/>
        <v>-1514430635231461.5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-1514430635231461.5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-6310127646797.7559</v>
      </c>
      <c r="L5408" s="444">
        <f t="shared" ca="1" si="207"/>
        <v>-1520740762878259.3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-1520740762878259.3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-6336419845326.0801</v>
      </c>
      <c r="L5409" s="444">
        <f t="shared" ca="1" si="207"/>
        <v>-1527077182723585.3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-1527077182723585.3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-6362821594681.6055</v>
      </c>
      <c r="L5410" s="444">
        <f t="shared" ca="1" si="207"/>
        <v>-1533440004318266.8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-1533440004318266.8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-6389333351326.1113</v>
      </c>
      <c r="L5411" s="444">
        <f t="shared" ca="1" si="207"/>
        <v>-1539829337669592.8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-1539829337669592.8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-6415955573623.3027</v>
      </c>
      <c r="L5412" s="444">
        <f t="shared" ca="1" si="207"/>
        <v>-1546245293243216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-1546245293243216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-6442688721846.7334</v>
      </c>
      <c r="L5413" s="444">
        <f t="shared" ca="1" si="207"/>
        <v>-1552687981965062.8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-1552687981965062.8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-6469533258187.7617</v>
      </c>
      <c r="L5414" s="444">
        <f t="shared" ca="1" si="207"/>
        <v>-1559157515223250.5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-1559157515223250.5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-6496489646763.5439</v>
      </c>
      <c r="L5415" s="444">
        <f t="shared" ca="1" si="207"/>
        <v>-1565654004870014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-1565654004870014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-6523558353625.0586</v>
      </c>
      <c r="L5416" s="444">
        <f t="shared" ca="1" si="207"/>
        <v>-1572177563223639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-1572177563223639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-6550739846765.1621</v>
      </c>
      <c r="L5417" s="444">
        <f t="shared" ca="1" si="207"/>
        <v>-1578728303070404.3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-1578728303070404.3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-6578034596126.6846</v>
      </c>
      <c r="L5418" s="444">
        <f t="shared" ca="1" si="207"/>
        <v>-1585306337666531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-1585306337666531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-6605443073610.5459</v>
      </c>
      <c r="L5419" s="444">
        <f t="shared" ca="1" si="207"/>
        <v>-1591911780740141.5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-1591911780740141.5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-6632965753083.9229</v>
      </c>
      <c r="L5420" s="444">
        <f t="shared" ca="1" si="207"/>
        <v>-1598544746493225.5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-1598544746493225.5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-6660603110388.4395</v>
      </c>
      <c r="L5421" s="444">
        <f t="shared" ca="1" si="207"/>
        <v>-1605205349603614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-1605205349603614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-6688355623348.3916</v>
      </c>
      <c r="L5422" s="444">
        <f t="shared" ca="1" si="207"/>
        <v>-1611893705226962.5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-1611893705226962.5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-6716223771779.0107</v>
      </c>
      <c r="L5423" s="444">
        <f t="shared" ca="1" si="207"/>
        <v>-1618609928998741.5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-1618609928998741.5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-6744208037494.7559</v>
      </c>
      <c r="L5424" s="444">
        <f t="shared" ca="1" si="207"/>
        <v>-1625354137036236.3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-1625354137036236.3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-6772308904317.6514</v>
      </c>
      <c r="L5425" s="444">
        <f t="shared" ca="1" si="207"/>
        <v>-1632126445940554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-1632126445940554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-6800526858085.6416</v>
      </c>
      <c r="L5426" s="444">
        <f t="shared" ca="1" si="207"/>
        <v>-1638926972798639.8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-1638926972798639.8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-6828862386660.999</v>
      </c>
      <c r="L5427" s="444">
        <f t="shared" ca="1" si="207"/>
        <v>-1645755835185300.8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-1645755835185300.8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-6857315979938.7529</v>
      </c>
      <c r="L5428" s="444">
        <f t="shared" ca="1" si="207"/>
        <v>-1652613151165239.5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-1652613151165239.5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-6885888129855.1641</v>
      </c>
      <c r="L5429" s="444">
        <f t="shared" ca="1" si="207"/>
        <v>-1659499039295094.8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-1659499039295094.8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-6914579330396.2285</v>
      </c>
      <c r="L5430" s="444">
        <f t="shared" ca="1" si="207"/>
        <v>-1666413618625491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-1666413618625491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-6943390077606.2129</v>
      </c>
      <c r="L5431" s="444">
        <f t="shared" ca="1" si="207"/>
        <v>-1673357008703097.3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-1673357008703097.3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-6972320869596.2383</v>
      </c>
      <c r="L5432" s="444">
        <f t="shared" ca="1" si="207"/>
        <v>-1680329329572693.5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-1680329329572693.5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-7001372206552.8896</v>
      </c>
      <c r="L5433" s="444">
        <f t="shared" ca="1" si="207"/>
        <v>-1687330701779246.5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-1687330701779246.5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-7030544590746.8604</v>
      </c>
      <c r="L5434" s="444">
        <f t="shared" ca="1" si="207"/>
        <v>-1694361246369993.3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-1694361246369993.3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-7059838526541.6387</v>
      </c>
      <c r="L5435" s="444">
        <f t="shared" ca="1" si="207"/>
        <v>-1701421084896535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-1701421084896535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-7089254520402.2295</v>
      </c>
      <c r="L5436" s="444">
        <f t="shared" ca="1" si="207"/>
        <v>-1708510339416937.3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-1708510339416937.3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-7118793080903.9053</v>
      </c>
      <c r="L5437" s="444">
        <f t="shared" ca="1" si="207"/>
        <v>-1715629132497841.3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-1715629132497841.3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-7148454718741.0049</v>
      </c>
      <c r="L5438" s="444">
        <f t="shared" ca="1" si="207"/>
        <v>-1722777587216582.3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-1722777587216582.3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-7178239946735.7588</v>
      </c>
      <c r="L5439" s="444">
        <f t="shared" ca="1" si="207"/>
        <v>-1729955827163318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-1729955827163318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-7208149279847.1582</v>
      </c>
      <c r="L5440" s="444">
        <f t="shared" ca="1" si="207"/>
        <v>-1737163976443165.3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-1737163976443165.3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-7238183235179.8555</v>
      </c>
      <c r="L5441" s="444">
        <f t="shared" ca="1" si="207"/>
        <v>-1744402159678345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-1744402159678345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-7268342331993.1045</v>
      </c>
      <c r="L5442" s="444">
        <f t="shared" ca="1" si="207"/>
        <v>-1751670502010338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-1751670502010338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-7298627091709.7412</v>
      </c>
      <c r="L5443" s="444">
        <f t="shared" ca="1" si="207"/>
        <v>-1758969129102047.8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-1758969129102047.8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-7329038037925.1992</v>
      </c>
      <c r="L5444" s="444">
        <f t="shared" ca="1" si="207"/>
        <v>-1766298167139973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-1766298167139973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-7359575696416.5537</v>
      </c>
      <c r="L5445" s="444">
        <f t="shared" ca="1" si="207"/>
        <v>-1773657742836389.5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-1773657742836389.5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-7390240595151.623</v>
      </c>
      <c r="L5446" s="444">
        <f t="shared" ca="1" si="207"/>
        <v>-1781047983431541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-1781047983431541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-7421033264298.0889</v>
      </c>
      <c r="L5447" s="444">
        <f t="shared" ca="1" si="207"/>
        <v>-1788469016695839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-1788469016695839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-7451954236232.6631</v>
      </c>
      <c r="L5448" s="444">
        <f t="shared" ca="1" si="207"/>
        <v>-1795920970932071.8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-1795920970932071.8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-7483004045550.2988</v>
      </c>
      <c r="L5449" s="444">
        <f t="shared" ca="1" si="207"/>
        <v>-1803403974977622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-1803403974977622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-7514183229073.4248</v>
      </c>
      <c r="L5450" s="444">
        <f t="shared" ca="1" si="207"/>
        <v>-1810918158206695.5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-1810918158206695.5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-7545492325861.2324</v>
      </c>
      <c r="L5451" s="444">
        <f t="shared" ca="1" si="207"/>
        <v>-1818463650532556.8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-1818463650532556.8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-7576931877218.9863</v>
      </c>
      <c r="L5452" s="444">
        <f t="shared" ca="1" si="207"/>
        <v>-1826040582409775.8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-1826040582409775.8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-7608502426707.3994</v>
      </c>
      <c r="L5453" s="444">
        <f t="shared" ca="1" si="207"/>
        <v>-1833649084836483.3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-1833649084836483.3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-7640204520152.0137</v>
      </c>
      <c r="L5454" s="444">
        <f t="shared" ca="1" si="207"/>
        <v>-1841289289356635.3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-1841289289356635.3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-7672038705652.6465</v>
      </c>
      <c r="L5455" s="444">
        <f t="shared" ca="1" si="207"/>
        <v>-1848961328062288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-1848961328062288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-7704005533592.8672</v>
      </c>
      <c r="L5456" s="444">
        <f t="shared" ca="1" si="207"/>
        <v>-1856665333595880.8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-1856665333595880.8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-7736105556649.5029</v>
      </c>
      <c r="L5457" s="444">
        <f t="shared" ca="1" si="207"/>
        <v>-1864401439152530.3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-1864401439152530.3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-7768339329802.209</v>
      </c>
      <c r="L5458" s="444">
        <f t="shared" ca="1" si="207"/>
        <v>-1872169778482332.5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-1872169778482332.5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-7800707410343.0527</v>
      </c>
      <c r="L5459" s="444">
        <f t="shared" ca="1" si="207"/>
        <v>-1879970485892675.5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-1879970485892675.5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-7833210357886.1484</v>
      </c>
      <c r="L5460" s="444">
        <f t="shared" ca="1" si="207"/>
        <v>-1887803696250561.8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-1887803696250561.8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-7865848734377.3408</v>
      </c>
      <c r="L5461" s="444">
        <f t="shared" ca="1" si="207"/>
        <v>-1895669544984939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-1895669544984939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-7898623104103.9121</v>
      </c>
      <c r="L5462" s="444">
        <f t="shared" ca="1" si="207"/>
        <v>-1903568168089043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-1903568168089043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-7931534033704.3467</v>
      </c>
      <c r="L5463" s="444">
        <f t="shared" ca="1" si="207"/>
        <v>-1911499702122747.3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-1911499702122747.3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-7964582092178.1133</v>
      </c>
      <c r="L5464" s="444">
        <f t="shared" ca="1" si="207"/>
        <v>-1919464284214925.3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-1919464284214925.3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-7997767850895.5215</v>
      </c>
      <c r="L5465" s="444">
        <f t="shared" ca="1" si="207"/>
        <v>-1927462052065820.8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-1927462052065820.8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-8031091883607.5859</v>
      </c>
      <c r="L5466" s="444">
        <f t="shared" ca="1" si="207"/>
        <v>-1935493143949428.3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-1935493143949428.3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-8064554766455.9512</v>
      </c>
      <c r="L5467" s="444">
        <f t="shared" ca="1" si="207"/>
        <v>-1943557698715884.3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-1943557698715884.3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-8098157077982.8496</v>
      </c>
      <c r="L5468" s="444">
        <f t="shared" ca="1" si="207"/>
        <v>-1951655855793867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-1951655855793867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-8131899399141.1123</v>
      </c>
      <c r="L5469" s="444">
        <f t="shared" ca="1" si="207"/>
        <v>-1959787755193008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-1959787755193008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-8165782313304.2002</v>
      </c>
      <c r="L5470" s="444">
        <f t="shared" ca="1" si="207"/>
        <v>-1967953537506312.3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-1967953537506312.3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-8199806406276.3008</v>
      </c>
      <c r="L5471" s="444">
        <f t="shared" ca="1" si="207"/>
        <v>-1976153343912588.5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-1976153343912588.5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-8233972266302.4521</v>
      </c>
      <c r="L5472" s="444">
        <f t="shared" ca="1" si="207"/>
        <v>-1984387316178891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-1984387316178891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-8268280484078.7119</v>
      </c>
      <c r="L5473" s="444">
        <f t="shared" ca="1" si="207"/>
        <v>-1992655596662969.8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-1992655596662969.8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-8302731652762.375</v>
      </c>
      <c r="L5474" s="444">
        <f t="shared" ca="1" si="207"/>
        <v>-2000958328315732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-2000958328315732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-8337326367982.2168</v>
      </c>
      <c r="L5475" s="444">
        <f t="shared" ca="1" si="207"/>
        <v>-2009295654683714.3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-2009295654683714.3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-8372065227848.8096</v>
      </c>
      <c r="L5476" s="444">
        <f t="shared" ca="1" si="207"/>
        <v>-2017667719911563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-2017667719911563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-8406948832964.8457</v>
      </c>
      <c r="L5477" s="444">
        <f t="shared" ca="1" si="207"/>
        <v>-2026074668744527.8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-2026074668744527.8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-8441977786435.5322</v>
      </c>
      <c r="L5478" s="444">
        <f t="shared" ca="1" si="207"/>
        <v>-2034516646530963.3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-2034516646530963.3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-8477152693879.0146</v>
      </c>
      <c r="L5479" s="444">
        <f t="shared" ca="1" si="207"/>
        <v>-2042993799224842.3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-2042993799224842.3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-8512474163436.8438</v>
      </c>
      <c r="L5480" s="444">
        <f t="shared" ca="1" si="207"/>
        <v>-2051506273388279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-2051506273388279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-8547942805784.4961</v>
      </c>
      <c r="L5481" s="444">
        <f t="shared" ca="1" si="207"/>
        <v>-2060054216194063.5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-2060054216194063.5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-8583559234141.9326</v>
      </c>
      <c r="L5482" s="444">
        <f t="shared" ca="1" si="207"/>
        <v>-2068637775428205.5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-2068637775428205.5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-8619324064284.1895</v>
      </c>
      <c r="L5483" s="444">
        <f t="shared" ca="1" si="207"/>
        <v>-2077257099492489.8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-2077257099492489.8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-8655237914552.04</v>
      </c>
      <c r="L5484" s="444">
        <f t="shared" ca="1" si="207"/>
        <v>-2085912337407041.8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-2085912337407041.8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-8691301405862.6738</v>
      </c>
      <c r="L5485" s="444">
        <f t="shared" ca="1" si="207"/>
        <v>-2094603638812904.5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-2094603638812904.5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-8727515161720.4355</v>
      </c>
      <c r="L5486" s="444">
        <f t="shared" ca="1" si="207"/>
        <v>-2103331153974625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-2103331153974625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-8763879808227.6045</v>
      </c>
      <c r="L5487" s="444">
        <f t="shared" ca="1" si="207"/>
        <v>-2112095033782852.5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-2112095033782852.5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-8800395974095.2168</v>
      </c>
      <c r="L5488" s="444">
        <f t="shared" ca="1" si="207"/>
        <v>-2120895429756947.8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-2120895429756947.8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-8837064290653.9492</v>
      </c>
      <c r="L5489" s="444">
        <f t="shared" ca="1" si="207"/>
        <v>-2129732494047601.8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-2129732494047601.8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-8873885391865.0059</v>
      </c>
      <c r="L5490" s="444">
        <f t="shared" ca="1" si="207"/>
        <v>-2138606379439466.8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-2138606379439466.8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-8910859914331.1113</v>
      </c>
      <c r="L5491" s="444">
        <f t="shared" ca="1" si="207"/>
        <v>-2147517239353797.8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-2147517239353797.8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-8947988497307.4902</v>
      </c>
      <c r="L5492" s="444">
        <f t="shared" ca="1" si="207"/>
        <v>-2156465227851105.3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-2156465227851105.3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-8985271782712.9375</v>
      </c>
      <c r="L5493" s="444">
        <f t="shared" ca="1" si="207"/>
        <v>-2165450499633818.3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-2165450499633818.3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-9022710415140.9102</v>
      </c>
      <c r="L5494" s="444">
        <f t="shared" ca="1" si="207"/>
        <v>-2174473210048959.3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-2174473210048959.3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-9060305041870.6641</v>
      </c>
      <c r="L5495" s="444">
        <f t="shared" ca="1" si="207"/>
        <v>-2183533515090830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-2183533515090830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-9098056312878.457</v>
      </c>
      <c r="L5496" s="444">
        <f t="shared" ca="1" si="207"/>
        <v>-2192631571403708.5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-2192631571403708.5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-9135964880848.7852</v>
      </c>
      <c r="L5497" s="444">
        <f t="shared" ca="1" si="207"/>
        <v>-2201767536284557.3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-2201767536284557.3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-9174031401185.6543</v>
      </c>
      <c r="L5498" s="444">
        <f t="shared" ca="1" si="207"/>
        <v>-2210941567685743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-2210941567685743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-9212256532023.9297</v>
      </c>
      <c r="L5499" s="444">
        <f t="shared" ca="1" si="207"/>
        <v>-2220153824217767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-2220153824217767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-9250640934240.6953</v>
      </c>
      <c r="L5500" s="444">
        <f t="shared" ca="1" si="207"/>
        <v>-2229404465152007.8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-2229404465152007.8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-9289185271466.6992</v>
      </c>
      <c r="L5501" s="444">
        <f t="shared" ca="1" si="207"/>
        <v>-2238693650423474.5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-2238693650423474.5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-9327890210097.8105</v>
      </c>
      <c r="L5502" s="444">
        <f t="shared" ca="1" si="207"/>
        <v>-2248021540633572.3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-2248021540633572.3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-9366756419306.5527</v>
      </c>
      <c r="L5503" s="444">
        <f t="shared" ca="1" si="207"/>
        <v>-2257388297052879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-2257388297052879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-9405784571053.6621</v>
      </c>
      <c r="L5504" s="444">
        <f t="shared" ca="1" si="207"/>
        <v>-2266794081623932.5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-2266794081623932.5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-9444975340099.7188</v>
      </c>
      <c r="L5505" s="444">
        <f t="shared" ca="1" si="207"/>
        <v>-2276239056964032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-2276239056964032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-9484329404016.8008</v>
      </c>
      <c r="L5506" s="444">
        <f t="shared" ca="1" si="207"/>
        <v>-2285723386368049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-2285723386368049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-9523847443200.2031</v>
      </c>
      <c r="L5507" s="444">
        <f t="shared" ca="1" si="207"/>
        <v>-2295247233811249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-2295247233811249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-9563530140880.2031</v>
      </c>
      <c r="L5508" s="444">
        <f t="shared" ca="1" si="207"/>
        <v>-2304810763952129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-2304810763952129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-9603378183133.8711</v>
      </c>
      <c r="L5509" s="444">
        <f t="shared" ca="1" si="207"/>
        <v>-2314414142135263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-2314414142135263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-9643392258896.9297</v>
      </c>
      <c r="L5510" s="444">
        <f t="shared" ca="1" si="207"/>
        <v>-2324057534394160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-2324057534394160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-9683573059975.666</v>
      </c>
      <c r="L5511" s="444">
        <f t="shared" ca="1" si="207"/>
        <v>-2333741107454135.5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-2333741107454135.5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-9723921281058.8984</v>
      </c>
      <c r="L5512" s="444">
        <f t="shared" ca="1" si="207"/>
        <v>-2343465028735194.5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-2343465028735194.5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-9764437619729.9766</v>
      </c>
      <c r="L5513" s="444">
        <f t="shared" ca="1" si="207"/>
        <v>-2353229466354924.5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-2353229466354924.5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-9805122776478.8516</v>
      </c>
      <c r="L5514" s="444">
        <f t="shared" ca="1" si="207"/>
        <v>-2363034589131403.5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-2363034589131403.5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-9845977454714.1816</v>
      </c>
      <c r="L5515" s="444">
        <f t="shared" ca="1" si="207"/>
        <v>-2372880566586117.5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-2372880566586117.5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-9887002360775.4902</v>
      </c>
      <c r="L5516" s="444">
        <f t="shared" ca="1" si="207"/>
        <v>-2382767568946893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-2382767568946893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-9928198203945.3867</v>
      </c>
      <c r="L5517" s="444">
        <f t="shared" ca="1" si="207"/>
        <v>-2392695767150838.5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-2392695767150838.5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-9969565696461.8262</v>
      </c>
      <c r="L5518" s="444">
        <f t="shared" ca="1" si="207"/>
        <v>-2402665332847300.5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-2402665332847300.5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-10011105553530.418</v>
      </c>
      <c r="L5519" s="444">
        <f t="shared" ca="1" si="207"/>
        <v>-2412676438400831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-2412676438400831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-10052818493336.795</v>
      </c>
      <c r="L5520" s="444">
        <f t="shared" ca="1" si="207"/>
        <v>-2422729256894168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-2422729256894168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-10094705237059.033</v>
      </c>
      <c r="L5521" s="444">
        <f t="shared" ca="1" si="207"/>
        <v>-2432823962131227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-2432823962131227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-10136766508880.113</v>
      </c>
      <c r="L5522" s="444">
        <f t="shared" ca="1" si="207"/>
        <v>-2442960728640107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-2442960728640107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-10179003036000.445</v>
      </c>
      <c r="L5523" s="444">
        <f t="shared" ca="1" si="207"/>
        <v>-2453139731676107.5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-2453139731676107.5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-10221415548650.447</v>
      </c>
      <c r="L5524" s="444">
        <f t="shared" ca="1" si="207"/>
        <v>-2463361147224758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-2463361147224758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-10264004780103.158</v>
      </c>
      <c r="L5525" s="444">
        <f t="shared" ca="1" si="207"/>
        <v>-2473625152004861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-2473625152004861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-10306771466686.92</v>
      </c>
      <c r="L5526" s="444">
        <f t="shared" ca="1" si="207"/>
        <v>-2483931923471548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-2483931923471548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-10349716347798.117</v>
      </c>
      <c r="L5527" s="444">
        <f t="shared" ca="1" si="207"/>
        <v>-2494281639819346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-2494281639819346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-10392840165913.941</v>
      </c>
      <c r="L5528" s="444">
        <f t="shared" ca="1" si="207"/>
        <v>-2504674479985260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-2504674479985260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-10436143666605.25</v>
      </c>
      <c r="L5529" s="444">
        <f t="shared" ca="1" si="207"/>
        <v>-2515110623651865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-2515110623651865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-10479627598549.438</v>
      </c>
      <c r="L5530" s="444">
        <f t="shared" ca="1" si="207"/>
        <v>-2525590251250414.5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-2525590251250414.5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-10523292713543.395</v>
      </c>
      <c r="L5531" s="444">
        <f t="shared" ca="1" si="207"/>
        <v>-2536113543963958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-2536113543963958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-10567139766516.492</v>
      </c>
      <c r="L5532" s="444">
        <f t="shared" ca="1" si="207"/>
        <v>-2546680683730474.5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-2546680683730474.5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-10611169515543.645</v>
      </c>
      <c r="L5533" s="444">
        <f t="shared" ca="1" si="207"/>
        <v>-2557291853246018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-2557291853246018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-10655382721858.408</v>
      </c>
      <c r="L5534" s="444">
        <f t="shared" ca="1" si="207"/>
        <v>-2567947235967876.5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-2567947235967876.5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-10699780149866.152</v>
      </c>
      <c r="L5535" s="444">
        <f t="shared" ca="1" si="207"/>
        <v>-2578647016117742.5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-2578647016117742.5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-10744362567157.26</v>
      </c>
      <c r="L5536" s="444">
        <f t="shared" ca="1" si="207"/>
        <v>-2589391378684900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-2589391378684900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-10789130744520.416</v>
      </c>
      <c r="L5537" s="444">
        <f t="shared" ca="1" si="207"/>
        <v>-2600180509429420.5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-2600180509429420.5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-10834085455955.918</v>
      </c>
      <c r="L5538" s="444">
        <f t="shared" ca="1" si="207"/>
        <v>-2611014594885376.5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-2611014594885376.5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-10879227478689.068</v>
      </c>
      <c r="L5539" s="444">
        <f t="shared" ca="1" si="207"/>
        <v>-2621893822364065.5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-2621893822364065.5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-10924557593183.605</v>
      </c>
      <c r="L5540" s="444">
        <f t="shared" ca="1" si="207"/>
        <v>-2632818379957249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-2632818379957249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-10970076583155.203</v>
      </c>
      <c r="L5541" s="444">
        <f t="shared" ca="1" si="207"/>
        <v>-2643788456540404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-2643788456540404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-11015785235585.016</v>
      </c>
      <c r="L5542" s="444">
        <f t="shared" ca="1" si="207"/>
        <v>-2654804241775989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-2654804241775989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-11061684340733.287</v>
      </c>
      <c r="L5543" s="444">
        <f t="shared" ca="1" si="207"/>
        <v>-2665865926116722.5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-2665865926116722.5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-11107774692153.01</v>
      </c>
      <c r="L5544" s="444">
        <f t="shared" ca="1" si="207"/>
        <v>-2676973700808875.5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-2676973700808875.5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-11154057086703.648</v>
      </c>
      <c r="L5545" s="444">
        <f t="shared" ca="1" si="207"/>
        <v>-2688127757895579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-2688127757895579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-11200532324564.912</v>
      </c>
      <c r="L5546" s="444">
        <f t="shared" ca="1" si="207"/>
        <v>-2699328290220144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-2699328290220144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-11247201209250.6</v>
      </c>
      <c r="L5547" s="444">
        <f t="shared" ca="1" si="207"/>
        <v>-2710575491429394.5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-2710575491429394.5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-11294064547622.477</v>
      </c>
      <c r="L5548" s="444">
        <f t="shared" ca="1" si="207"/>
        <v>-2721869555977017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-2721869555977017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-11341123149904.238</v>
      </c>
      <c r="L5549" s="444">
        <f t="shared" ca="1" si="207"/>
        <v>-2733210679126921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-2733210679126921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-11388377829695.504</v>
      </c>
      <c r="L5550" s="444">
        <f t="shared" ca="1" si="207"/>
        <v>-2744599056956616.5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-2744599056956616.5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-11435829403985.902</v>
      </c>
      <c r="L5551" s="444">
        <f t="shared" ca="1" si="207"/>
        <v>-2756034886360602.5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-2756034886360602.5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-11483478693169.178</v>
      </c>
      <c r="L5552" s="444">
        <f t="shared" ca="1" si="207"/>
        <v>-2767518365053771.5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-2767518365053771.5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-11531326521057.381</v>
      </c>
      <c r="L5553" s="444">
        <f t="shared" ca="1" si="207"/>
        <v>-2779049691574829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-2779049691574829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-11579373714895.121</v>
      </c>
      <c r="L5554" s="444">
        <f t="shared" ca="1" si="207"/>
        <v>-2790629065289724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-2790629065289724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-11627621105373.85</v>
      </c>
      <c r="L5555" s="444">
        <f t="shared" ca="1" si="207"/>
        <v>-2802256686395098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-2802256686395098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-11676069526646.242</v>
      </c>
      <c r="L5556" s="444">
        <f t="shared" ca="1" si="207"/>
        <v>-2813932755921744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-2813932755921744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-11724719816340.6</v>
      </c>
      <c r="L5557" s="444">
        <f t="shared" ca="1" si="207"/>
        <v>-2825657475738084.5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-2825657475738084.5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-11773572815575.352</v>
      </c>
      <c r="L5558" s="444">
        <f t="shared" ca="1" si="207"/>
        <v>-2837431048553660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-2837431048553660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-11822629368973.584</v>
      </c>
      <c r="L5559" s="444">
        <f t="shared" ca="1" si="207"/>
        <v>-2849253677922633.5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-2849253677922633.5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-11871890324677.639</v>
      </c>
      <c r="L5560" s="444">
        <f t="shared" ca="1" si="207"/>
        <v>-2861125568247311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-2861125568247311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-11921356534363.795</v>
      </c>
      <c r="L5561" s="444">
        <f t="shared" ca="1" si="207"/>
        <v>-2873046924781675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-2873046924781675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-11971028853256.979</v>
      </c>
      <c r="L5562" s="444">
        <f t="shared" ca="1" si="207"/>
        <v>-2885017953634932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-2885017953634932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-12020908140145.551</v>
      </c>
      <c r="L5563" s="444">
        <f t="shared" ca="1" si="207"/>
        <v>-2897038861775077.5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-2897038861775077.5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-12070995257396.156</v>
      </c>
      <c r="L5564" s="444">
        <f t="shared" ca="1" si="207"/>
        <v>-2909109857032473.5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-2909109857032473.5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-12121291070968.639</v>
      </c>
      <c r="L5565" s="444">
        <f t="shared" ca="1" si="207"/>
        <v>-2921231148103442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-2921231148103442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-12171796450431.008</v>
      </c>
      <c r="L5566" s="444">
        <f t="shared" ca="1" si="207"/>
        <v>-2933402944553873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-2933402944553873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-12222512268974.471</v>
      </c>
      <c r="L5567" s="444">
        <f t="shared" ca="1" si="207"/>
        <v>-2945625456822847.5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-2945625456822847.5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-12273439403428.531</v>
      </c>
      <c r="L5568" s="444">
        <f t="shared" ca="1" si="207"/>
        <v>-2957898896226276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-2957898896226276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-12324578734276.15</v>
      </c>
      <c r="L5569" s="444">
        <f t="shared" ca="1" si="207"/>
        <v>-2970223474960552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-2970223474960552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-12375931145668.967</v>
      </c>
      <c r="L5570" s="444">
        <f t="shared" ca="1" si="207"/>
        <v>-2982599406106221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-2982599406106221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-12427497525442.588</v>
      </c>
      <c r="L5571" s="444">
        <f t="shared" ca="1" si="207"/>
        <v>-2995026903631663.5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-2995026903631663.5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-12479278765131.932</v>
      </c>
      <c r="L5572" s="444">
        <f t="shared" ca="1" si="207"/>
        <v>-3007506182396795.5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-3007506182396795.5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-12531275759986.648</v>
      </c>
      <c r="L5573" s="444">
        <f t="shared" ca="1" si="207"/>
        <v>-3020037458156782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-3020037458156782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-12583489408986.592</v>
      </c>
      <c r="L5574" s="444">
        <f t="shared" ca="1" si="207"/>
        <v>-3032620947565768.5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-3032620947565768.5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-12635920614857.369</v>
      </c>
      <c r="L5575" s="444">
        <f t="shared" ca="1" si="207"/>
        <v>-3045256868180626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-3045256868180626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-12688570284085.941</v>
      </c>
      <c r="L5576" s="444">
        <f t="shared" ca="1" si="207"/>
        <v>-3057945438464712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-3057945438464712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-12741439326936.301</v>
      </c>
      <c r="L5577" s="444">
        <f t="shared" ca="1" si="207"/>
        <v>-3070686877791648.5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-3070686877791648.5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-12794528657465.201</v>
      </c>
      <c r="L5578" s="444">
        <f t="shared" ca="1" si="207"/>
        <v>-3083481406449113.5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-3083481406449113.5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-12847839193537.973</v>
      </c>
      <c r="L5579" s="444">
        <f t="shared" ca="1" si="207"/>
        <v>-3096329245642651.5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-3096329245642651.5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-12901371856844.381</v>
      </c>
      <c r="L5580" s="444">
        <f t="shared" ca="1" si="207"/>
        <v>-3109230617499496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-3109230617499496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-12955127572914.566</v>
      </c>
      <c r="L5581" s="444">
        <f t="shared" ca="1" si="207"/>
        <v>-3122185745072410.5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-3122185745072410.5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-13009107271135.043</v>
      </c>
      <c r="L5582" s="444">
        <f t="shared" ca="1" si="207"/>
        <v>-3135194852343545.5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-3135194852343545.5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-13063311884764.773</v>
      </c>
      <c r="L5583" s="444">
        <f t="shared" ca="1" si="207"/>
        <v>-3148258164228310.5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-3148258164228310.5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-13117742350951.293</v>
      </c>
      <c r="L5584" s="444">
        <f t="shared" ca="1" si="207"/>
        <v>-3161375906579262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-3161375906579262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-13172399610746.926</v>
      </c>
      <c r="L5585" s="444">
        <f t="shared" ca="1" si="207"/>
        <v>-3174548306190009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-3174548306190009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-13227284609125.037</v>
      </c>
      <c r="L5586" s="444">
        <f t="shared" ca="1" si="207"/>
        <v>-3187775590799134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-3187775590799134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-13282398294996.391</v>
      </c>
      <c r="L5587" s="444">
        <f t="shared" ca="1" si="207"/>
        <v>-3201057989094130.5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-3201057989094130.5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-13337741621225.543</v>
      </c>
      <c r="L5588" s="444">
        <f t="shared" ca="1" si="207"/>
        <v>-3214395730715356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-3214395730715356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-13393315544647.316</v>
      </c>
      <c r="L5589" s="444">
        <f t="shared" ca="1" si="207"/>
        <v>-3227789046260003.5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-3227789046260003.5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-13449121026083.348</v>
      </c>
      <c r="L5590" s="444">
        <f t="shared" ca="1" si="207"/>
        <v>-3241238167286087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-3241238167286087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-13505159030358.695</v>
      </c>
      <c r="L5591" s="444">
        <f t="shared" ca="1" si="207"/>
        <v>-3254743326316445.5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-3254743326316445.5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-13561430526318.523</v>
      </c>
      <c r="L5592" s="444">
        <f t="shared" ca="1" si="207"/>
        <v>-3268304756842764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-3268304756842764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-13617936486844.85</v>
      </c>
      <c r="L5593" s="444">
        <f t="shared" ca="1" si="207"/>
        <v>-3281922693329609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-3281922693329609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-13674677888873.371</v>
      </c>
      <c r="L5594" s="444">
        <f t="shared" ca="1" si="207"/>
        <v>-3295597371218482.5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-3295597371218482.5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-13731655713410.344</v>
      </c>
      <c r="L5595" s="444">
        <f t="shared" ca="1" si="207"/>
        <v>-3309329026931893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-3309329026931893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-13788870945549.555</v>
      </c>
      <c r="L5596" s="444">
        <f t="shared" ca="1" si="207"/>
        <v>-3323117897877442.5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-3323117897877442.5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-13846324574489.344</v>
      </c>
      <c r="L5597" s="444">
        <f t="shared" ca="1" si="207"/>
        <v>-3336964222451932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-3336964222451932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-13904017593549.717</v>
      </c>
      <c r="L5598" s="444">
        <f t="shared" ca="1" si="207"/>
        <v>-3350868240045481.5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-3350868240045481.5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-13961951000189.506</v>
      </c>
      <c r="L5599" s="444">
        <f t="shared" ca="1" si="207"/>
        <v>-3364830191045671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-3364830191045671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-14020125796023.629</v>
      </c>
      <c r="L5600" s="444">
        <f t="shared" ca="1" si="207"/>
        <v>-3378850316841694.5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-3378850316841694.5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-14078542986840.395</v>
      </c>
      <c r="L5601" s="444">
        <f t="shared" ca="1" si="207"/>
        <v>-3392928859828535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-3392928859828535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-14137203582618.896</v>
      </c>
      <c r="L5602" s="444">
        <f t="shared" ca="1" si="207"/>
        <v>-3407066063411154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-3407066063411154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-14196108597546.475</v>
      </c>
      <c r="L5603" s="444">
        <f t="shared" ca="1" si="207"/>
        <v>-3421262172008700.5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-3421262172008700.5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-14255259050036.252</v>
      </c>
      <c r="L5604" s="444">
        <f t="shared" ca="1" si="207"/>
        <v>-3435517431058737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-3435517431058737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-14314655962744.736</v>
      </c>
      <c r="L5605" s="444">
        <f t="shared" ca="1" si="207"/>
        <v>-3449832087021481.5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-3449832087021481.5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-14374300362589.506</v>
      </c>
      <c r="L5606" s="444">
        <f t="shared" ca="1" si="207"/>
        <v>-3464206387384071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-3464206387384071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-14434193280766.963</v>
      </c>
      <c r="L5607" s="444">
        <f t="shared" ca="1" si="207"/>
        <v>-3478640580664838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-3478640580664838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-14494335752770.158</v>
      </c>
      <c r="L5608" s="444">
        <f t="shared" ca="1" si="207"/>
        <v>-3493134916417608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-3493134916417608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-14554728818406.699</v>
      </c>
      <c r="L5609" s="444">
        <f t="shared" ca="1" si="207"/>
        <v>-3507689645236014.5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-3507689645236014.5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-14615373521816.729</v>
      </c>
      <c r="L5610" s="444">
        <f t="shared" ca="1" si="207"/>
        <v>-3522305018757831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-3522305018757831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-14676270911490.963</v>
      </c>
      <c r="L5611" s="444">
        <f t="shared" ca="1" si="207"/>
        <v>-3536981289669322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-3536981289669322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-14737422040288.842</v>
      </c>
      <c r="L5612" s="444">
        <f t="shared" ca="1" si="207"/>
        <v>-3551718711709611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-3551718711709611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-14798827965456.713</v>
      </c>
      <c r="L5613" s="444">
        <f t="shared" ca="1" si="207"/>
        <v>-3566517539675067.5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-3566517539675067.5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-14860489748646.115</v>
      </c>
      <c r="L5614" s="444">
        <f t="shared" ca="1" si="207"/>
        <v>-3581378029423713.5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-3581378029423713.5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-14922408455932.139</v>
      </c>
      <c r="L5615" s="444">
        <f t="shared" ca="1" si="207"/>
        <v>-3596300437879645.5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-3596300437879645.5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-14984585157831.855</v>
      </c>
      <c r="L5616" s="444">
        <f t="shared" ca="1" si="207"/>
        <v>-3611285023037477.5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-3611285023037477.5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-15047020929322.822</v>
      </c>
      <c r="L5617" s="444">
        <f t="shared" ca="1" si="207"/>
        <v>-3626332043966800.5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-3626332043966800.5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-15109716849861.668</v>
      </c>
      <c r="L5618" s="444">
        <f t="shared" ref="L5618:L5872" ca="1" si="212">I5618-J5618+K5618</f>
        <v>-3641441760816662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-3641441760816662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-15172674003402.758</v>
      </c>
      <c r="L5619" s="444">
        <f t="shared" ca="1" si="212"/>
        <v>-3656614434820065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-3656614434820065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-15235893478416.938</v>
      </c>
      <c r="L5620" s="444">
        <f t="shared" ca="1" si="212"/>
        <v>-3671850328298482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-3671850328298482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-15299376367910.342</v>
      </c>
      <c r="L5621" s="444">
        <f t="shared" ca="1" si="212"/>
        <v>-3687149704666392.5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-3687149704666392.5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-15363123769443.303</v>
      </c>
      <c r="L5622" s="444">
        <f t="shared" ca="1" si="212"/>
        <v>-3702512828435836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-3702512828435836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-15427136785149.316</v>
      </c>
      <c r="L5623" s="444">
        <f t="shared" ca="1" si="212"/>
        <v>-3717939965220985.5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-3717939965220985.5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-15491416521754.104</v>
      </c>
      <c r="L5624" s="444">
        <f t="shared" ca="1" si="212"/>
        <v>-3733431381742739.5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-3733431381742739.5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-15555964090594.75</v>
      </c>
      <c r="L5625" s="444">
        <f t="shared" ca="1" si="212"/>
        <v>-3748987345833334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-3748987345833334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-15620780607638.891</v>
      </c>
      <c r="L5626" s="444">
        <f t="shared" ca="1" si="212"/>
        <v>-3764608126440973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-3764608126440973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-15685867193504.053</v>
      </c>
      <c r="L5627" s="444">
        <f t="shared" ca="1" si="212"/>
        <v>-3780293993634477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-3780293993634477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-15751224973476.984</v>
      </c>
      <c r="L5628" s="444">
        <f t="shared" ca="1" si="212"/>
        <v>-3796045218607954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-3796045218607954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-15816855077533.141</v>
      </c>
      <c r="L5629" s="444">
        <f t="shared" ca="1" si="212"/>
        <v>-3811862073685487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-3811862073685487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-15882758640356.195</v>
      </c>
      <c r="L5630" s="444">
        <f t="shared" ca="1" si="212"/>
        <v>-3827744832325843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-3827744832325843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-15948936801357.682</v>
      </c>
      <c r="L5631" s="444">
        <f t="shared" ca="1" si="212"/>
        <v>-3843693769127200.5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-3843693769127200.5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-16015390704696.668</v>
      </c>
      <c r="L5632" s="444">
        <f t="shared" ca="1" si="212"/>
        <v>-3859709159831897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-3859709159831897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-16082121499299.57</v>
      </c>
      <c r="L5633" s="444">
        <f t="shared" ca="1" si="212"/>
        <v>-3875791281331196.5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-3875791281331196.5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-16149130338879.984</v>
      </c>
      <c r="L5634" s="444">
        <f t="shared" ca="1" si="212"/>
        <v>-3891940411670076.5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-3891940411670076.5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-16216418381958.652</v>
      </c>
      <c r="L5635" s="444">
        <f t="shared" ca="1" si="212"/>
        <v>-3908156830052035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-3908156830052035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-16283986791883.479</v>
      </c>
      <c r="L5636" s="444">
        <f t="shared" ca="1" si="212"/>
        <v>-3924440816843918.5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-3924440816843918.5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-16351836736849.66</v>
      </c>
      <c r="L5637" s="444">
        <f t="shared" ca="1" si="212"/>
        <v>-3940792653580768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-3940792653580768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-16419969389919.867</v>
      </c>
      <c r="L5638" s="444">
        <f t="shared" ca="1" si="212"/>
        <v>-3957212622970688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-3957212622970688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-16488385929044.533</v>
      </c>
      <c r="L5639" s="444">
        <f t="shared" ca="1" si="212"/>
        <v>-3973701008899732.5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-3973701008899732.5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-16557087537082.221</v>
      </c>
      <c r="L5640" s="444">
        <f t="shared" ca="1" si="212"/>
        <v>-3990258096436814.5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-3990258096436814.5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-16626075401820.061</v>
      </c>
      <c r="L5641" s="444">
        <f t="shared" ca="1" si="212"/>
        <v>-4006884171838634.5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-4006884171838634.5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-16695350715994.309</v>
      </c>
      <c r="L5642" s="444">
        <f t="shared" ca="1" si="212"/>
        <v>-4023579522554629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-4023579522554629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-16764914677310.953</v>
      </c>
      <c r="L5643" s="444">
        <f t="shared" ca="1" si="212"/>
        <v>-4040344437231940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-4040344437231940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-16834768488466.418</v>
      </c>
      <c r="L5644" s="444">
        <f t="shared" ca="1" si="212"/>
        <v>-4057179205720406.5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-4057179205720406.5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-16904913357168.357</v>
      </c>
      <c r="L5645" s="444">
        <f t="shared" ca="1" si="212"/>
        <v>-4074084119077575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-4074084119077575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-16975350496156.563</v>
      </c>
      <c r="L5646" s="444">
        <f t="shared" ca="1" si="212"/>
        <v>-4091059469573731.5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-4091059469573731.5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-17046081123223.881</v>
      </c>
      <c r="L5647" s="444">
        <f t="shared" ca="1" si="212"/>
        <v>-4108105550696955.5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-4108105550696955.5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-17117106461237.314</v>
      </c>
      <c r="L5648" s="444">
        <f t="shared" ca="1" si="212"/>
        <v>-4125222657158193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-4125222657158193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-17188427738159.137</v>
      </c>
      <c r="L5649" s="444">
        <f t="shared" ca="1" si="212"/>
        <v>-4142411084896352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-4142411084896352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-17260046187068.133</v>
      </c>
      <c r="L5650" s="444">
        <f t="shared" ca="1" si="212"/>
        <v>-4159671131083420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-4159671131083420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-17331963046180.916</v>
      </c>
      <c r="L5651" s="444">
        <f t="shared" ca="1" si="212"/>
        <v>-4177003094129601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-4177003094129601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-17404179558873.338</v>
      </c>
      <c r="L5652" s="444">
        <f t="shared" ca="1" si="212"/>
        <v>-4194407273688474.5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-4194407273688474.5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-17476696973701.977</v>
      </c>
      <c r="L5653" s="444">
        <f t="shared" ca="1" si="212"/>
        <v>-4211883970662176.5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-4211883970662176.5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-17549516544425.732</v>
      </c>
      <c r="L5654" s="444">
        <f t="shared" ca="1" si="212"/>
        <v>-4229433487206602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-4229433487206602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-17622639530027.508</v>
      </c>
      <c r="L5655" s="444">
        <f t="shared" ca="1" si="212"/>
        <v>-4247056126736629.5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-4247056126736629.5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-17696067194735.957</v>
      </c>
      <c r="L5656" s="444">
        <f t="shared" ca="1" si="212"/>
        <v>-4264752193931365.5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-4264752193931365.5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-17769800808047.355</v>
      </c>
      <c r="L5657" s="444">
        <f t="shared" ca="1" si="212"/>
        <v>-4282521994739413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-4282521994739413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-17843841644747.551</v>
      </c>
      <c r="L5658" s="444">
        <f t="shared" ca="1" si="212"/>
        <v>-4300365836384160.5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-4300365836384160.5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-17918190984934.004</v>
      </c>
      <c r="L5659" s="444">
        <f t="shared" ca="1" si="212"/>
        <v>-4318284027369094.5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-4318284027369094.5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-17992850114037.895</v>
      </c>
      <c r="L5660" s="444">
        <f t="shared" ca="1" si="212"/>
        <v>-4336276877483132.5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-4336276877483132.5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-18067820322846.387</v>
      </c>
      <c r="L5661" s="444">
        <f t="shared" ca="1" si="212"/>
        <v>-4354344697805979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-4354344697805979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-18143102907524.914</v>
      </c>
      <c r="L5662" s="444">
        <f t="shared" ca="1" si="212"/>
        <v>-4372487800713504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-4372487800713504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-18218699169639.602</v>
      </c>
      <c r="L5663" s="444">
        <f t="shared" ca="1" si="212"/>
        <v>-4390706499883143.5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-4390706499883143.5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-18294610416179.766</v>
      </c>
      <c r="L5664" s="444">
        <f t="shared" ca="1" si="212"/>
        <v>-4409001110299323.5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-4409001110299323.5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-18370837959580.512</v>
      </c>
      <c r="L5665" s="444">
        <f t="shared" ca="1" si="212"/>
        <v>-4427371948258904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-4427371948258904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-18447383117745.43</v>
      </c>
      <c r="L5666" s="444">
        <f t="shared" ca="1" si="212"/>
        <v>-4445819331376649.5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-4445819331376649.5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-18524247214069.371</v>
      </c>
      <c r="L5667" s="444">
        <f t="shared" ca="1" si="212"/>
        <v>-4464343578590719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-4464343578590719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-18601431577461.328</v>
      </c>
      <c r="L5668" s="444">
        <f t="shared" ca="1" si="212"/>
        <v>-4482945010168180.5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-4482945010168180.5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-18678937542367.422</v>
      </c>
      <c r="L5669" s="444">
        <f t="shared" ca="1" si="212"/>
        <v>-4501623947710548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-4501623947710548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-18756766448793.953</v>
      </c>
      <c r="L5670" s="444">
        <f t="shared" ca="1" si="212"/>
        <v>-4520380714159342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-4520380714159342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-18834919642330.59</v>
      </c>
      <c r="L5671" s="444">
        <f t="shared" ca="1" si="212"/>
        <v>-4539215633801673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-4539215633801673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-18913398474173.637</v>
      </c>
      <c r="L5672" s="444">
        <f t="shared" ca="1" si="212"/>
        <v>-4558129032275847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-4558129032275847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-18992204301149.363</v>
      </c>
      <c r="L5673" s="444">
        <f t="shared" ca="1" si="212"/>
        <v>-4577121236576996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-4577121236576996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-19071338485737.484</v>
      </c>
      <c r="L5674" s="444">
        <f t="shared" ca="1" si="212"/>
        <v>-4596192575062733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-4596192575062733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-19150802396094.719</v>
      </c>
      <c r="L5675" s="444">
        <f t="shared" ca="1" si="212"/>
        <v>-4615343377458828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-4615343377458828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-19230597406078.449</v>
      </c>
      <c r="L5676" s="444">
        <f t="shared" ca="1" si="212"/>
        <v>-4634573974864906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-4634573974864906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-19310724895270.441</v>
      </c>
      <c r="L5677" s="444">
        <f t="shared" ca="1" si="212"/>
        <v>-4653884699760176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-4653884699760176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-19391186249000.734</v>
      </c>
      <c r="L5678" s="444">
        <f t="shared" ca="1" si="212"/>
        <v>-4673275886009177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-4673275886009177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-19471982858371.57</v>
      </c>
      <c r="L5679" s="444">
        <f t="shared" ca="1" si="212"/>
        <v>-4692747868867549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-4692747868867549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-19553116120281.453</v>
      </c>
      <c r="L5680" s="444">
        <f t="shared" ca="1" si="212"/>
        <v>-4712300984987830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-4712300984987830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-19634587437449.293</v>
      </c>
      <c r="L5681" s="444">
        <f t="shared" ca="1" si="212"/>
        <v>-4731935572425279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-4731935572425279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-19716398218438.664</v>
      </c>
      <c r="L5682" s="444">
        <f t="shared" ca="1" si="212"/>
        <v>-4751651970643718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-4751651970643718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-19798549877682.156</v>
      </c>
      <c r="L5683" s="444">
        <f t="shared" ca="1" si="212"/>
        <v>-4771450520521400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-4771450520521400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-19881043835505.832</v>
      </c>
      <c r="L5684" s="444">
        <f t="shared" ca="1" si="212"/>
        <v>-4791331564356906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-4791331564356906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-19963881518153.773</v>
      </c>
      <c r="L5685" s="444">
        <f t="shared" ca="1" si="212"/>
        <v>-4811295445875060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-4811295445875060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-20047064357812.75</v>
      </c>
      <c r="L5686" s="444">
        <f t="shared" ca="1" si="212"/>
        <v>-4831342510232873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-4831342510232873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-20130593792636.969</v>
      </c>
      <c r="L5687" s="444">
        <f t="shared" ca="1" si="212"/>
        <v>-4851473104025510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-4851473104025510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-20214471266772.957</v>
      </c>
      <c r="L5688" s="444">
        <f t="shared" ca="1" si="212"/>
        <v>-4871687575292283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-4871687575292283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-20298698230384.512</v>
      </c>
      <c r="L5689" s="444">
        <f t="shared" ca="1" si="212"/>
        <v>-4891986273522668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-4891986273522668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-20383276139677.781</v>
      </c>
      <c r="L5690" s="444">
        <f t="shared" ca="1" si="212"/>
        <v>-4912369549662346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-4912369549662346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-20468206456926.441</v>
      </c>
      <c r="L5691" s="444">
        <f t="shared" ca="1" si="212"/>
        <v>-4932837756119272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-4932837756119272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-20553490650496.965</v>
      </c>
      <c r="L5692" s="444">
        <f t="shared" ca="1" si="212"/>
        <v>-4953391246769769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-4953391246769769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-20639130194874.039</v>
      </c>
      <c r="L5693" s="444">
        <f t="shared" ca="1" si="212"/>
        <v>-4974030376964643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-4974030376964643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-20725126570686.012</v>
      </c>
      <c r="L5694" s="444">
        <f t="shared" ca="1" si="212"/>
        <v>-4994755503535329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-4994755503535329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-20811481264730.539</v>
      </c>
      <c r="L5695" s="444">
        <f t="shared" ca="1" si="212"/>
        <v>-5015566984800060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-5015566984800060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-20898195770000.25</v>
      </c>
      <c r="L5696" s="444">
        <f t="shared" ca="1" si="212"/>
        <v>-5036465180570060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-5036465180570060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-20985271585708.582</v>
      </c>
      <c r="L5697" s="444">
        <f t="shared" ca="1" si="212"/>
        <v>-5057450452155769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-5057450452155769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-21072710217315.703</v>
      </c>
      <c r="L5698" s="444">
        <f t="shared" ca="1" si="212"/>
        <v>-5078523162373085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-5078523162373085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-21160513176554.52</v>
      </c>
      <c r="L5699" s="444">
        <f t="shared" ca="1" si="212"/>
        <v>-5099683675549640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-5099683675549640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-21248681981456.832</v>
      </c>
      <c r="L5700" s="444">
        <f t="shared" ca="1" si="212"/>
        <v>-5120932357531097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-5120932357531097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-21337218156379.57</v>
      </c>
      <c r="L5701" s="444">
        <f t="shared" ca="1" si="212"/>
        <v>-5142269575687477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-5142269575687477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-21426123232031.152</v>
      </c>
      <c r="L5702" s="444">
        <f t="shared" ca="1" si="212"/>
        <v>-5163695698919508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-5163695698919508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-21515398745497.949</v>
      </c>
      <c r="L5703" s="444">
        <f t="shared" ca="1" si="212"/>
        <v>-5185211097665006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-5185211097665006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-21605046240270.859</v>
      </c>
      <c r="L5704" s="444">
        <f t="shared" ca="1" si="212"/>
        <v>-5206816143905277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-5206816143905277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-21695067266271.988</v>
      </c>
      <c r="L5705" s="444">
        <f t="shared" ca="1" si="212"/>
        <v>-5228511211171549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-5228511211171549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-21785463379881.453</v>
      </c>
      <c r="L5706" s="444">
        <f t="shared" ca="1" si="212"/>
        <v>-5250296674551430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-5250296674551430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-21876236143964.293</v>
      </c>
      <c r="L5707" s="444">
        <f t="shared" ca="1" si="212"/>
        <v>-5272172910695394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-5272172910695394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-21967387127897.477</v>
      </c>
      <c r="L5708" s="444">
        <f t="shared" ca="1" si="212"/>
        <v>-5294140297823291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-5294140297823291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-22058917907597.047</v>
      </c>
      <c r="L5709" s="444">
        <f t="shared" ca="1" si="212"/>
        <v>-5316199215730888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-5316199215730888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-22150830065545.367</v>
      </c>
      <c r="L5710" s="444">
        <f t="shared" ca="1" si="212"/>
        <v>-5338350045796433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-5338350045796433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-22243125190818.469</v>
      </c>
      <c r="L5711" s="444">
        <f t="shared" ca="1" si="212"/>
        <v>-5360593170987251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-5360593170987251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-22335804879113.547</v>
      </c>
      <c r="L5712" s="444">
        <f t="shared" ca="1" si="212"/>
        <v>-5382928975866365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-5382928975866365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-22428870732776.52</v>
      </c>
      <c r="L5713" s="444">
        <f t="shared" ca="1" si="212"/>
        <v>-5405357846599142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-5405357846599142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-22522324360829.758</v>
      </c>
      <c r="L5714" s="444">
        <f t="shared" ca="1" si="212"/>
        <v>-5427880170959972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-5427880170959972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-22616167378999.883</v>
      </c>
      <c r="L5715" s="444">
        <f t="shared" ca="1" si="212"/>
        <v>-5450496338338972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-5450496338338972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-22710401409745.715</v>
      </c>
      <c r="L5716" s="444">
        <f t="shared" ca="1" si="212"/>
        <v>-5473206739748718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-5473206739748718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-22805028082286.324</v>
      </c>
      <c r="L5717" s="444">
        <f t="shared" ca="1" si="212"/>
        <v>-5496011767831004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-5496011767831004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-22900049032629.184</v>
      </c>
      <c r="L5718" s="444">
        <f t="shared" ca="1" si="212"/>
        <v>-5518911816863633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-5518911816863633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-22995465903598.469</v>
      </c>
      <c r="L5719" s="444">
        <f t="shared" ca="1" si="212"/>
        <v>-5541907282767231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-5541907282767231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-23091280344863.461</v>
      </c>
      <c r="L5720" s="444">
        <f t="shared" ca="1" si="212"/>
        <v>-5564998563112094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-5564998563112094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-23187494012967.059</v>
      </c>
      <c r="L5721" s="444">
        <f t="shared" ca="1" si="212"/>
        <v>-5588186057125061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-5588186057125061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-23284108571354.422</v>
      </c>
      <c r="L5722" s="444">
        <f t="shared" ca="1" si="212"/>
        <v>-5611470165696415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-5611470165696415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-23381125690401.73</v>
      </c>
      <c r="L5723" s="444">
        <f t="shared" ca="1" si="212"/>
        <v>-5634851291386817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-5634851291386817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-23478547047445.07</v>
      </c>
      <c r="L5724" s="444">
        <f t="shared" ca="1" si="212"/>
        <v>-5658329838434262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-5658329838434262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-23576374326809.426</v>
      </c>
      <c r="L5725" s="444">
        <f t="shared" ca="1" si="212"/>
        <v>-5681906212761071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-5681906212761071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-23674609219837.797</v>
      </c>
      <c r="L5726" s="444">
        <f t="shared" ca="1" si="212"/>
        <v>-5705580821980909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-5705580821980909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-23773253424920.453</v>
      </c>
      <c r="L5727" s="444">
        <f t="shared" ca="1" si="212"/>
        <v>-5729354075405829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-5729354075405829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-23872308647524.289</v>
      </c>
      <c r="L5728" s="444">
        <f t="shared" ca="1" si="212"/>
        <v>-5753226384053353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-5753226384053353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-23971776600222.305</v>
      </c>
      <c r="L5729" s="444">
        <f t="shared" ca="1" si="212"/>
        <v>-5777198160653575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-5777198160653575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-24071659002723.23</v>
      </c>
      <c r="L5730" s="444">
        <f t="shared" ca="1" si="212"/>
        <v>-5801269819656298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-5801269819656298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-24171957581901.242</v>
      </c>
      <c r="L5731" s="444">
        <f t="shared" ca="1" si="212"/>
        <v>-5825441777238199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-5825441777238199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-24272674071825.828</v>
      </c>
      <c r="L5732" s="444">
        <f t="shared" ca="1" si="212"/>
        <v>-5849714451310025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-5849714451310025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-24373810213791.77</v>
      </c>
      <c r="L5733" s="444">
        <f t="shared" ca="1" si="212"/>
        <v>-5874088261523817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-5874088261523817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-24475367756349.238</v>
      </c>
      <c r="L5734" s="444">
        <f t="shared" ca="1" si="212"/>
        <v>-5898563629280166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-5898563629280166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-24577348455334.023</v>
      </c>
      <c r="L5735" s="444">
        <f t="shared" ca="1" si="212"/>
        <v>-5923140977735500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-5923140977735500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-24679754073897.918</v>
      </c>
      <c r="L5736" s="444">
        <f t="shared" ca="1" si="212"/>
        <v>-5947820731809398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-5947820731809398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-24782586382539.156</v>
      </c>
      <c r="L5737" s="444">
        <f t="shared" ca="1" si="212"/>
        <v>-5972603318191937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-5972603318191937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-24885847159133.07</v>
      </c>
      <c r="L5738" s="444">
        <f t="shared" ca="1" si="212"/>
        <v>-5997489165351070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-5997489165351070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-24989538188962.793</v>
      </c>
      <c r="L5739" s="444">
        <f t="shared" ca="1" si="212"/>
        <v>-6022478703540033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-6022478703540033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-25093661264750.137</v>
      </c>
      <c r="L5740" s="444">
        <f t="shared" ca="1" si="212"/>
        <v>-6047572364804783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-6047572364804783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-25198218186686.594</v>
      </c>
      <c r="L5741" s="444">
        <f t="shared" ca="1" si="212"/>
        <v>-6072770582991470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-6072770582991470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-25303210762464.457</v>
      </c>
      <c r="L5742" s="444">
        <f t="shared" ca="1" si="212"/>
        <v>-6098073793753934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-6098073793753934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-25408640807308.059</v>
      </c>
      <c r="L5743" s="444">
        <f t="shared" ca="1" si="212"/>
        <v>-6123482434561242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-6123482434561242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-25514510144005.176</v>
      </c>
      <c r="L5744" s="444">
        <f t="shared" ca="1" si="212"/>
        <v>-6148996944705247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-6148996944705247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-25620820602938.527</v>
      </c>
      <c r="L5745" s="444">
        <f t="shared" ca="1" si="212"/>
        <v>-6174617765308186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-6174617765308186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-25727574022117.441</v>
      </c>
      <c r="L5746" s="444">
        <f t="shared" ca="1" si="212"/>
        <v>-6200345339330303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-6200345339330303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-25834772247209.594</v>
      </c>
      <c r="L5747" s="444">
        <f t="shared" ca="1" si="212"/>
        <v>-6226180111577513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-6226180111577513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-25942417131572.969</v>
      </c>
      <c r="L5748" s="444">
        <f t="shared" ca="1" si="212"/>
        <v>-6252122528709086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-6252122528709086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-26050510536287.859</v>
      </c>
      <c r="L5749" s="444">
        <f t="shared" ca="1" si="212"/>
        <v>-6278173039245374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-6278173039245374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-26159054330189.059</v>
      </c>
      <c r="L5750" s="444">
        <f t="shared" ca="1" si="212"/>
        <v>-6304332093575563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-6304332093575563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-26268050389898.18</v>
      </c>
      <c r="L5751" s="444">
        <f t="shared" ca="1" si="212"/>
        <v>-6330600143965461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-6330600143965461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-26377500599856.086</v>
      </c>
      <c r="L5752" s="444">
        <f t="shared" ca="1" si="212"/>
        <v>-6356977644565317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-6356977644565317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-26487406852355.488</v>
      </c>
      <c r="L5753" s="444">
        <f t="shared" ca="1" si="212"/>
        <v>-6383465051417672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-6383465051417672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-26597771047573.633</v>
      </c>
      <c r="L5754" s="444">
        <f t="shared" ca="1" si="212"/>
        <v>-6410062822465246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-6410062822465246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-26708595093605.191</v>
      </c>
      <c r="L5755" s="444">
        <f t="shared" ca="1" si="212"/>
        <v>-6436771417558851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-6436771417558851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-26819880906495.211</v>
      </c>
      <c r="L5756" s="444">
        <f t="shared" ca="1" si="212"/>
        <v>-6463591298465346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-6463591298465346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-26931630410272.273</v>
      </c>
      <c r="L5757" s="444">
        <f t="shared" ca="1" si="212"/>
        <v>-6490522928875618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-6490522928875618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-27043845536981.742</v>
      </c>
      <c r="L5758" s="444">
        <f t="shared" ca="1" si="212"/>
        <v>-6517566774412600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-6517566774412600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-27156528226719.168</v>
      </c>
      <c r="L5759" s="444">
        <f t="shared" ca="1" si="212"/>
        <v>-6544723302639319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-6544723302639319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-27269680427663.828</v>
      </c>
      <c r="L5760" s="444">
        <f t="shared" ca="1" si="212"/>
        <v>-6571992983066983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-6571992983066983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-27383304096112.43</v>
      </c>
      <c r="L5761" s="444">
        <f t="shared" ca="1" si="212"/>
        <v>-6599376287163095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-6599376287163095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-27497401196512.895</v>
      </c>
      <c r="L5762" s="444">
        <f t="shared" ca="1" si="212"/>
        <v>-6626873688359608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-6626873688359608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-27611973701498.367</v>
      </c>
      <c r="L5763" s="444">
        <f t="shared" ca="1" si="212"/>
        <v>-6654485662061106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-6654485662061106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-27727023591921.273</v>
      </c>
      <c r="L5764" s="444">
        <f t="shared" ca="1" si="212"/>
        <v>-6682212685653027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-6682212685653027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-27842552856887.613</v>
      </c>
      <c r="L5765" s="444">
        <f t="shared" ca="1" si="212"/>
        <v>-6710055238509915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-6710055238509915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-27958563493791.313</v>
      </c>
      <c r="L5766" s="444">
        <f t="shared" ca="1" si="212"/>
        <v>-6738013802003706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-6738013802003706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-28075057508348.773</v>
      </c>
      <c r="L5767" s="444">
        <f t="shared" ca="1" si="212"/>
        <v>-6766088859512055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-6766088859512055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-28192036914633.563</v>
      </c>
      <c r="L5768" s="444">
        <f t="shared" ca="1" si="212"/>
        <v>-6794280896426689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-6794280896426689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-28309503735111.203</v>
      </c>
      <c r="L5769" s="444">
        <f t="shared" ca="1" si="212"/>
        <v>-6822590400161800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-6822590400161800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-28427460000674.168</v>
      </c>
      <c r="L5770" s="444">
        <f t="shared" ca="1" si="212"/>
        <v>-6851017860162474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-6851017860162474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-28545907750676.973</v>
      </c>
      <c r="L5771" s="444">
        <f t="shared" ca="1" si="212"/>
        <v>-6879563767913151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-6879563767913151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-28664849032971.461</v>
      </c>
      <c r="L5772" s="444">
        <f t="shared" ca="1" si="212"/>
        <v>-6908228616946122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-6908228616946122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-28784285903942.176</v>
      </c>
      <c r="L5773" s="444">
        <f t="shared" ca="1" si="212"/>
        <v>-6937012902850064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-6937012902850064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-28904220428541.934</v>
      </c>
      <c r="L5774" s="444">
        <f t="shared" ca="1" si="212"/>
        <v>-6965917123278606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-6965917123278606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-29024654680327.523</v>
      </c>
      <c r="L5775" s="444">
        <f t="shared" ca="1" si="212"/>
        <v>-6994941777958934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-6994941777958934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-29145590741495.559</v>
      </c>
      <c r="L5776" s="444">
        <f t="shared" ca="1" si="212"/>
        <v>-7024087368700430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-7024087368700430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-29267030702918.453</v>
      </c>
      <c r="L5777" s="444">
        <f t="shared" ca="1" si="212"/>
        <v>-7053354399403348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-7053354399403348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-29388976664180.621</v>
      </c>
      <c r="L5778" s="444">
        <f t="shared" ca="1" si="212"/>
        <v>-7082743376067529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-7082743376067529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-29511430733614.703</v>
      </c>
      <c r="L5779" s="444">
        <f t="shared" ca="1" si="212"/>
        <v>-7112254806801144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-7112254806801144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-29634395028338.105</v>
      </c>
      <c r="L5780" s="444">
        <f t="shared" ca="1" si="212"/>
        <v>-7141889201829482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-7141889201829482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-29757871674289.512</v>
      </c>
      <c r="L5781" s="444">
        <f t="shared" ca="1" si="212"/>
        <v>-7171647073503772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-7171647073503772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-29881862806265.715</v>
      </c>
      <c r="L5782" s="444">
        <f t="shared" ca="1" si="212"/>
        <v>-7201528936310038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-7201528936310038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-30006370567958.492</v>
      </c>
      <c r="L5783" s="444">
        <f t="shared" ca="1" si="212"/>
        <v>-7231535306877996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-7231535306877996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-30131397111991.648</v>
      </c>
      <c r="L5784" s="444">
        <f t="shared" ca="1" si="212"/>
        <v>-7261666703989988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-7261666703989988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-30256944599958.285</v>
      </c>
      <c r="L5785" s="444">
        <f t="shared" ca="1" si="212"/>
        <v>-7291923648589946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-7291923648589946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-30383015202458.105</v>
      </c>
      <c r="L5786" s="444">
        <f t="shared" ca="1" si="212"/>
        <v>-7322306663792404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-7322306663792404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-30509611099135.016</v>
      </c>
      <c r="L5787" s="444">
        <f t="shared" ca="1" si="212"/>
        <v>-7352816274891539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-7352816274891539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-30636734478714.746</v>
      </c>
      <c r="L5788" s="444">
        <f t="shared" ca="1" si="212"/>
        <v>-7383453009370254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-7383453009370254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-30764387539042.723</v>
      </c>
      <c r="L5789" s="444">
        <f t="shared" ca="1" si="212"/>
        <v>-7414217396909297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-7414217396909297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-30892572487122.07</v>
      </c>
      <c r="L5790" s="444">
        <f t="shared" ca="1" si="212"/>
        <v>-7445109969396419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-7445109969396419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-31021291539151.75</v>
      </c>
      <c r="L5791" s="444">
        <f t="shared" ca="1" si="212"/>
        <v>-7476131260935571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-7476131260935571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-31150546920564.879</v>
      </c>
      <c r="L5792" s="444">
        <f t="shared" ca="1" si="212"/>
        <v>-7507281807856136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-7507281807856136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-31280340866067.238</v>
      </c>
      <c r="L5793" s="444">
        <f t="shared" ca="1" si="212"/>
        <v>-7538562148722203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-7538562148722203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-31410675619675.844</v>
      </c>
      <c r="L5794" s="444">
        <f t="shared" ca="1" si="212"/>
        <v>-7569972824341879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-7569972824341879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-31541553434757.832</v>
      </c>
      <c r="L5795" s="444">
        <f t="shared" ca="1" si="212"/>
        <v>-7601514377776637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-7601514377776637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-31672976574069.32</v>
      </c>
      <c r="L5796" s="444">
        <f t="shared" ca="1" si="212"/>
        <v>-7633187354350706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-7633187354350706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-31804947309794.605</v>
      </c>
      <c r="L5797" s="444">
        <f t="shared" ca="1" si="212"/>
        <v>-7664992301660501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-7664992301660501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-31937467923585.426</v>
      </c>
      <c r="L5798" s="444">
        <f t="shared" ca="1" si="212"/>
        <v>-7696929769584086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-7696929769584086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-32070540706600.359</v>
      </c>
      <c r="L5799" s="444">
        <f t="shared" ca="1" si="212"/>
        <v>-7729000310290686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-7729000310290686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-32204167959544.523</v>
      </c>
      <c r="L5800" s="444">
        <f t="shared" ca="1" si="212"/>
        <v>-7761204478250231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-7761204478250231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-32338351992709.293</v>
      </c>
      <c r="L5801" s="444">
        <f t="shared" ca="1" si="212"/>
        <v>-7793542830242940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-7793542830242940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-32473095126012.25</v>
      </c>
      <c r="L5802" s="444">
        <f t="shared" ca="1" si="212"/>
        <v>-7826015925368952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-7826015925368952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-32608399689037.301</v>
      </c>
      <c r="L5803" s="444">
        <f t="shared" ca="1" si="212"/>
        <v>-7858624325057989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-7858624325057989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-32744268021074.949</v>
      </c>
      <c r="L5804" s="444">
        <f t="shared" ca="1" si="212"/>
        <v>-7891368593079064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-7891368593079064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-32880702471162.766</v>
      </c>
      <c r="L5805" s="444">
        <f t="shared" ca="1" si="212"/>
        <v>-7924249295550227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-7924249295550227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-33017705398125.949</v>
      </c>
      <c r="L5806" s="444">
        <f t="shared" ca="1" si="212"/>
        <v>-7957267000948353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-7957267000948353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-33155279170618.133</v>
      </c>
      <c r="L5807" s="444">
        <f t="shared" ca="1" si="212"/>
        <v>-7990422280118971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-7990422280118971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-33293426167162.379</v>
      </c>
      <c r="L5808" s="444">
        <f t="shared" ca="1" si="212"/>
        <v>-8023715706286133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-8023715706286133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-33432148776192.223</v>
      </c>
      <c r="L5809" s="444">
        <f t="shared" ca="1" si="212"/>
        <v>-8057147855062325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-8057147855062325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-33571449396093.016</v>
      </c>
      <c r="L5810" s="444">
        <f t="shared" ca="1" si="212"/>
        <v>-8090719304458418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-8090719304458418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-33711330435243.406</v>
      </c>
      <c r="L5811" s="444">
        <f t="shared" ca="1" si="212"/>
        <v>-8124430634893661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-8124430634893661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-33851794312056.918</v>
      </c>
      <c r="L5812" s="444">
        <f t="shared" ca="1" si="212"/>
        <v>-8158282429205718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-8158282429205718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-33992843455023.824</v>
      </c>
      <c r="L5813" s="444">
        <f t="shared" ca="1" si="212"/>
        <v>-8192275272660742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-8192275272660742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-34134480302753.086</v>
      </c>
      <c r="L5814" s="444">
        <f t="shared" ca="1" si="212"/>
        <v>-8226409752963495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-8226409752963495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-34276707304014.563</v>
      </c>
      <c r="L5815" s="444">
        <f t="shared" ca="1" si="212"/>
        <v>-8260686460267510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-8260686460267510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-34419526917781.293</v>
      </c>
      <c r="L5816" s="444">
        <f t="shared" ca="1" si="212"/>
        <v>-8295105987185291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-8295105987185291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-34562941613272.047</v>
      </c>
      <c r="L5817" s="444">
        <f t="shared" ca="1" si="212"/>
        <v>-8329668928798563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-8329668928798563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-34706953869994.012</v>
      </c>
      <c r="L5818" s="444">
        <f t="shared" ca="1" si="212"/>
        <v>-8364375882668557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-8364375882668557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-34851566177785.652</v>
      </c>
      <c r="L5819" s="444">
        <f t="shared" ca="1" si="212"/>
        <v>-8399227448846343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-8399227448846343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-34996781036859.762</v>
      </c>
      <c r="L5820" s="444">
        <f t="shared" ca="1" si="212"/>
        <v>-8434224229883203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-8434224229883203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-35142600957846.68</v>
      </c>
      <c r="L5821" s="444">
        <f t="shared" ca="1" si="212"/>
        <v>-8469366830841050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-8469366830841050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-35289028461837.711</v>
      </c>
      <c r="L5822" s="444">
        <f t="shared" ca="1" si="212"/>
        <v>-8504655859302888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-8504655859302888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-35436066080428.703</v>
      </c>
      <c r="L5823" s="444">
        <f t="shared" ca="1" si="212"/>
        <v>-8540091925383317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-8540091925383317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-35583716355763.82</v>
      </c>
      <c r="L5824" s="444">
        <f t="shared" ca="1" si="212"/>
        <v>-8575675641739081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-8575675641739081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-35731981840579.508</v>
      </c>
      <c r="L5825" s="444">
        <f t="shared" ca="1" si="212"/>
        <v>-8611407623579661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-8611407623579661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-35880865098248.586</v>
      </c>
      <c r="L5826" s="444">
        <f t="shared" ca="1" si="212"/>
        <v>-8647288488677910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-8647288488677910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-36030368702824.625</v>
      </c>
      <c r="L5827" s="444">
        <f t="shared" ca="1" si="212"/>
        <v>-8683318857380735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-8683318857380735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-36180495239086.398</v>
      </c>
      <c r="L5828" s="444">
        <f t="shared" ca="1" si="212"/>
        <v>-8719499352619821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-8719499352619821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-36331247302582.586</v>
      </c>
      <c r="L5829" s="444">
        <f t="shared" ca="1" si="212"/>
        <v>-8755830599922404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-8755830599922404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-36482627499676.68</v>
      </c>
      <c r="L5830" s="444">
        <f t="shared" ca="1" si="212"/>
        <v>-8792313227422081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-8792313227422081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-36634638447592</v>
      </c>
      <c r="L5831" s="444">
        <f t="shared" ca="1" si="212"/>
        <v>-8828947865869673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-8828947865869673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-36787282774456.969</v>
      </c>
      <c r="L5832" s="444">
        <f t="shared" ca="1" si="212"/>
        <v>-8865735148644130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-8865735148644130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-36940563119350.547</v>
      </c>
      <c r="L5833" s="444">
        <f t="shared" ca="1" si="212"/>
        <v>-8902675711763481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-8902675711763481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-37094482132347.836</v>
      </c>
      <c r="L5834" s="444">
        <f t="shared" ca="1" si="212"/>
        <v>-8939770193895829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-8939770193895829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-37249042474565.953</v>
      </c>
      <c r="L5835" s="444">
        <f t="shared" ca="1" si="212"/>
        <v>-8977019236370395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-8977019236370395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-37404246818209.984</v>
      </c>
      <c r="L5836" s="444">
        <f t="shared" ca="1" si="212"/>
        <v>-9014423483188604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-9014423483188604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-37560097846619.18</v>
      </c>
      <c r="L5837" s="444">
        <f t="shared" ca="1" si="212"/>
        <v>-9051983581035224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-9051983581035224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-37716598254313.43</v>
      </c>
      <c r="L5838" s="444">
        <f t="shared" ca="1" si="212"/>
        <v>-9089700179289538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-9089700179289538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-37873750747039.742</v>
      </c>
      <c r="L5839" s="444">
        <f t="shared" ca="1" si="212"/>
        <v>-9127573930036578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-9127573930036578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-38031558041819.078</v>
      </c>
      <c r="L5840" s="444">
        <f t="shared" ca="1" si="212"/>
        <v>-9165605488078398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-9165605488078398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-38190022866993.328</v>
      </c>
      <c r="L5841" s="444">
        <f t="shared" ca="1" si="212"/>
        <v>-9203795510945392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-9203795510945392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-38349147962272.469</v>
      </c>
      <c r="L5842" s="444">
        <f t="shared" ca="1" si="212"/>
        <v>-9242144658907664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-9242144658907664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-38508936078781.93</v>
      </c>
      <c r="L5843" s="444">
        <f t="shared" ca="1" si="212"/>
        <v>-9280653594986446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-9280653594986446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-38669389979110.188</v>
      </c>
      <c r="L5844" s="444">
        <f t="shared" ca="1" si="212"/>
        <v>-9319322984965556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-9319322984965556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-38830512437356.484</v>
      </c>
      <c r="L5845" s="444">
        <f t="shared" ca="1" si="212"/>
        <v>-9358153497402912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-9358153497402912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-38992306239178.797</v>
      </c>
      <c r="L5846" s="444">
        <f t="shared" ca="1" si="212"/>
        <v>-9397145803642090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-9397145803642090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-39154774181842.039</v>
      </c>
      <c r="L5847" s="444">
        <f t="shared" ca="1" si="212"/>
        <v>-9436300577823932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-9436300577823932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-39317919074266.383</v>
      </c>
      <c r="L5848" s="444">
        <f t="shared" ca="1" si="212"/>
        <v>-9475618496898198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-9475618496898198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-39481743737075.828</v>
      </c>
      <c r="L5849" s="444">
        <f t="shared" ca="1" si="212"/>
        <v>-9515100240635274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-9515100240635274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-39646251002646.977</v>
      </c>
      <c r="L5850" s="444">
        <f t="shared" ca="1" si="212"/>
        <v>-9554746491637920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-9554746491637920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-39811443715158</v>
      </c>
      <c r="L5851" s="444">
        <f t="shared" ca="1" si="212"/>
        <v>-9594557935353078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-9594557935353078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-39977324730637.828</v>
      </c>
      <c r="L5852" s="444">
        <f t="shared" ca="1" si="212"/>
        <v>-9634535260083716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-9634535260083716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-40143896917015.484</v>
      </c>
      <c r="L5853" s="444">
        <f t="shared" ca="1" si="212"/>
        <v>-9674679157000732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-9674679157000732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-40311163154169.719</v>
      </c>
      <c r="L5854" s="444">
        <f t="shared" ca="1" si="212"/>
        <v>-9714990320154902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-9714990320154902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-40479126333978.758</v>
      </c>
      <c r="L5855" s="444">
        <f t="shared" ca="1" si="212"/>
        <v>-9755469446488880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-9755469446488880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-40647789360370.336</v>
      </c>
      <c r="L5856" s="444">
        <f t="shared" ca="1" si="212"/>
        <v>-9796117235849250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-9796117235849250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-40817155149371.875</v>
      </c>
      <c r="L5857" s="444">
        <f t="shared" ca="1" si="212"/>
        <v>-9836934390998622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-9836934390998622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-40987226629160.922</v>
      </c>
      <c r="L5858" s="444">
        <f t="shared" ca="1" si="212"/>
        <v>-9877921617627782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-9877921617627782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-41158006740115.758</v>
      </c>
      <c r="L5859" s="444">
        <f t="shared" ca="1" si="212"/>
        <v>-9919079624367898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-9919079624367898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-41329498434866.242</v>
      </c>
      <c r="L5860" s="444">
        <f t="shared" ca="1" si="212"/>
        <v>-9960409122802764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-9960409122802764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-41501704678344.852</v>
      </c>
      <c r="L5861" s="444">
        <f t="shared" ca="1" si="212"/>
        <v>-1.0001910827481108E+16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-1.0001910827481108E+16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-41674628447837.953</v>
      </c>
      <c r="L5862" s="444">
        <f t="shared" ca="1" si="212"/>
        <v>-1.0043585455928946E+16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-1.0043585455928946E+16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-41848272733037.273</v>
      </c>
      <c r="L5863" s="444">
        <f t="shared" ca="1" si="212"/>
        <v>-1.0085433728661984E+16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-1.0085433728661984E+16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-42022640536091.602</v>
      </c>
      <c r="L5864" s="444">
        <f t="shared" ca="1" si="212"/>
        <v>-1.0127456369198076E+16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-1.0127456369198076E+16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-42197734871658.648</v>
      </c>
      <c r="L5865" s="444">
        <f t="shared" ca="1" si="212"/>
        <v>-1.0169654104069734E+16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-1.0169654104069734E+16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-42373558766957.227</v>
      </c>
      <c r="L5866" s="444">
        <f t="shared" ca="1" si="212"/>
        <v>-1.0212027662836692E+16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-1.0212027662836692E+16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-42550115261819.547</v>
      </c>
      <c r="L5867" s="444">
        <f t="shared" ca="1" si="212"/>
        <v>-1.0254577778098512E+16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-1.0254577778098512E+16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-42727407408743.797</v>
      </c>
      <c r="L5868" s="444">
        <f t="shared" ca="1" si="212"/>
        <v>-1.0297305185507256E+16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-1.0297305185507256E+16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-42905438272946.898</v>
      </c>
      <c r="L5869" s="444">
        <f t="shared" ca="1" si="212"/>
        <v>-1.0340210623780202E+16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-1.0340210623780202E+16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-43084210932417.508</v>
      </c>
      <c r="L5870" s="444">
        <f t="shared" ca="1" si="212"/>
        <v>-1.038329483471262E+16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-1.038329483471262E+16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-43263728477969.25</v>
      </c>
      <c r="L5871" s="444">
        <f t="shared" ca="1" si="212"/>
        <v>-1.042655856319059E+16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-1.042655856319059E+16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-43443994013294.125</v>
      </c>
      <c r="L5872" s="444">
        <f t="shared" ca="1" si="212"/>
        <v>-1.0470002557203884E+16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-1.0470002557203884E+16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-43625010655016.18</v>
      </c>
      <c r="L5873" s="444">
        <f t="shared" ref="L5873:L6127" ca="1" si="217">I5873-J5873+K5873</f>
        <v>-1.05136275678589E+16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-1.05136275678589E+16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-43806781532745.414</v>
      </c>
      <c r="L5874" s="444">
        <f t="shared" ca="1" si="217"/>
        <v>-1.0557434349391646E+16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-1.0557434349391646E+16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-43989309789131.859</v>
      </c>
      <c r="L5875" s="444">
        <f t="shared" ca="1" si="217"/>
        <v>-1.0601423659180778E+16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-1.0601423659180778E+16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-44172598579919.906</v>
      </c>
      <c r="L5876" s="444">
        <f t="shared" ca="1" si="217"/>
        <v>-1.0645596257760698E+16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-1.0645596257760698E+16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-44356651074002.906</v>
      </c>
      <c r="L5877" s="444">
        <f t="shared" ca="1" si="217"/>
        <v>-1.06899529088347E+16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-1.06899529088347E+16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-44541470453477.914</v>
      </c>
      <c r="L5878" s="444">
        <f t="shared" ca="1" si="217"/>
        <v>-1.0734494379288178E+16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-1.0734494379288178E+16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-44727059913700.742</v>
      </c>
      <c r="L5879" s="444">
        <f t="shared" ca="1" si="217"/>
        <v>-1.0779221439201878E+16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-1.0779221439201878E+16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-44913422663341.156</v>
      </c>
      <c r="L5880" s="444">
        <f t="shared" ca="1" si="217"/>
        <v>-1.082413486186522E+16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-1.082413486186522E+16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-45100561924438.414</v>
      </c>
      <c r="L5881" s="444">
        <f t="shared" ca="1" si="217"/>
        <v>-1.0869235423789658E+16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-1.0869235423789658E+16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-45288480932456.906</v>
      </c>
      <c r="L5882" s="444">
        <f t="shared" ca="1" si="217"/>
        <v>-1.0914523904722114E+16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-1.0914523904722114E+16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-45477182936342.141</v>
      </c>
      <c r="L5883" s="444">
        <f t="shared" ca="1" si="217"/>
        <v>-1.0960001087658456E+16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-1.0960001087658456E+16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-45666671198576.898</v>
      </c>
      <c r="L5884" s="444">
        <f t="shared" ca="1" si="217"/>
        <v>-1.1005667758857032E+16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-1.1005667758857032E+16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-45856948995237.633</v>
      </c>
      <c r="L5885" s="444">
        <f t="shared" ca="1" si="217"/>
        <v>-1.105152470785227E+16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-1.105152470785227E+16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-46048019616051.125</v>
      </c>
      <c r="L5886" s="444">
        <f t="shared" ca="1" si="217"/>
        <v>-1.1097572727468322E+16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-1.1097572727468322E+16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-46239886364451.344</v>
      </c>
      <c r="L5887" s="444">
        <f t="shared" ca="1" si="217"/>
        <v>-1.1143812613832774E+16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-1.1143812613832774E+16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-46432552557636.555</v>
      </c>
      <c r="L5888" s="444">
        <f t="shared" ca="1" si="217"/>
        <v>-1.119024516639041E+16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-1.119024516639041E+16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-46626021526626.711</v>
      </c>
      <c r="L5889" s="444">
        <f t="shared" ca="1" si="217"/>
        <v>-1.1236871187917036E+16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-1.1236871187917036E+16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-46820296616320.984</v>
      </c>
      <c r="L5890" s="444">
        <f t="shared" ca="1" si="217"/>
        <v>-1.1283691484533356E+16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-1.1283691484533356E+16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-47015381185555.648</v>
      </c>
      <c r="L5891" s="444">
        <f t="shared" ca="1" si="217"/>
        <v>-1.1330706865718912E+16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-1.1330706865718912E+16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-47211278607162.133</v>
      </c>
      <c r="L5892" s="444">
        <f t="shared" ca="1" si="217"/>
        <v>-1.1377918144326074E+16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-1.1377918144326074E+16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-47407992268025.305</v>
      </c>
      <c r="L5893" s="444">
        <f t="shared" ca="1" si="217"/>
        <v>-1.14253261365941E+16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-1.14253261365941E+16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-47605525569142.086</v>
      </c>
      <c r="L5894" s="444">
        <f t="shared" ca="1" si="217"/>
        <v>-1.1472931662163242E+16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-1.1472931662163242E+16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-47803881925680.172</v>
      </c>
      <c r="L5895" s="444">
        <f t="shared" ca="1" si="217"/>
        <v>-1.1520735544088922E+16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-1.1520735544088922E+16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-48003064767037.172</v>
      </c>
      <c r="L5896" s="444">
        <f t="shared" ca="1" si="217"/>
        <v>-1.156873860885596E+16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-1.156873860885596E+16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-48203077536899.836</v>
      </c>
      <c r="L5897" s="444">
        <f t="shared" ca="1" si="217"/>
        <v>-1.161694168639286E+16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-1.161694168639286E+16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-48403923693303.586</v>
      </c>
      <c r="L5898" s="444">
        <f t="shared" ca="1" si="217"/>
        <v>-1.1665345610086164E+16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-1.1665345610086164E+16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-48605606708692.352</v>
      </c>
      <c r="L5899" s="444">
        <f t="shared" ca="1" si="217"/>
        <v>-1.1713951216794856E+16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-1.1713951216794856E+16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-48808130069978.563</v>
      </c>
      <c r="L5900" s="444">
        <f t="shared" ca="1" si="217"/>
        <v>-1.1762759346864834E+16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-1.1762759346864834E+16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-49011497278603.477</v>
      </c>
      <c r="L5901" s="444">
        <f t="shared" ca="1" si="217"/>
        <v>-1.1811770844143438E+16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-1.1811770844143438E+16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-49215711850597.656</v>
      </c>
      <c r="L5902" s="444">
        <f t="shared" ca="1" si="217"/>
        <v>-1.1860986555994036E+16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-1.1860986555994036E+16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-49420777316641.813</v>
      </c>
      <c r="L5903" s="444">
        <f t="shared" ca="1" si="217"/>
        <v>-1.1910407333310678E+16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-1.1910407333310678E+16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-49626697222127.828</v>
      </c>
      <c r="L5904" s="444">
        <f t="shared" ca="1" si="217"/>
        <v>-1.1960034030532806E+16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-1.1960034030532806E+16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-49833475127220.023</v>
      </c>
      <c r="L5905" s="444">
        <f t="shared" ca="1" si="217"/>
        <v>-1.2009867505660026E+16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-1.2009867505660026E+16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-50041114606916.773</v>
      </c>
      <c r="L5906" s="444">
        <f t="shared" ca="1" si="217"/>
        <v>-1.2059908620266942E+16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-1.2059908620266942E+16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-50249619251112.258</v>
      </c>
      <c r="L5907" s="444">
        <f t="shared" ca="1" si="217"/>
        <v>-1.2110158239518054E+16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-1.2110158239518054E+16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-50458992664658.555</v>
      </c>
      <c r="L5908" s="444">
        <f t="shared" ca="1" si="217"/>
        <v>-1.2160617232182712E+16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-1.2160617232182712E+16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-50669238467427.969</v>
      </c>
      <c r="L5909" s="444">
        <f t="shared" ca="1" si="217"/>
        <v>-1.221128647065014E+16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-1.221128647065014E+16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-50880360294375.586</v>
      </c>
      <c r="L5910" s="444">
        <f t="shared" ca="1" si="217"/>
        <v>-1.2262166830944516E+16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-1.2262166830944516E+16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-51092361795602.148</v>
      </c>
      <c r="L5911" s="444">
        <f t="shared" ca="1" si="217"/>
        <v>-1.2313259192740118E+16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-1.2313259192740118E+16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-51305246636417.156</v>
      </c>
      <c r="L5912" s="444">
        <f t="shared" ca="1" si="217"/>
        <v>-1.2364564439376536E+16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-1.2364564439376536E+16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-51519018497402.234</v>
      </c>
      <c r="L5913" s="444">
        <f t="shared" ca="1" si="217"/>
        <v>-1.2416083457873938E+16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-1.2416083457873938E+16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-51733681074474.742</v>
      </c>
      <c r="L5914" s="444">
        <f t="shared" ca="1" si="217"/>
        <v>-1.2467817138948412E+16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-1.2467817138948412E+16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-51949238078951.719</v>
      </c>
      <c r="L5915" s="444">
        <f t="shared" ca="1" si="217"/>
        <v>-1.2519766377027364E+16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-1.2519766377027364E+16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-52165693237614.016</v>
      </c>
      <c r="L5916" s="444">
        <f t="shared" ca="1" si="217"/>
        <v>-1.2571932070264978E+16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-1.2571932070264978E+16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-52383050292770.742</v>
      </c>
      <c r="L5917" s="444">
        <f t="shared" ca="1" si="217"/>
        <v>-1.2624315120557748E+16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-1.2624315120557748E+16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-52601313002323.953</v>
      </c>
      <c r="L5918" s="444">
        <f t="shared" ca="1" si="217"/>
        <v>-1.2676916433560072E+16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-1.2676916433560072E+16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-52820485139833.633</v>
      </c>
      <c r="L5919" s="444">
        <f t="shared" ca="1" si="217"/>
        <v>-1.2729736918699906E+16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-1.2729736918699906E+16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-53040570494582.938</v>
      </c>
      <c r="L5920" s="444">
        <f t="shared" ca="1" si="217"/>
        <v>-1.2782777489194488E+16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-1.2782777489194488E+16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-53261572871643.703</v>
      </c>
      <c r="L5921" s="444">
        <f t="shared" ca="1" si="217"/>
        <v>-1.2836039062066132E+16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-1.2836039062066132E+16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-53483496091942.219</v>
      </c>
      <c r="L5922" s="444">
        <f t="shared" ca="1" si="217"/>
        <v>-1.2889522558158074E+16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-1.2889522558158074E+16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-53706343992325.305</v>
      </c>
      <c r="L5923" s="444">
        <f t="shared" ca="1" si="217"/>
        <v>-1.29432289021504E+16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-1.29432289021504E+16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-53930120425626.664</v>
      </c>
      <c r="L5924" s="444">
        <f t="shared" ca="1" si="217"/>
        <v>-1.2997159022576026E+16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-1.2997159022576026E+16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-54154829260733.438</v>
      </c>
      <c r="L5925" s="444">
        <f t="shared" ca="1" si="217"/>
        <v>-1.305131385183676E+16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-1.305131385183676E+16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-54380474382653.164</v>
      </c>
      <c r="L5926" s="444">
        <f t="shared" ca="1" si="217"/>
        <v>-1.3105694326219414E+16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-1.3105694326219414E+16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-54607059692580.891</v>
      </c>
      <c r="L5927" s="444">
        <f t="shared" ca="1" si="217"/>
        <v>-1.3160301385911994E+16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-1.3160301385911994E+16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-54834589107966.641</v>
      </c>
      <c r="L5928" s="444">
        <f t="shared" ca="1" si="217"/>
        <v>-1.321513597501996E+16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-1.321513597501996E+16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-55063066562583.164</v>
      </c>
      <c r="L5929" s="444">
        <f t="shared" ca="1" si="217"/>
        <v>-1.3270199041582544E+16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-1.3270199041582544E+16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-55292496006593.93</v>
      </c>
      <c r="L5930" s="444">
        <f t="shared" ca="1" si="217"/>
        <v>-1.3325491537589138E+16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-1.3325491537589138E+16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-55522881406621.406</v>
      </c>
      <c r="L5931" s="444">
        <f t="shared" ca="1" si="217"/>
        <v>-1.338101441899576E+16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-1.338101441899576E+16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-55754226745815.664</v>
      </c>
      <c r="L5932" s="444">
        <f t="shared" ca="1" si="217"/>
        <v>-1.3436768645741576E+16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-1.3436768645741576E+16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-55986536023923.234</v>
      </c>
      <c r="L5933" s="444">
        <f t="shared" ca="1" si="217"/>
        <v>-1.34927551817655E+16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-1.34927551817655E+16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-56219813257356.25</v>
      </c>
      <c r="L5934" s="444">
        <f t="shared" ca="1" si="217"/>
        <v>-1.3548974995022856E+16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-1.3548974995022856E+16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-56454062479261.898</v>
      </c>
      <c r="L5935" s="444">
        <f t="shared" ca="1" si="217"/>
        <v>-1.3605429057502118E+16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-1.3605429057502118E+16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-56689287739592.156</v>
      </c>
      <c r="L5936" s="444">
        <f t="shared" ca="1" si="217"/>
        <v>-1.366211834524171E+16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-1.366211834524171E+16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-56925493105173.789</v>
      </c>
      <c r="L5937" s="444">
        <f t="shared" ca="1" si="217"/>
        <v>-1.3719043838346884E+16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-1.3719043838346884E+16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-57162682659778.68</v>
      </c>
      <c r="L5938" s="444">
        <f t="shared" ca="1" si="217"/>
        <v>-1.3776206521006662E+16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-1.3776206521006662E+16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-57400860504194.422</v>
      </c>
      <c r="L5939" s="444">
        <f t="shared" ca="1" si="217"/>
        <v>-1.3833607381510856E+16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-1.3833607381510856E+16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-57640030756295.234</v>
      </c>
      <c r="L5940" s="444">
        <f t="shared" ca="1" si="217"/>
        <v>-1.3891247412267152E+16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-1.3891247412267152E+16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-57880197551113.133</v>
      </c>
      <c r="L5941" s="444">
        <f t="shared" ca="1" si="217"/>
        <v>-1.3949127609818266E+16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-1.3949127609818266E+16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-58121365040909.438</v>
      </c>
      <c r="L5942" s="444">
        <f t="shared" ca="1" si="217"/>
        <v>-1.4007248974859176E+16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-1.4007248974859176E+16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-58363537395246.563</v>
      </c>
      <c r="L5943" s="444">
        <f t="shared" ca="1" si="217"/>
        <v>-1.4065612512254422E+16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-1.4065612512254422E+16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-58606718801060.086</v>
      </c>
      <c r="L5944" s="444">
        <f t="shared" ca="1" si="217"/>
        <v>-1.4124219231055482E+16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-1.4124219231055482E+16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-58850913462731.18</v>
      </c>
      <c r="L5945" s="444">
        <f t="shared" ca="1" si="217"/>
        <v>-1.4183070144518214E+16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-1.4183070144518214E+16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-59096125602159.227</v>
      </c>
      <c r="L5946" s="444">
        <f t="shared" ca="1" si="217"/>
        <v>-1.4242166270120374E+16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-1.4242166270120374E+16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-59342359458834.891</v>
      </c>
      <c r="L5947" s="444">
        <f t="shared" ca="1" si="217"/>
        <v>-1.4301508629579208E+16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-1.4301508629579208E+16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-59589619289913.367</v>
      </c>
      <c r="L5948" s="444">
        <f t="shared" ca="1" si="217"/>
        <v>-1.4361098248869122E+16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-1.4361098248869122E+16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-59837909370288.016</v>
      </c>
      <c r="L5949" s="444">
        <f t="shared" ca="1" si="217"/>
        <v>-1.442093615823941E+16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-1.442093615823941E+16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-60087233992664.211</v>
      </c>
      <c r="L5950" s="444">
        <f t="shared" ca="1" si="217"/>
        <v>-1.4481023392232074E+16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-1.4481023392232074E+16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-60337597467633.648</v>
      </c>
      <c r="L5951" s="444">
        <f t="shared" ca="1" si="217"/>
        <v>-1.4541360989699708E+16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-1.4541360989699708E+16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-60589004123748.773</v>
      </c>
      <c r="L5952" s="444">
        <f t="shared" ca="1" si="217"/>
        <v>-1.4601949993823456E+16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-1.4601949993823456E+16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-60841458307597.742</v>
      </c>
      <c r="L5953" s="444">
        <f t="shared" ca="1" si="217"/>
        <v>-1.4662791452131054E+16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-1.4662791452131054E+16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-61094964383879.398</v>
      </c>
      <c r="L5954" s="444">
        <f t="shared" ca="1" si="217"/>
        <v>-1.4723886416514934E+16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-1.4723886416514934E+16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-61349526735478.891</v>
      </c>
      <c r="L5955" s="444">
        <f t="shared" ca="1" si="217"/>
        <v>-1.4785235943250412E+16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-1.4785235943250412E+16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-61605149763543.383</v>
      </c>
      <c r="L5956" s="444">
        <f t="shared" ca="1" si="217"/>
        <v>-1.4846841093013956E+16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-1.4846841093013956E+16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-61861837887558.148</v>
      </c>
      <c r="L5957" s="444">
        <f t="shared" ca="1" si="217"/>
        <v>-1.4908702930901514E+16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-1.4908702930901514E+16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-62119595545422.977</v>
      </c>
      <c r="L5958" s="444">
        <f t="shared" ca="1" si="217"/>
        <v>-1.4970822526446936E+16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-1.4970822526446936E+16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-62378427193528.898</v>
      </c>
      <c r="L5959" s="444">
        <f t="shared" ca="1" si="217"/>
        <v>-1.5033200953640464E+16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-1.5033200953640464E+16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-62638337306835.266</v>
      </c>
      <c r="L5960" s="444">
        <f t="shared" ca="1" si="217"/>
        <v>-1.50958392909473E+16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-1.50958392909473E+16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-62899330378947.086</v>
      </c>
      <c r="L5961" s="444">
        <f t="shared" ca="1" si="217"/>
        <v>-1.5158738621326248E+16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-1.5158738621326248E+16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-63161410922192.688</v>
      </c>
      <c r="L5962" s="444">
        <f t="shared" ca="1" si="217"/>
        <v>-1.522190003224844E+16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-1.522190003224844E+16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-63424583467701.836</v>
      </c>
      <c r="L5963" s="444">
        <f t="shared" ca="1" si="217"/>
        <v>-1.5285324615716142E+16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-1.5285324615716142E+16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-63688852565483.922</v>
      </c>
      <c r="L5964" s="444">
        <f t="shared" ca="1" si="217"/>
        <v>-1.5349013468281626E+16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-1.5349013468281626E+16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-63954222784506.773</v>
      </c>
      <c r="L5965" s="444">
        <f t="shared" ca="1" si="217"/>
        <v>-1.5412967691066132E+16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-1.5412967691066132E+16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-64220698712775.555</v>
      </c>
      <c r="L5966" s="444">
        <f t="shared" ca="1" si="217"/>
        <v>-1.5477188389778908E+16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-1.5477188389778908E+16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-64488284957412.117</v>
      </c>
      <c r="L5967" s="444">
        <f t="shared" ca="1" si="217"/>
        <v>-1.554167667473632E+16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-1.554167667473632E+16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-64756986144734.664</v>
      </c>
      <c r="L5968" s="444">
        <f t="shared" ca="1" si="217"/>
        <v>-1.5606433660881054E+16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-1.5606433660881054E+16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-65026806920337.727</v>
      </c>
      <c r="L5969" s="444">
        <f t="shared" ca="1" si="217"/>
        <v>-1.5671460467801392E+16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-1.5671460467801392E+16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-65297751949172.461</v>
      </c>
      <c r="L5970" s="444">
        <f t="shared" ca="1" si="217"/>
        <v>-1.5736758219750564E+16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-1.5736758219750564E+16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-65569825915627.359</v>
      </c>
      <c r="L5971" s="444">
        <f t="shared" ca="1" si="217"/>
        <v>-1.5802328045666192E+16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-1.5802328045666192E+16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-65843033523609.141</v>
      </c>
      <c r="L5972" s="444">
        <f t="shared" ca="1" si="217"/>
        <v>-1.5868171079189802E+16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-1.5868171079189802E+16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-66117379496624.18</v>
      </c>
      <c r="L5973" s="444">
        <f t="shared" ca="1" si="217"/>
        <v>-1.5934288458686426E+16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-1.5934288458686426E+16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-66392868577860.117</v>
      </c>
      <c r="L5974" s="444">
        <f t="shared" ca="1" si="217"/>
        <v>-1.6000681327264286E+16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-1.6000681327264286E+16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-66669505530267.859</v>
      </c>
      <c r="L5975" s="444">
        <f t="shared" ca="1" si="217"/>
        <v>-1.6067350832794554E+16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-1.6067350832794554E+16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-66947295136643.977</v>
      </c>
      <c r="L5976" s="444">
        <f t="shared" ca="1" si="217"/>
        <v>-1.6134298127931198E+16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-1.6134298127931198E+16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-67226242199713.32</v>
      </c>
      <c r="L5977" s="444">
        <f t="shared" ca="1" si="217"/>
        <v>-1.6201524370130912E+16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-1.6201524370130912E+16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-67506351542212.141</v>
      </c>
      <c r="L5978" s="444">
        <f t="shared" ca="1" si="217"/>
        <v>-1.6269030721673124E+16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-1.6269030721673124E+16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-67787628006971.352</v>
      </c>
      <c r="L5979" s="444">
        <f t="shared" ca="1" si="217"/>
        <v>-1.6336818349680096E+16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-1.6336818349680096E+16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-68070076457000.398</v>
      </c>
      <c r="L5980" s="444">
        <f t="shared" ca="1" si="217"/>
        <v>-1.6404888426137096E+16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-1.6404888426137096E+16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-68353701775571.234</v>
      </c>
      <c r="L5981" s="444">
        <f t="shared" ca="1" si="217"/>
        <v>-1.6473242127912668E+16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-1.6473242127912668E+16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-68638508866302.789</v>
      </c>
      <c r="L5982" s="444">
        <f t="shared" ca="1" si="217"/>
        <v>-1.654188063677897E+16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-1.654188063677897E+16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-68924502653245.711</v>
      </c>
      <c r="L5983" s="444">
        <f t="shared" ca="1" si="217"/>
        <v>-1.6610805139432216E+16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-1.6610805139432216E+16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-69211688080967.57</v>
      </c>
      <c r="L5984" s="444">
        <f t="shared" ca="1" si="217"/>
        <v>-1.6680016827513184E+16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-1.6680016827513184E+16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-69500070114638.273</v>
      </c>
      <c r="L5985" s="444">
        <f t="shared" ca="1" si="217"/>
        <v>-1.6749516897627822E+16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-1.6749516897627822E+16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-69789653740115.922</v>
      </c>
      <c r="L5986" s="444">
        <f t="shared" ca="1" si="217"/>
        <v>-1.6819306551367938E+16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-1.6819306551367938E+16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-70080443964033.063</v>
      </c>
      <c r="L5987" s="444">
        <f t="shared" ca="1" si="217"/>
        <v>-1.6889386995331972E+16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-1.6889386995331972E+16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-70372445813883.219</v>
      </c>
      <c r="L5988" s="444">
        <f t="shared" ca="1" si="217"/>
        <v>-1.6959759441145856E+16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-1.6959759441145856E+16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-70665664338107.734</v>
      </c>
      <c r="L5989" s="444">
        <f t="shared" ca="1" si="217"/>
        <v>-1.7030425105483964E+16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-1.7030425105483964E+16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-70960104606183.172</v>
      </c>
      <c r="L5990" s="444">
        <f t="shared" ca="1" si="217"/>
        <v>-1.7101385210090148E+16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-1.7101385210090148E+16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-71255771708708.938</v>
      </c>
      <c r="L5991" s="444">
        <f t="shared" ca="1" si="217"/>
        <v>-1.7172640981798856E+16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-1.7172640981798856E+16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-71552670757495.234</v>
      </c>
      <c r="L5992" s="444">
        <f t="shared" ca="1" si="217"/>
        <v>-1.7244193652556352E+16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-1.7244193652556352E+16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-71850806885651.469</v>
      </c>
      <c r="L5993" s="444">
        <f t="shared" ca="1" si="217"/>
        <v>-1.7316044459442004E+16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-1.7316044459442004E+16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-72150185247675.016</v>
      </c>
      <c r="L5994" s="444">
        <f t="shared" ca="1" si="217"/>
        <v>-1.738819464468968E+16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-1.738819464468968E+16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-72450811019540.328</v>
      </c>
      <c r="L5995" s="444">
        <f t="shared" ca="1" si="217"/>
        <v>-1.746064545570922E+16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-1.746064545570922E+16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-72752689398788.406</v>
      </c>
      <c r="L5996" s="444">
        <f t="shared" ca="1" si="217"/>
        <v>-1.7533398145108008E+16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-1.7533398145108008E+16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-73055825604616.703</v>
      </c>
      <c r="L5997" s="444">
        <f t="shared" ca="1" si="217"/>
        <v>-1.7606453970712624E+16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-1.7606453970712624E+16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-73360224877969.281</v>
      </c>
      <c r="L5998" s="444">
        <f t="shared" ca="1" si="217"/>
        <v>-1.7679814195590594E+16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-1.7679814195590594E+16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-73665892481627.484</v>
      </c>
      <c r="L5999" s="444">
        <f t="shared" ca="1" si="217"/>
        <v>-1.7753480088072222E+16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-1.7753480088072222E+16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-73972833700300.922</v>
      </c>
      <c r="L6000" s="444">
        <f t="shared" ca="1" si="217"/>
        <v>-1.7827452921772522E+16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-1.7827452921772522E+16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-74281053840718.844</v>
      </c>
      <c r="L6001" s="444">
        <f t="shared" ca="1" si="217"/>
        <v>-1.790173397561324E+16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-1.790173397561324E+16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-74590558231721.828</v>
      </c>
      <c r="L6002" s="444">
        <f t="shared" ca="1" si="217"/>
        <v>-1.7976324533844962E+16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-1.7976324533844962E+16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-74901352224354</v>
      </c>
      <c r="L6003" s="444">
        <f t="shared" ca="1" si="217"/>
        <v>-1.8051225886069316E+16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-1.8051225886069316E+16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-75213441191955.484</v>
      </c>
      <c r="L6004" s="444">
        <f t="shared" ca="1" si="217"/>
        <v>-1.8126439327261272E+16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-1.8126439327261272E+16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-75526830530255.297</v>
      </c>
      <c r="L6005" s="444">
        <f t="shared" ca="1" si="217"/>
        <v>-1.8201966157791528E+16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-1.8201966157791528E+16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-75841525657464.703</v>
      </c>
      <c r="L6006" s="444">
        <f t="shared" ca="1" si="217"/>
        <v>-1.8277807683448992E+16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-1.8277807683448992E+16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-76157532014370.797</v>
      </c>
      <c r="L6007" s="444">
        <f t="shared" ca="1" si="217"/>
        <v>-1.8353965215463364E+16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-1.8353965215463364E+16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-76474855064430.688</v>
      </c>
      <c r="L6008" s="444">
        <f t="shared" ca="1" si="217"/>
        <v>-1.8430440070527796E+16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-1.8430440070527796E+16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-76793500293865.813</v>
      </c>
      <c r="L6009" s="444">
        <f t="shared" ca="1" si="217"/>
        <v>-1.850723357082166E+16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-1.850723357082166E+16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-77113473211756.922</v>
      </c>
      <c r="L6010" s="444">
        <f t="shared" ca="1" si="217"/>
        <v>-1.8584347044033416E+16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-1.8584347044033416E+16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-77434779350139.234</v>
      </c>
      <c r="L6011" s="444">
        <f t="shared" ca="1" si="217"/>
        <v>-1.8661781823383556E+16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-1.8661781823383556E+16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-77757424264098.156</v>
      </c>
      <c r="L6012" s="444">
        <f t="shared" ca="1" si="217"/>
        <v>-1.8739539247647656E+16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-1.8739539247647656E+16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-78081413531865.234</v>
      </c>
      <c r="L6013" s="444">
        <f t="shared" ca="1" si="217"/>
        <v>-1.881762066117952E+16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-1.881762066117952E+16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-78406752754914.672</v>
      </c>
      <c r="L6014" s="444">
        <f t="shared" ca="1" si="217"/>
        <v>-1.8896027413934436E+16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-1.8896027413934436E+16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-78733447558060.156</v>
      </c>
      <c r="L6015" s="444">
        <f t="shared" ca="1" si="217"/>
        <v>-1.8974760861492496E+16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-1.8974760861492496E+16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-79061503589552.063</v>
      </c>
      <c r="L6016" s="444">
        <f t="shared" ca="1" si="217"/>
        <v>-1.9053822365082048E+16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-1.9053822365082048E+16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-79390926521175.203</v>
      </c>
      <c r="L6017" s="444">
        <f t="shared" ca="1" si="217"/>
        <v>-1.9133213291603224E+16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-1.9133213291603224E+16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-79721722048346.766</v>
      </c>
      <c r="L6018" s="444">
        <f t="shared" ca="1" si="217"/>
        <v>-1.9212935013651572E+16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-1.9212935013651572E+16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-80053895890214.875</v>
      </c>
      <c r="L6019" s="444">
        <f t="shared" ca="1" si="217"/>
        <v>-1.9292988909541788E+16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-1.9292988909541788E+16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-80387453789757.453</v>
      </c>
      <c r="L6020" s="444">
        <f t="shared" ca="1" si="217"/>
        <v>-1.9373376363331544E+16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-1.9373376363331544E+16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-80722401513881.438</v>
      </c>
      <c r="L6021" s="444">
        <f t="shared" ca="1" si="217"/>
        <v>-1.9454098764845424E+16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-1.9454098764845424E+16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-81058744853522.594</v>
      </c>
      <c r="L6022" s="444">
        <f t="shared" ca="1" si="217"/>
        <v>-1.9535157509698948E+16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-1.9535157509698948E+16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-81396489623745.609</v>
      </c>
      <c r="L6023" s="444">
        <f t="shared" ca="1" si="217"/>
        <v>-1.9616553999322692E+16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-1.9616553999322692E+16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-81735641663844.547</v>
      </c>
      <c r="L6024" s="444">
        <f t="shared" ca="1" si="217"/>
        <v>-1.9698289640986536E+16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-1.9698289640986536E+16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-82076206837443.906</v>
      </c>
      <c r="L6025" s="444">
        <f t="shared" ca="1" si="217"/>
        <v>-1.978036584782398E+16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-1.978036584782398E+16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-82418191032599.922</v>
      </c>
      <c r="L6026" s="444">
        <f t="shared" ca="1" si="217"/>
        <v>-1.986278403885658E+16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-1.986278403885658E+16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-82761600161902.422</v>
      </c>
      <c r="L6027" s="444">
        <f t="shared" ca="1" si="217"/>
        <v>-1.9945545639018484E+16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-1.9945545639018484E+16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-83106440162577.016</v>
      </c>
      <c r="L6028" s="444">
        <f t="shared" ca="1" si="217"/>
        <v>-2.002865207918106E+16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-2.002865207918106E+16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-83452716996587.75</v>
      </c>
      <c r="L6029" s="444">
        <f t="shared" ca="1" si="217"/>
        <v>-2.0112104796177648E+16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-2.0112104796177648E+16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-83800436650740.203</v>
      </c>
      <c r="L6030" s="444">
        <f t="shared" ca="1" si="217"/>
        <v>-2.0195905232828388E+16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-2.0195905232828388E+16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-84149605136784.953</v>
      </c>
      <c r="L6031" s="444">
        <f t="shared" ca="1" si="217"/>
        <v>-2.0280054837965172E+16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-2.0280054837965172E+16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-84500228491521.547</v>
      </c>
      <c r="L6032" s="444">
        <f t="shared" ca="1" si="217"/>
        <v>-2.0364555066456692E+16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-2.0364555066456692E+16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-84852312776902.875</v>
      </c>
      <c r="L6033" s="444">
        <f t="shared" ca="1" si="217"/>
        <v>-2.0449407379233596E+16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-2.0449407379233596E+16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-85205864080139.984</v>
      </c>
      <c r="L6034" s="444">
        <f t="shared" ca="1" si="217"/>
        <v>-2.0534613243313736E+16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-2.0534613243313736E+16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-85560888513807.234</v>
      </c>
      <c r="L6035" s="444">
        <f t="shared" ca="1" si="217"/>
        <v>-2.0620174131827544E+16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-2.0620174131827544E+16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-85917392215948.094</v>
      </c>
      <c r="L6036" s="444">
        <f t="shared" ca="1" si="217"/>
        <v>-2.0706091524043492E+16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-2.0706091524043492E+16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-86275381350181.219</v>
      </c>
      <c r="L6037" s="444">
        <f t="shared" ca="1" si="217"/>
        <v>-2.0792366905393672E+16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-2.0792366905393672E+16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-86634862105806.969</v>
      </c>
      <c r="L6038" s="444">
        <f t="shared" ca="1" si="217"/>
        <v>-2.087900176749948E+16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-2.087900176749948E+16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-86995840697914.5</v>
      </c>
      <c r="L6039" s="444">
        <f t="shared" ca="1" si="217"/>
        <v>-2.0965997608197396E+16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-2.0965997608197396E+16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-87358323367489.156</v>
      </c>
      <c r="L6040" s="444">
        <f t="shared" ca="1" si="217"/>
        <v>-2.1053355931564884E+16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-2.1053355931564884E+16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-87722316381520.344</v>
      </c>
      <c r="L6041" s="444">
        <f t="shared" ca="1" si="217"/>
        <v>-2.1141078247946404E+16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-2.1141078247946404E+16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-88087826033110.016</v>
      </c>
      <c r="L6042" s="444">
        <f t="shared" ca="1" si="217"/>
        <v>-2.1229166073979516E+16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-2.1229166073979516E+16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-88454858641581.313</v>
      </c>
      <c r="L6043" s="444">
        <f t="shared" ca="1" si="217"/>
        <v>-2.1317620932621096E+16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-2.1317620932621096E+16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-88823420552587.906</v>
      </c>
      <c r="L6044" s="444">
        <f t="shared" ca="1" si="217"/>
        <v>-2.1406444353173684E+16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-2.1406444353173684E+16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-89193518138223.688</v>
      </c>
      <c r="L6045" s="444">
        <f t="shared" ca="1" si="217"/>
        <v>-2.1495637871311908E+16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-2.1495637871311908E+16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-89565157797132.953</v>
      </c>
      <c r="L6046" s="444">
        <f t="shared" ca="1" si="217"/>
        <v>-2.158520302910904E+16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-2.158520302910904E+16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-89938345954621</v>
      </c>
      <c r="L6047" s="444">
        <f t="shared" ca="1" si="217"/>
        <v>-2.167514137506366E+16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-2.167514137506366E+16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-90313089062765.25</v>
      </c>
      <c r="L6048" s="444">
        <f t="shared" ca="1" si="217"/>
        <v>-2.1765454464126424E+16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-2.1765454464126424E+16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-90689393600526.766</v>
      </c>
      <c r="L6049" s="444">
        <f t="shared" ca="1" si="217"/>
        <v>-2.1856143857726952E+16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-2.1856143857726952E+16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-91067266073862.297</v>
      </c>
      <c r="L6050" s="444">
        <f t="shared" ca="1" si="217"/>
        <v>-2.1947211123800816E+16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-2.1947211123800816E+16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-91446713015836.734</v>
      </c>
      <c r="L6051" s="444">
        <f t="shared" ca="1" si="217"/>
        <v>-2.2038657836816652E+16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-2.2038657836816652E+16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-91827740986736.047</v>
      </c>
      <c r="L6052" s="444">
        <f t="shared" ca="1" si="217"/>
        <v>-2.2130485577803388E+16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-2.2130485577803388E+16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-92210356574180.781</v>
      </c>
      <c r="L6053" s="444">
        <f t="shared" ca="1" si="217"/>
        <v>-2.2222695934377568E+16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-2.2222695934377568E+16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-92594566393239.859</v>
      </c>
      <c r="L6054" s="444">
        <f t="shared" ca="1" si="217"/>
        <v>-2.2315290500770808E+16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-2.2315290500770808E+16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-92980377086545.031</v>
      </c>
      <c r="L6055" s="444">
        <f t="shared" ca="1" si="217"/>
        <v>-2.2408270877857352E+16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-2.2408270877857352E+16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-93367795324405.625</v>
      </c>
      <c r="L6056" s="444">
        <f t="shared" ca="1" si="217"/>
        <v>-2.2501638673181756E+16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-2.2501638673181756E+16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-93756827804923.984</v>
      </c>
      <c r="L6057" s="444">
        <f t="shared" ca="1" si="217"/>
        <v>-2.259539550098668E+16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-2.259539550098668E+16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-94147481254111.172</v>
      </c>
      <c r="L6058" s="444">
        <f t="shared" ca="1" si="217"/>
        <v>-2.2689542982240792E+16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-2.2689542982240792E+16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-94539762426003.297</v>
      </c>
      <c r="L6059" s="444">
        <f t="shared" ca="1" si="217"/>
        <v>-2.2784082744666796E+16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-2.2784082744666796E+16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-94933678102778.313</v>
      </c>
      <c r="L6060" s="444">
        <f t="shared" ca="1" si="217"/>
        <v>-2.2879016422769576E+16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-2.2879016422769576E+16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-95329235094873.234</v>
      </c>
      <c r="L6061" s="444">
        <f t="shared" ca="1" si="217"/>
        <v>-2.2974345657864448E+16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-2.2974345657864448E+16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-95726440241101.859</v>
      </c>
      <c r="L6062" s="444">
        <f t="shared" ca="1" si="217"/>
        <v>-2.3070072098105548E+16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-2.3070072098105548E+16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-96125300408773.109</v>
      </c>
      <c r="L6063" s="444">
        <f t="shared" ca="1" si="217"/>
        <v>-2.316619739851432E+16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-2.316619739851432E+16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-96525822493809.672</v>
      </c>
      <c r="L6064" s="444">
        <f t="shared" ca="1" si="217"/>
        <v>-2.3262723221008128E+16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-2.3262723221008128E+16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-96928013420867.203</v>
      </c>
      <c r="L6065" s="444">
        <f t="shared" ca="1" si="217"/>
        <v>-2.3359651234428996E+16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-2.3359651234428996E+16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-97331880143454.156</v>
      </c>
      <c r="L6066" s="444">
        <f t="shared" ca="1" si="217"/>
        <v>-2.3456983114572452E+16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-2.3456983114572452E+16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-97737429644051.875</v>
      </c>
      <c r="L6067" s="444">
        <f t="shared" ca="1" si="217"/>
        <v>-2.3554720544216504E+16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-2.3554720544216504E+16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-98144668934235.438</v>
      </c>
      <c r="L6068" s="444">
        <f t="shared" ca="1" si="217"/>
        <v>-2.365286521315074E+16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-2.365286521315074E+16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-98553605054794.75</v>
      </c>
      <c r="L6069" s="444">
        <f t="shared" ca="1" si="217"/>
        <v>-2.3751418818205536E+16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-2.3751418818205536E+16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-98964245075856.406</v>
      </c>
      <c r="L6070" s="444">
        <f t="shared" ca="1" si="217"/>
        <v>-2.3850383063281392E+16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-2.3850383063281392E+16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-99376596097005.797</v>
      </c>
      <c r="L6071" s="444">
        <f t="shared" ca="1" si="217"/>
        <v>-2.3949759659378396E+16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-2.3949759659378396E+16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-99790665247409.984</v>
      </c>
      <c r="L6072" s="444">
        <f t="shared" ca="1" si="217"/>
        <v>-2.4049550324625804E+16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-2.4049550324625804E+16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-100206459685940.84</v>
      </c>
      <c r="L6073" s="444">
        <f t="shared" ca="1" si="217"/>
        <v>-2.4149756784311744E+16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-2.4149756784311744E+16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-100623986601298.94</v>
      </c>
      <c r="L6074" s="444">
        <f t="shared" ca="1" si="217"/>
        <v>-2.4250380770913044E+16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-2.4250380770913044E+16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-101043253212137.69</v>
      </c>
      <c r="L6075" s="444">
        <f t="shared" ca="1" si="217"/>
        <v>-2.435142402412518E+16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-2.435142402412518E+16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-101464266767188.25</v>
      </c>
      <c r="L6076" s="444">
        <f t="shared" ca="1" si="217"/>
        <v>-2.4452888290892368E+16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-2.4452888290892368E+16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-101887034545384.86</v>
      </c>
      <c r="L6077" s="444">
        <f t="shared" ca="1" si="217"/>
        <v>-2.4554775325437752E+16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-2.4554775325437752E+16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-102311563855990.63</v>
      </c>
      <c r="L6078" s="444">
        <f t="shared" ca="1" si="217"/>
        <v>-2.4657086889293744E+16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-2.4657086889293744E+16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-102737862038723.94</v>
      </c>
      <c r="L6079" s="444">
        <f t="shared" ca="1" si="217"/>
        <v>-2.4759824751332468E+16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-2.4759824751332468E+16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-103165936463885.28</v>
      </c>
      <c r="L6080" s="444">
        <f t="shared" ca="1" si="217"/>
        <v>-2.4862990687796352E+16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-2.4862990687796352E+16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-103595794532484.8</v>
      </c>
      <c r="L6081" s="444">
        <f t="shared" ca="1" si="217"/>
        <v>-2.4966586482328836E+16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-2.4966586482328836E+16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-104027443676370.16</v>
      </c>
      <c r="L6082" s="444">
        <f t="shared" ca="1" si="217"/>
        <v>-2.5070613926005208E+16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-2.5070613926005208E+16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-104460891358355.03</v>
      </c>
      <c r="L6083" s="444">
        <f t="shared" ca="1" si="217"/>
        <v>-2.5175074817363564E+16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-2.5175074817363564E+16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-104896145072348.19</v>
      </c>
      <c r="L6084" s="444">
        <f t="shared" ca="1" si="217"/>
        <v>-2.5279970962435912E+16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-2.5279970962435912E+16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-105333212343482.97</v>
      </c>
      <c r="L6085" s="444">
        <f t="shared" ca="1" si="217"/>
        <v>-2.5385304174779396E+16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-2.5385304174779396E+16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-105772100728247.48</v>
      </c>
      <c r="L6086" s="444">
        <f t="shared" ca="1" si="217"/>
        <v>-2.5491076275507644E+16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-2.5491076275507644E+16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-106212817814615.19</v>
      </c>
      <c r="L6087" s="444">
        <f t="shared" ca="1" si="217"/>
        <v>-2.559728909332226E+16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-2.559728909332226E+16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-106655371222176.08</v>
      </c>
      <c r="L6088" s="444">
        <f t="shared" ca="1" si="217"/>
        <v>-2.5703944464544436E+16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-2.5703944464544436E+16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-107099768602268.48</v>
      </c>
      <c r="L6089" s="444">
        <f t="shared" ca="1" si="217"/>
        <v>-2.5811044233146704E+16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-2.5811044233146704E+16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-107546017638111.27</v>
      </c>
      <c r="L6090" s="444">
        <f t="shared" ca="1" si="217"/>
        <v>-2.5918590250784816E+16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-2.5918590250784816E+16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-107994126044936.73</v>
      </c>
      <c r="L6091" s="444">
        <f t="shared" ca="1" si="217"/>
        <v>-2.6026584376829752E+16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-2.6026584376829752E+16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-108444101570123.97</v>
      </c>
      <c r="L6092" s="444">
        <f t="shared" ca="1" si="217"/>
        <v>-2.6135028478399876E+16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-2.6135028478399876E+16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-108895951993332.81</v>
      </c>
      <c r="L6093" s="444">
        <f t="shared" ca="1" si="217"/>
        <v>-2.6243924430393208E+16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-2.6243924430393208E+16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-109349685126638.36</v>
      </c>
      <c r="L6094" s="444">
        <f t="shared" ca="1" si="217"/>
        <v>-2.6353274115519848E+16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-2.6353274115519848E+16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-109805308814666.03</v>
      </c>
      <c r="L6095" s="444">
        <f t="shared" ca="1" si="217"/>
        <v>-2.6463079424334516E+16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-2.6463079424334516E+16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-110262830934727.16</v>
      </c>
      <c r="L6096" s="444">
        <f t="shared" ca="1" si="217"/>
        <v>-2.6573342255269244E+16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-2.6573342255269244E+16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-110722259396955.19</v>
      </c>
      <c r="L6097" s="444">
        <f t="shared" ca="1" si="217"/>
        <v>-2.66840645146662E+16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-2.66840645146662E+16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-111183602144442.5</v>
      </c>
      <c r="L6098" s="444">
        <f t="shared" ca="1" si="217"/>
        <v>-2.6795248116810644E+16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-2.6795248116810644E+16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-111646867153377.69</v>
      </c>
      <c r="L6099" s="444">
        <f t="shared" ca="1" si="217"/>
        <v>-2.690689498396402E+16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-2.690689498396402E+16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-112112062433183.42</v>
      </c>
      <c r="L6100" s="444">
        <f t="shared" ca="1" si="217"/>
        <v>-2.7019007046397204E+16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-2.7019007046397204E+16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-112579196026655.02</v>
      </c>
      <c r="L6101" s="444">
        <f t="shared" ca="1" si="217"/>
        <v>-2.713158624242386E+16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-2.713158624242386E+16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-113048276010099.42</v>
      </c>
      <c r="L6102" s="444">
        <f t="shared" ca="1" si="217"/>
        <v>-2.724463451843396E+16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-2.724463451843396E+16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-113519310493474.83</v>
      </c>
      <c r="L6103" s="444">
        <f t="shared" ca="1" si="217"/>
        <v>-2.7358153828927436E+16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-2.7358153828927436E+16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-113992307620530.98</v>
      </c>
      <c r="L6104" s="444">
        <f t="shared" ca="1" si="217"/>
        <v>-2.7472146136547968E+16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-2.7472146136547968E+16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-114467275568949.86</v>
      </c>
      <c r="L6105" s="444">
        <f t="shared" ca="1" si="217"/>
        <v>-2.7586613412116916E+16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-2.7586613412116916E+16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-114944222550487.14</v>
      </c>
      <c r="L6106" s="444">
        <f t="shared" ca="1" si="217"/>
        <v>-2.7701557634667404E+16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-2.7701557634667404E+16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-115423156811114.19</v>
      </c>
      <c r="L6107" s="444">
        <f t="shared" ca="1" si="217"/>
        <v>-2.781698079147852E+16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-2.781698079147852E+16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-115904086631160.5</v>
      </c>
      <c r="L6108" s="444">
        <f t="shared" ca="1" si="217"/>
        <v>-2.793288487810968E+16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-2.793288487810968E+16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-116387020325457</v>
      </c>
      <c r="L6109" s="444">
        <f t="shared" ca="1" si="217"/>
        <v>-2.8049271898435136E+16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-2.8049271898435136E+16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-116871966243479.73</v>
      </c>
      <c r="L6110" s="444">
        <f t="shared" ca="1" si="217"/>
        <v>-2.8166143864678616E+16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-2.8166143864678616E+16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-117358932769494.23</v>
      </c>
      <c r="L6111" s="444">
        <f t="shared" ca="1" si="217"/>
        <v>-2.8283502797448112E+16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-2.8283502797448112E+16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-117847928322700.47</v>
      </c>
      <c r="L6112" s="444">
        <f t="shared" ca="1" si="217"/>
        <v>-2.8401350725770812E+16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-2.8401350725770812E+16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-118338961357378.36</v>
      </c>
      <c r="L6113" s="444">
        <f t="shared" ca="1" si="217"/>
        <v>-2.8519689687128192E+16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-2.8519689687128192E+16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-118832040363034.13</v>
      </c>
      <c r="L6114" s="444">
        <f t="shared" ca="1" si="217"/>
        <v>-2.8638521727491228E+16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-2.8638521727491228E+16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-119327173864546.78</v>
      </c>
      <c r="L6115" s="444">
        <f t="shared" ca="1" si="217"/>
        <v>-2.8757848901355776E+16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-2.8757848901355776E+16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-119824370422315.73</v>
      </c>
      <c r="L6116" s="444">
        <f t="shared" ca="1" si="217"/>
        <v>-2.8877673271778092E+16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-2.8877673271778092E+16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-120323638632408.72</v>
      </c>
      <c r="L6117" s="444">
        <f t="shared" ca="1" si="217"/>
        <v>-2.89979969104105E+16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-2.89979969104105E+16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-120824987126710.42</v>
      </c>
      <c r="L6118" s="444">
        <f t="shared" ca="1" si="217"/>
        <v>-2.9118821897537212E+16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-2.9118821897537212E+16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-121328424573071.72</v>
      </c>
      <c r="L6119" s="444">
        <f t="shared" ca="1" si="217"/>
        <v>-2.9240150322110284E+16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-2.9240150322110284E+16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-121833959675459.53</v>
      </c>
      <c r="L6120" s="444">
        <f t="shared" ca="1" si="217"/>
        <v>-2.9361984281785744E+16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-2.9361984281785744E+16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-122341601174107.25</v>
      </c>
      <c r="L6121" s="444">
        <f t="shared" ca="1" si="217"/>
        <v>-2.9484325882959852E+16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-2.9484325882959852E+16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-122851357845666.06</v>
      </c>
      <c r="L6122" s="444">
        <f t="shared" ca="1" si="217"/>
        <v>-2.960717724080552E+16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-2.960717724080552E+16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-123363238503356.33</v>
      </c>
      <c r="L6123" s="444">
        <f t="shared" ca="1" si="217"/>
        <v>-2.9730540479308876E+16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-2.9730540479308876E+16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-123877251997120.31</v>
      </c>
      <c r="L6124" s="444">
        <f t="shared" ca="1" si="217"/>
        <v>-2.9854417731305996E+16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-2.9854417731305996E+16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-124393407213774.98</v>
      </c>
      <c r="L6125" s="444">
        <f t="shared" ca="1" si="217"/>
        <v>-2.9978811138519772E+16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-2.9978811138519772E+16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-124911713077165.72</v>
      </c>
      <c r="L6126" s="444">
        <f t="shared" ca="1" si="217"/>
        <v>-3.0103722851596936E+16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-3.0103722851596936E+16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-125432178548320.58</v>
      </c>
      <c r="L6127" s="444">
        <f t="shared" ca="1" si="217"/>
        <v>-3.0229155030145256E+16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-3.0229155030145256E+16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-125954812625605.22</v>
      </c>
      <c r="L6128" s="444">
        <f t="shared" ref="L6128:L6250" ca="1" si="222">I6128-J6128+K6128</f>
        <v>-3.035510984277086E+16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-3.035510984277086E+16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-126479624344878.58</v>
      </c>
      <c r="L6129" s="444">
        <f t="shared" ca="1" si="222"/>
        <v>-3.048158946711574E+16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-3.048158946711574E+16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-127006622779648.92</v>
      </c>
      <c r="L6130" s="444">
        <f t="shared" ca="1" si="222"/>
        <v>-3.0608596089895388E+16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-3.0608596089895388E+16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-127535817041230.78</v>
      </c>
      <c r="L6131" s="444">
        <f t="shared" ca="1" si="222"/>
        <v>-3.073613190693662E+16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-3.073613190693662E+16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-128067216278902.58</v>
      </c>
      <c r="L6132" s="444">
        <f t="shared" ca="1" si="222"/>
        <v>-3.0864199123215524E+16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-3.0864199123215524E+16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-128600829680064.69</v>
      </c>
      <c r="L6133" s="444">
        <f t="shared" ca="1" si="222"/>
        <v>-3.0992799952895588E+16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-3.0992799952895588E+16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-129136666470398.3</v>
      </c>
      <c r="L6134" s="444">
        <f t="shared" ca="1" si="222"/>
        <v>-3.1121936619365988E+16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-3.1121936619365988E+16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-129674735914024.95</v>
      </c>
      <c r="L6135" s="444">
        <f t="shared" ca="1" si="222"/>
        <v>-3.1251611355280012E+16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-3.1251611355280012E+16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-130215047313666.72</v>
      </c>
      <c r="L6136" s="444">
        <f t="shared" ca="1" si="222"/>
        <v>-3.138182640259368E+16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-3.138182640259368E+16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-130757610010806.98</v>
      </c>
      <c r="L6137" s="444">
        <f t="shared" ca="1" si="222"/>
        <v>-3.1512584012604488E+16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-3.1512584012604488E+16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-131302433385852.03</v>
      </c>
      <c r="L6138" s="444">
        <f t="shared" ca="1" si="222"/>
        <v>-3.164388644599034E+16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-3.164388644599034E+16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-131849526858293.08</v>
      </c>
      <c r="L6139" s="444">
        <f t="shared" ca="1" si="222"/>
        <v>-3.1775735972848632E+16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-3.1775735972848632E+16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-132398899886869.3</v>
      </c>
      <c r="L6140" s="444">
        <f t="shared" ca="1" si="222"/>
        <v>-3.19081348727355E+16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-3.19081348727355E+16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-132950561969731.23</v>
      </c>
      <c r="L6141" s="444">
        <f t="shared" ca="1" si="222"/>
        <v>-3.2041085434705232E+16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-3.2041085434705232E+16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-133504522644605.13</v>
      </c>
      <c r="L6142" s="444">
        <f t="shared" ca="1" si="222"/>
        <v>-3.2174589957349836E+16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-3.2174589957349836E+16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-134060791488957.64</v>
      </c>
      <c r="L6143" s="444">
        <f t="shared" ca="1" si="222"/>
        <v>-3.2308650748838792E+16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-3.2308650748838792E+16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-134619378120161.63</v>
      </c>
      <c r="L6144" s="444">
        <f t="shared" ca="1" si="222"/>
        <v>-3.2443270126958952E+16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-3.2443270126958952E+16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-135180292195662.31</v>
      </c>
      <c r="L6145" s="444">
        <f t="shared" ca="1" si="222"/>
        <v>-3.2578450419154616E+16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-3.2578450419154616E+16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-135743543413144.23</v>
      </c>
      <c r="L6146" s="444">
        <f t="shared" ca="1" si="222"/>
        <v>-3.271419396256776E+16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-3.271419396256776E+16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-136309141510699</v>
      </c>
      <c r="L6147" s="444">
        <f t="shared" ca="1" si="222"/>
        <v>-3.285050310407846E+16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-3.285050310407846E+16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-136877096266993.58</v>
      </c>
      <c r="L6148" s="444">
        <f t="shared" ca="1" si="222"/>
        <v>-3.2987380200345452E+16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-3.2987380200345452E+16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-137447417501439.39</v>
      </c>
      <c r="L6149" s="444">
        <f t="shared" ca="1" si="222"/>
        <v>-3.3124827617846892E+16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-3.3124827617846892E+16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-138020115074362.05</v>
      </c>
      <c r="L6150" s="444">
        <f t="shared" ca="1" si="222"/>
        <v>-3.3262847732921256E+16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-3.3262847732921256E+16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-138595198887171.89</v>
      </c>
      <c r="L6151" s="444">
        <f t="shared" ca="1" si="222"/>
        <v>-3.3401442931808428E+16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-3.3401442931808428E+16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-139172678882535.11</v>
      </c>
      <c r="L6152" s="444">
        <f t="shared" ca="1" si="222"/>
        <v>-3.3540615610690964E+16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-3.3540615610690964E+16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-139752565044545.7</v>
      </c>
      <c r="L6153" s="444">
        <f t="shared" ca="1" si="222"/>
        <v>-3.3680368175735508E+16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-3.3680368175735508E+16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-140334867398897.97</v>
      </c>
      <c r="L6154" s="444">
        <f t="shared" ca="1" si="222"/>
        <v>-3.3820703043134404E+16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-3.3820703043134404E+16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-140919596013060</v>
      </c>
      <c r="L6155" s="444">
        <f t="shared" ca="1" si="222"/>
        <v>-3.3961622639147464E+16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-3.3961622639147464E+16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-141506760996447.75</v>
      </c>
      <c r="L6156" s="444">
        <f t="shared" ca="1" si="222"/>
        <v>-3.4103129400143912E+16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-3.4103129400143912E+16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-142096372500599.63</v>
      </c>
      <c r="L6157" s="444">
        <f t="shared" ca="1" si="222"/>
        <v>-3.4245225772644512E+16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-3.4245225772644512E+16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-142688440719352.13</v>
      </c>
      <c r="L6158" s="444">
        <f t="shared" ca="1" si="222"/>
        <v>-3.4387914213363864E+16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-3.4387914213363864E+16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-143282975889016.09</v>
      </c>
      <c r="L6159" s="444">
        <f t="shared" ca="1" si="222"/>
        <v>-3.453119718925288E+16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-3.453119718925288E+16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-143879988288553.66</v>
      </c>
      <c r="L6160" s="444">
        <f t="shared" ca="1" si="222"/>
        <v>-3.4675077177541432E+16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-3.4675077177541432E+16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-144479488239755.97</v>
      </c>
      <c r="L6161" s="444">
        <f t="shared" ca="1" si="222"/>
        <v>-3.4819556665781188E+16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-3.4819556665781188E+16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-145081486107421.63</v>
      </c>
      <c r="L6162" s="444">
        <f t="shared" ca="1" si="222"/>
        <v>-3.4964638151888608E+16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-3.4964638151888608E+16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-145685992299535.88</v>
      </c>
      <c r="L6163" s="444">
        <f t="shared" ca="1" si="222"/>
        <v>-3.5110324144188144E+16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-3.5110324144188144E+16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-146293017267450.59</v>
      </c>
      <c r="L6164" s="444">
        <f t="shared" ca="1" si="222"/>
        <v>-3.5256617161455596E+16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-3.5256617161455596E+16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-146902571506064.97</v>
      </c>
      <c r="L6165" s="444">
        <f t="shared" ca="1" si="222"/>
        <v>-3.540351973296166E+16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-3.540351973296166E+16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-147514665554006.91</v>
      </c>
      <c r="L6166" s="444">
        <f t="shared" ca="1" si="222"/>
        <v>-3.5551034398515668E+16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-3.5551034398515668E+16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-148129309993815.28</v>
      </c>
      <c r="L6167" s="444">
        <f t="shared" ca="1" si="222"/>
        <v>-3.5699163708509484E+16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-3.5699163708509484E+16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-148746515452122.84</v>
      </c>
      <c r="L6168" s="444">
        <f t="shared" ca="1" si="222"/>
        <v>-3.5847910223961608E+16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-3.5847910223961608E+16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-149366292599840.03</v>
      </c>
      <c r="L6169" s="444">
        <f t="shared" ca="1" si="222"/>
        <v>-3.5997276516561448E+16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-3.5997276516561448E+16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-149988652152339.38</v>
      </c>
      <c r="L6170" s="444">
        <f t="shared" ca="1" si="222"/>
        <v>-3.6147265168713784E+16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-3.6147265168713784E+16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-150613604869640.75</v>
      </c>
      <c r="L6171" s="444">
        <f t="shared" ca="1" si="222"/>
        <v>-3.6297878773583424E+16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-3.6297878773583424E+16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-151241161556597.59</v>
      </c>
      <c r="L6172" s="444">
        <f t="shared" ca="1" si="222"/>
        <v>-3.6449119935140024E+16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-3.6449119935140024E+16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-151871333063083.44</v>
      </c>
      <c r="L6173" s="444">
        <f t="shared" ca="1" si="222"/>
        <v>-3.6600991268203104E+16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-3.6600991268203104E+16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-152504130284179.59</v>
      </c>
      <c r="L6174" s="444">
        <f t="shared" ca="1" si="222"/>
        <v>-3.675349539848728E+16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-3.675349539848728E+16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-153139564160363.66</v>
      </c>
      <c r="L6175" s="444">
        <f t="shared" ca="1" si="222"/>
        <v>-3.690663496264764E+16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-3.690663496264764E+16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-153777645677698.5</v>
      </c>
      <c r="L6176" s="444">
        <f t="shared" ca="1" si="222"/>
        <v>-3.7060412608325336E+16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-3.7060412608325336E+16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-154418385868022.22</v>
      </c>
      <c r="L6177" s="444">
        <f t="shared" ca="1" si="222"/>
        <v>-3.721483099419336E+16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-3.721483099419336E+16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-155061795809139</v>
      </c>
      <c r="L6178" s="444">
        <f t="shared" ca="1" si="222"/>
        <v>-3.7369892790002496E+16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-3.7369892790002496E+16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-155707886625010.41</v>
      </c>
      <c r="L6179" s="444">
        <f t="shared" ca="1" si="222"/>
        <v>-3.7525600676627504E+16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-3.7525600676627504E+16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-156356669485947.94</v>
      </c>
      <c r="L6180" s="444">
        <f t="shared" ca="1" si="222"/>
        <v>-3.7681957346113448E+16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-3.7681957346113448E+16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-157008155608806.03</v>
      </c>
      <c r="L6181" s="444">
        <f t="shared" ca="1" si="222"/>
        <v>-3.7838965501722256E+16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-3.7838965501722256E+16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-157662356257176.06</v>
      </c>
      <c r="L6182" s="444">
        <f t="shared" ca="1" si="222"/>
        <v>-3.7996627857979432E+16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-3.7996627857979432E+16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-158319282741580.97</v>
      </c>
      <c r="L6183" s="444">
        <f t="shared" ca="1" si="222"/>
        <v>-3.8154947140721016E+16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-3.8154947140721016E+16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-158978946419670.91</v>
      </c>
      <c r="L6184" s="444">
        <f t="shared" ca="1" si="222"/>
        <v>-3.8313926087140688E+16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-3.8313926087140688E+16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-159641358696419.53</v>
      </c>
      <c r="L6185" s="444">
        <f t="shared" ca="1" si="222"/>
        <v>-3.8473567445837104E+16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-3.8473567445837104E+16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-160306531024321.25</v>
      </c>
      <c r="L6186" s="444">
        <f t="shared" ca="1" si="222"/>
        <v>-3.8633873976861424E+16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-3.8633873976861424E+16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-160974474903589.25</v>
      </c>
      <c r="L6187" s="444">
        <f t="shared" ca="1" si="222"/>
        <v>-3.8794848451765016E+16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-3.8794848451765016E+16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-161645201882354.22</v>
      </c>
      <c r="L6188" s="444">
        <f t="shared" ca="1" si="222"/>
        <v>-3.8956493653647368E+16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-3.8956493653647368E+16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-162318723556864.03</v>
      </c>
      <c r="L6189" s="444">
        <f t="shared" ca="1" si="222"/>
        <v>-3.9118812377204232E+16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-3.9118812377204232E+16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-162995051571684.31</v>
      </c>
      <c r="L6190" s="444">
        <f t="shared" ca="1" si="222"/>
        <v>-3.928180742877592E+16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-3.928180742877592E+16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-163674197619899.66</v>
      </c>
      <c r="L6191" s="444">
        <f t="shared" ca="1" si="222"/>
        <v>-3.9445481626395816E+16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-3.9445481626395816E+16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-164356173443315.91</v>
      </c>
      <c r="L6192" s="444">
        <f t="shared" ca="1" si="222"/>
        <v>-3.9609837799839128E+16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-3.9609837799839128E+16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-165040990832663.03</v>
      </c>
      <c r="L6193" s="444">
        <f t="shared" ca="1" si="222"/>
        <v>-3.9774878790671792E+16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-3.9774878790671792E+16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-165728661627799.13</v>
      </c>
      <c r="L6194" s="444">
        <f t="shared" ca="1" si="222"/>
        <v>-3.9940607452299592E+16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-3.9940607452299592E+16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-166419197717914.97</v>
      </c>
      <c r="L6195" s="444">
        <f t="shared" ca="1" si="222"/>
        <v>-4.0107026650017504E+16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-4.0107026650017504E+16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-167112611041739.59</v>
      </c>
      <c r="L6196" s="444">
        <f t="shared" ca="1" si="222"/>
        <v>-4.027413926105924E+16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-4.027413926105924E+16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-167808913587746.84</v>
      </c>
      <c r="L6197" s="444">
        <f t="shared" ca="1" si="222"/>
        <v>-4.0441948174646984E+16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-4.0441948174646984E+16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-168508117394362.44</v>
      </c>
      <c r="L6198" s="444">
        <f t="shared" ca="1" si="222"/>
        <v>-4.0610456292041344E+16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-4.0610456292041344E+16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-169210234550172.25</v>
      </c>
      <c r="L6199" s="444">
        <f t="shared" ca="1" si="222"/>
        <v>-4.077966652659152E+16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-4.077966652659152E+16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-169915277194131.34</v>
      </c>
      <c r="L6200" s="444">
        <f t="shared" ca="1" si="222"/>
        <v>-4.0949581803785648E+16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-4.0949581803785648E+16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-170623257515773.53</v>
      </c>
      <c r="L6201" s="444">
        <f t="shared" ca="1" si="222"/>
        <v>-4.1120205061301424E+16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-4.1120205061301424E+16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-171334187755422.59</v>
      </c>
      <c r="L6202" s="444">
        <f t="shared" ca="1" si="222"/>
        <v>-4.1291539249056848E+16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-4.1291539249056848E+16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-172048080204403.53</v>
      </c>
      <c r="L6203" s="444">
        <f t="shared" ca="1" si="222"/>
        <v>-4.1463587329261248E+16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-4.1463587329261248E+16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-172764947205255.19</v>
      </c>
      <c r="L6204" s="444">
        <f t="shared" ca="1" si="222"/>
        <v>-4.1636352276466504E+16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-4.1636352276466504E+16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-173484801151943.75</v>
      </c>
      <c r="L6205" s="444">
        <f t="shared" ca="1" si="222"/>
        <v>-4.1809837077618448E+16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-4.1809837077618448E+16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-174207654490076.88</v>
      </c>
      <c r="L6206" s="444">
        <f t="shared" ca="1" si="222"/>
        <v>-4.1984044732108528E+16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-4.1984044732108528E+16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-174933519717118.88</v>
      </c>
      <c r="L6207" s="444">
        <f t="shared" ca="1" si="222"/>
        <v>-4.2158978251825648E+16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-4.2158978251825648E+16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-175662409382606.88</v>
      </c>
      <c r="L6208" s="444">
        <f t="shared" ca="1" si="222"/>
        <v>-4.2334640661208256E+16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-4.2334640661208256E+16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-176394336088367.72</v>
      </c>
      <c r="L6209" s="444">
        <f t="shared" ca="1" si="222"/>
        <v>-4.2511034997296624E+16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-4.2511034997296624E+16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-177129312488735.94</v>
      </c>
      <c r="L6210" s="444">
        <f t="shared" ca="1" si="222"/>
        <v>-4.268816430978536E+16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-4.268816430978536E+16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-177867351290772.34</v>
      </c>
      <c r="L6211" s="444">
        <f t="shared" ca="1" si="222"/>
        <v>-4.2866031661076136E+16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-4.2866031661076136E+16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-178608465254483.91</v>
      </c>
      <c r="L6212" s="444">
        <f t="shared" ca="1" si="222"/>
        <v>-4.3044640126330616E+16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-4.3044640126330616E+16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-179352667193044.22</v>
      </c>
      <c r="L6213" s="444">
        <f t="shared" ca="1" si="222"/>
        <v>-4.3223992793523664E+16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-4.3223992793523664E+16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-180099969973015.25</v>
      </c>
      <c r="L6214" s="444">
        <f t="shared" ca="1" si="222"/>
        <v>-4.340409276349668E+16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-4.340409276349668E+16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-180850386514569.5</v>
      </c>
      <c r="L6215" s="444">
        <f t="shared" ca="1" si="222"/>
        <v>-4.3584943150011248E+16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-4.3584943150011248E+16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-181603929791713.53</v>
      </c>
      <c r="L6216" s="444">
        <f t="shared" ca="1" si="222"/>
        <v>-4.376654707980296E+16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-4.376654707980296E+16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-182360612832512.34</v>
      </c>
      <c r="L6217" s="444">
        <f t="shared" ca="1" si="222"/>
        <v>-4.3948907692635472E+16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-4.3948907692635472E+16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-183120448719314.47</v>
      </c>
      <c r="L6218" s="444">
        <f t="shared" ca="1" si="222"/>
        <v>-4.4132028141354784E+16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-4.4132028141354784E+16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-183883450588978.25</v>
      </c>
      <c r="L6219" s="444">
        <f t="shared" ca="1" si="222"/>
        <v>-4.431591159194376E+16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-4.431591159194376E+16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-184649631633099</v>
      </c>
      <c r="L6220" s="444">
        <f t="shared" ca="1" si="222"/>
        <v>-4.4500561223576856E+16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-4.4500561223576856E+16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-185419005098236.91</v>
      </c>
      <c r="L6221" s="444">
        <f t="shared" ca="1" si="222"/>
        <v>-4.4685980228675096E+16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-4.4685980228675096E+16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-186191584286146.22</v>
      </c>
      <c r="L6222" s="444">
        <f t="shared" ca="1" si="222"/>
        <v>-4.487217181296124E+16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-4.487217181296124E+16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-186967382554005.16</v>
      </c>
      <c r="L6223" s="444">
        <f t="shared" ca="1" si="222"/>
        <v>-4.5059139195515248E+16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-4.5059139195515248E+16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-187746413314646.88</v>
      </c>
      <c r="L6224" s="444">
        <f t="shared" ca="1" si="222"/>
        <v>-4.5246885608829896E+16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-4.5246885608829896E+16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-188528690036791.22</v>
      </c>
      <c r="L6225" s="444">
        <f t="shared" ca="1" si="222"/>
        <v>-4.5435414298866688E+16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-4.5435414298866688E+16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-189314226245277.88</v>
      </c>
      <c r="L6226" s="444">
        <f t="shared" ca="1" si="222"/>
        <v>-4.5624728525111968E+16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-4.5624728525111968E+16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-190103035521299.88</v>
      </c>
      <c r="L6227" s="444">
        <f t="shared" ca="1" si="222"/>
        <v>-4.5814831560633264E+16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-4.5814831560633264E+16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-190895131502638.59</v>
      </c>
      <c r="L6228" s="444">
        <f t="shared" ca="1" si="222"/>
        <v>-4.6005726692135904E+16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-4.6005726692135904E+16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-191690527883899.59</v>
      </c>
      <c r="L6229" s="444">
        <f t="shared" ca="1" si="222"/>
        <v>-4.61974172200198E+16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-4.61974172200198E+16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-192489238416749.16</v>
      </c>
      <c r="L6230" s="444">
        <f t="shared" ca="1" si="222"/>
        <v>-4.6389906458436552E+16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-4.6389906458436552E+16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-193291276910152.31</v>
      </c>
      <c r="L6231" s="444">
        <f t="shared" ca="1" si="222"/>
        <v>-4.6583197735346704E+16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-4.6583197735346704E+16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-194096657230611.25</v>
      </c>
      <c r="L6232" s="444">
        <f t="shared" ca="1" si="222"/>
        <v>-4.6777294392577312E+16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-4.6777294392577312E+16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-194905393302405.47</v>
      </c>
      <c r="L6233" s="444">
        <f t="shared" ca="1" si="222"/>
        <v>-4.697219978587972E+16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-4.697219978587972E+16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-195717499107832.16</v>
      </c>
      <c r="L6234" s="444">
        <f t="shared" ca="1" si="222"/>
        <v>-4.7167917284987552E+16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-4.7167917284987552E+16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-196532988687448.13</v>
      </c>
      <c r="L6235" s="444">
        <f t="shared" ca="1" si="222"/>
        <v>-4.7364450273675E+16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-4.7364450273675E+16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-197351876140312.5</v>
      </c>
      <c r="L6236" s="444">
        <f t="shared" ca="1" si="222"/>
        <v>-4.7561802149815312E+16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-4.7561802149815312E+16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-198174175624230.47</v>
      </c>
      <c r="L6237" s="444">
        <f t="shared" ca="1" si="222"/>
        <v>-4.7759976325439544E+16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-4.7759976325439544E+16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-198999901355998.09</v>
      </c>
      <c r="L6238" s="444">
        <f t="shared" ca="1" si="222"/>
        <v>-4.7958976226795544E+16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-4.7958976226795544E+16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-199829067611648.09</v>
      </c>
      <c r="L6239" s="444">
        <f t="shared" ca="1" si="222"/>
        <v>-4.8158805294407192E+16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-4.8158805294407192E+16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-200661688726696.63</v>
      </c>
      <c r="L6240" s="444">
        <f t="shared" ca="1" si="222"/>
        <v>-4.8359466983133888E+16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-4.8359466983133888E+16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-201497779096391.19</v>
      </c>
      <c r="L6241" s="444">
        <f t="shared" ca="1" si="222"/>
        <v>-4.856096476223028E+16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-4.856096476223028E+16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-202337353175959.5</v>
      </c>
      <c r="L6242" s="444">
        <f t="shared" ca="1" si="222"/>
        <v>-4.876330211540624E+16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-4.876330211540624E+16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-203180425480859.34</v>
      </c>
      <c r="L6243" s="444">
        <f t="shared" ca="1" si="222"/>
        <v>-4.8966482540887096E+16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-4.8966482540887096E+16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-204027010587029.56</v>
      </c>
      <c r="L6244" s="444">
        <f t="shared" ca="1" si="222"/>
        <v>-4.9170509551474128E+16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-4.9170509551474128E+16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-204877123131142.19</v>
      </c>
      <c r="L6245" s="444">
        <f t="shared" ca="1" si="222"/>
        <v>-4.9375386674605272E+16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-4.9375386674605272E+16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-205730777810855.31</v>
      </c>
      <c r="L6246" s="444">
        <f t="shared" ca="1" si="222"/>
        <v>-4.9581117452416128E+16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-4.9581117452416128E+16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-206587989385067.19</v>
      </c>
      <c r="L6247" s="444">
        <f t="shared" ca="1" si="222"/>
        <v>-4.9787705441801192E+16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-4.9787705441801192E+16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-207448772674171.63</v>
      </c>
      <c r="L6248" s="444">
        <f t="shared" ca="1" si="222"/>
        <v>-4.999515421447536E+16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-4.999515421447536E+16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-208313142560314</v>
      </c>
      <c r="L6249" s="444">
        <f t="shared" ca="1" si="222"/>
        <v>-5.0203467357035672E+16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-5.0203467357035672E+16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-209181113987648.63</v>
      </c>
      <c r="L6250" s="444">
        <f t="shared" ca="1" si="222"/>
        <v>-5.041264847102332E+16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Retirement'!I8+'Combined Retirement'!K8</f>
        <v>3315978.3513404923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658</v>
      </c>
      <c r="B4" s="451">
        <f ca="1">(SUMIFS(H:H,I:I,"&gt;0",L:L,"&lt;0"))/12</f>
        <v>41.166666666666664</v>
      </c>
      <c r="C4" s="463">
        <f ca="1">(SUMIFS(H:H,I:I,"&gt;0",L:L,"&lt;0"))</f>
        <v>494</v>
      </c>
      <c r="D4" s="456">
        <f t="array" aca="1" ref="D4" ca="1">INDEX(N:N,MATCH(C4,H:H,0),0)</f>
        <v>66293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3">
      <c r="A8" s="459">
        <v>1</v>
      </c>
      <c r="B8" s="447">
        <f ca="1">B1</f>
        <v>3315978.3513404923</v>
      </c>
      <c r="C8" s="447">
        <f t="shared" ref="C8:C71" si="0">SUMIF(G:G,A8,J:J)</f>
        <v>0</v>
      </c>
      <c r="D8" s="447">
        <f ca="1">SUMIF(G:G,1,K:K)</f>
        <v>169651.74578932024</v>
      </c>
      <c r="E8" s="447">
        <f t="shared" ref="E8:E71" ca="1" si="1">B8-C8+D8</f>
        <v>3485630.0971298125</v>
      </c>
      <c r="F8" s="431"/>
      <c r="G8" s="459">
        <v>1</v>
      </c>
      <c r="H8" s="459">
        <v>1</v>
      </c>
      <c r="I8" s="444">
        <f ca="1">B1</f>
        <v>3315978.3513404923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13816.576463918718</v>
      </c>
      <c r="L8" s="444">
        <f t="shared" ref="L8:L262" ca="1" si="3">I8-J8+K8</f>
        <v>3329794.9278044109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3485630.0971298125</v>
      </c>
      <c r="C9" s="447">
        <f t="shared" si="0"/>
        <v>0</v>
      </c>
      <c r="D9" s="447">
        <f ca="1">SUMIF(G:G,2,K:K)</f>
        <v>178331.45108285121</v>
      </c>
      <c r="E9" s="447">
        <f t="shared" ca="1" si="1"/>
        <v>3663961.5482126637</v>
      </c>
      <c r="F9" s="431"/>
      <c r="G9" s="459">
        <v>1</v>
      </c>
      <c r="H9" s="459">
        <v>2</v>
      </c>
      <c r="I9" s="444">
        <f t="shared" ref="I9:I263" ca="1" si="5">L8</f>
        <v>3329794.9278044109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13874.14553251838</v>
      </c>
      <c r="L9" s="444">
        <f t="shared" ca="1" si="3"/>
        <v>3343669.0733369291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3663961.5482126637</v>
      </c>
      <c r="C10" s="447">
        <f t="shared" si="0"/>
        <v>0</v>
      </c>
      <c r="D10" s="447">
        <f ca="1">SUMIF(G:G,3,K:K)</f>
        <v>187455.22657225333</v>
      </c>
      <c r="E10" s="447">
        <f t="shared" ca="1" si="1"/>
        <v>3851416.774784917</v>
      </c>
      <c r="F10" s="431"/>
      <c r="G10" s="459">
        <v>1</v>
      </c>
      <c r="H10" s="459">
        <v>3</v>
      </c>
      <c r="I10" s="444">
        <f t="shared" ca="1" si="5"/>
        <v>3343669.0733369291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13931.954472237207</v>
      </c>
      <c r="L10" s="444">
        <f t="shared" ca="1" si="3"/>
        <v>3357601.0278091663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3851416.774784917</v>
      </c>
      <c r="C11" s="447">
        <f t="shared" si="0"/>
        <v>0</v>
      </c>
      <c r="D11" s="447">
        <f ca="1">SUMIF(G:G,4,K:K)</f>
        <v>197045.79173154014</v>
      </c>
      <c r="E11" s="447">
        <f t="shared" ca="1" si="1"/>
        <v>4048462.5665164571</v>
      </c>
      <c r="F11" s="431"/>
      <c r="G11" s="459">
        <v>1</v>
      </c>
      <c r="H11" s="459">
        <v>4</v>
      </c>
      <c r="I11" s="444">
        <f t="shared" ca="1" si="5"/>
        <v>3357601.0278091663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13990.004282538193</v>
      </c>
      <c r="L11" s="444">
        <f t="shared" ca="1" si="3"/>
        <v>3371591.0320917047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4048462.5665164571</v>
      </c>
      <c r="C12" s="447">
        <f t="shared" si="0"/>
        <v>0</v>
      </c>
      <c r="D12" s="447">
        <f ca="1">SUMIF(G:G,5,K:K)</f>
        <v>207127.02840613446</v>
      </c>
      <c r="E12" s="447">
        <f t="shared" ca="1" si="1"/>
        <v>4255589.5949225919</v>
      </c>
      <c r="F12" s="431"/>
      <c r="G12" s="459">
        <v>1</v>
      </c>
      <c r="H12" s="459">
        <v>5</v>
      </c>
      <c r="I12" s="444">
        <f t="shared" ca="1" si="5"/>
        <v>3371591.0320917047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14048.295967048769</v>
      </c>
      <c r="L12" s="444">
        <f t="shared" ca="1" si="3"/>
        <v>3385639.3280587536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4255589.5949225919</v>
      </c>
      <c r="C13" s="447">
        <f t="shared" si="0"/>
        <v>116996.01957289393</v>
      </c>
      <c r="D13" s="447">
        <f ca="1">SUMIF(G:G,6,K:K)</f>
        <v>216253.43988164639</v>
      </c>
      <c r="E13" s="447">
        <f t="shared" ca="1" si="1"/>
        <v>4354847.0152313439</v>
      </c>
      <c r="F13" s="431"/>
      <c r="G13" s="459">
        <v>1</v>
      </c>
      <c r="H13" s="459">
        <v>6</v>
      </c>
      <c r="I13" s="444">
        <f t="shared" ca="1" si="5"/>
        <v>3385639.3280587536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14106.830533578142</v>
      </c>
      <c r="L13" s="444">
        <f t="shared" ca="1" si="3"/>
        <v>3399746.1585923317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4354847.0152313439</v>
      </c>
      <c r="C14" s="447">
        <f t="shared" si="0"/>
        <v>280790.44697494537</v>
      </c>
      <c r="D14" s="447">
        <f ca="1">SUMIF(G:G,7,K:K)</f>
        <v>215080.09409162277</v>
      </c>
      <c r="E14" s="447">
        <f t="shared" ca="1" si="1"/>
        <v>4289136.6623480218</v>
      </c>
      <c r="F14" s="431"/>
      <c r="G14" s="459">
        <v>1</v>
      </c>
      <c r="H14" s="459">
        <v>7</v>
      </c>
      <c r="I14" s="444">
        <f t="shared" ca="1" si="5"/>
        <v>3399746.1585923317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14165.608994134715</v>
      </c>
      <c r="L14" s="444">
        <f t="shared" ca="1" si="3"/>
        <v>3413911.7675864664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4289136.6623480218</v>
      </c>
      <c r="C15" s="447">
        <f t="shared" si="0"/>
        <v>280790.44697494537</v>
      </c>
      <c r="D15" s="447">
        <f ca="1">SUMIF(G:G,8,K:K)</f>
        <v>211718.22772763338</v>
      </c>
      <c r="E15" s="447">
        <f t="shared" ca="1" si="1"/>
        <v>4220064.4431007095</v>
      </c>
      <c r="F15" s="431"/>
      <c r="G15" s="459">
        <v>1</v>
      </c>
      <c r="H15" s="459">
        <v>8</v>
      </c>
      <c r="I15" s="444">
        <f t="shared" ca="1" si="5"/>
        <v>3413911.7675864664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14224.632364943611</v>
      </c>
      <c r="L15" s="444">
        <f t="shared" ca="1" si="3"/>
        <v>3428136.39995141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4220064.4431007095</v>
      </c>
      <c r="C16" s="447">
        <f t="shared" si="0"/>
        <v>261607.54257494543</v>
      </c>
      <c r="D16" s="447">
        <f ca="1">SUMIF(G:G,9,K:K)</f>
        <v>208670.65810340887</v>
      </c>
      <c r="E16" s="447">
        <f t="shared" ca="1" si="1"/>
        <v>4167127.5586291729</v>
      </c>
      <c r="F16" s="431"/>
      <c r="G16" s="459">
        <v>1</v>
      </c>
      <c r="H16" s="459">
        <v>9</v>
      </c>
      <c r="I16" s="444">
        <f t="shared" ca="1" si="5"/>
        <v>3428136.39995141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14283.901666464208</v>
      </c>
      <c r="L16" s="444">
        <f t="shared" ca="1" si="3"/>
        <v>3442420.3016178743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4167127.5586291729</v>
      </c>
      <c r="C17" s="447">
        <f t="shared" si="0"/>
        <v>259863.64217494545</v>
      </c>
      <c r="D17" s="447">
        <f ca="1">SUMIF(G:G,10,K:K)</f>
        <v>206051.52788007961</v>
      </c>
      <c r="E17" s="447">
        <f t="shared" ca="1" si="1"/>
        <v>4113315.4443343072</v>
      </c>
      <c r="F17" s="431"/>
      <c r="G17" s="459">
        <v>1</v>
      </c>
      <c r="H17" s="459">
        <v>10</v>
      </c>
      <c r="I17" s="444">
        <f t="shared" ca="1" si="5"/>
        <v>3442420.3016178743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14343.417923407809</v>
      </c>
      <c r="L17" s="444">
        <f t="shared" ca="1" si="3"/>
        <v>3456763.7195412819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4113315.4443343072</v>
      </c>
      <c r="C18" s="447">
        <f t="shared" si="0"/>
        <v>259863.64217494545</v>
      </c>
      <c r="D18" s="447">
        <f ca="1">SUMIF(G:G,11,K:K)</f>
        <v>203298.39798372553</v>
      </c>
      <c r="E18" s="447">
        <f t="shared" ca="1" si="1"/>
        <v>4056750.2001430872</v>
      </c>
      <c r="F18" s="431"/>
      <c r="G18" s="459">
        <v>1</v>
      </c>
      <c r="H18" s="459">
        <v>11</v>
      </c>
      <c r="I18" s="444">
        <f t="shared" ca="1" si="5"/>
        <v>3456763.7195412819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14403.182164755341</v>
      </c>
      <c r="L18" s="444">
        <f t="shared" ca="1" si="3"/>
        <v>3471166.9017060371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4056750.2001430872</v>
      </c>
      <c r="C19" s="447">
        <f t="shared" si="0"/>
        <v>259863.64217494545</v>
      </c>
      <c r="D19" s="447">
        <f ca="1">SUMIF(G:G,12,K:K)</f>
        <v>200404.41273675894</v>
      </c>
      <c r="E19" s="447">
        <f t="shared" ca="1" si="1"/>
        <v>3997290.9707049006</v>
      </c>
      <c r="F19" s="431"/>
      <c r="G19" s="459">
        <v>1</v>
      </c>
      <c r="H19" s="459">
        <v>12</v>
      </c>
      <c r="I19" s="444">
        <f t="shared" ca="1" si="5"/>
        <v>3471166.9017060371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14463.195423775154</v>
      </c>
      <c r="L19" s="444">
        <f t="shared" ca="1" si="3"/>
        <v>3485630.0971298125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3997290.9707049006</v>
      </c>
      <c r="C20" s="447">
        <f t="shared" si="0"/>
        <v>259863.64217494545</v>
      </c>
      <c r="D20" s="447">
        <f ca="1">SUMIF(G:G,13,K:K)</f>
        <v>197362.36571211589</v>
      </c>
      <c r="E20" s="447">
        <f t="shared" ca="1" si="1"/>
        <v>3934789.6942420709</v>
      </c>
      <c r="F20" s="431"/>
      <c r="G20" s="459">
        <v>2</v>
      </c>
      <c r="H20" s="459">
        <v>13</v>
      </c>
      <c r="I20" s="444">
        <f t="shared" ca="1" si="5"/>
        <v>3485630.0971298125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14523.458738040885</v>
      </c>
      <c r="L20" s="444">
        <f t="shared" ca="1" si="3"/>
        <v>3500153.5558678536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3934789.6942420709</v>
      </c>
      <c r="C21" s="447">
        <f t="shared" si="0"/>
        <v>259863.64217494545</v>
      </c>
      <c r="D21" s="447">
        <f ca="1">SUMIF(G:G,14,K:K)</f>
        <v>194164.68178824655</v>
      </c>
      <c r="E21" s="447">
        <f t="shared" ca="1" si="1"/>
        <v>3869090.7338553718</v>
      </c>
      <c r="F21" s="431"/>
      <c r="G21" s="459">
        <v>2</v>
      </c>
      <c r="H21" s="459">
        <v>14</v>
      </c>
      <c r="I21" s="444">
        <f t="shared" ca="1" si="5"/>
        <v>3500153.5558678536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14583.97314944939</v>
      </c>
      <c r="L21" s="444">
        <f t="shared" ca="1" si="3"/>
        <v>3514737.5290173031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3869090.7338553718</v>
      </c>
      <c r="C22" s="447">
        <f t="shared" si="0"/>
        <v>259863.64217494545</v>
      </c>
      <c r="D22" s="447">
        <f ca="1">SUMIF(G:G,15,K:K)</f>
        <v>190803.39828600618</v>
      </c>
      <c r="E22" s="447">
        <f t="shared" ca="1" si="1"/>
        <v>3800030.4899664326</v>
      </c>
      <c r="F22" s="431"/>
      <c r="G22" s="459">
        <v>2</v>
      </c>
      <c r="H22" s="459">
        <v>15</v>
      </c>
      <c r="I22" s="444">
        <f t="shared" ca="1" si="5"/>
        <v>3514737.5290173031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14644.739704238762</v>
      </c>
      <c r="L22" s="444">
        <f t="shared" ca="1" si="3"/>
        <v>3529382.2687215419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3800030.4899664326</v>
      </c>
      <c r="C23" s="447">
        <f t="shared" si="0"/>
        <v>259863.64217494545</v>
      </c>
      <c r="D23" s="447">
        <f ca="1">SUMIF(G:G,16,K:K)</f>
        <v>187270.14514047262</v>
      </c>
      <c r="E23" s="447">
        <f t="shared" ca="1" si="1"/>
        <v>3727436.9929319602</v>
      </c>
      <c r="F23" s="431"/>
      <c r="G23" s="459">
        <v>2</v>
      </c>
      <c r="H23" s="459">
        <v>16</v>
      </c>
      <c r="I23" s="444">
        <f t="shared" ca="1" si="5"/>
        <v>3529382.2687215419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14705.759453006423</v>
      </c>
      <c r="L23" s="444">
        <f t="shared" ca="1" si="3"/>
        <v>3544088.0281745484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3727436.9929319602</v>
      </c>
      <c r="C24" s="447">
        <f t="shared" si="0"/>
        <v>259863.64217494545</v>
      </c>
      <c r="D24" s="447">
        <f ca="1">SUMIF(G:G,17,K:K)</f>
        <v>183556.12405831699</v>
      </c>
      <c r="E24" s="447">
        <f t="shared" ca="1" si="1"/>
        <v>3651129.4748153319</v>
      </c>
      <c r="F24" s="431"/>
      <c r="G24" s="459">
        <v>2</v>
      </c>
      <c r="H24" s="459">
        <v>17</v>
      </c>
      <c r="I24" s="444">
        <f t="shared" ca="1" si="5"/>
        <v>3544088.0281745484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14767.033450727284</v>
      </c>
      <c r="L24" s="444">
        <f t="shared" ca="1" si="3"/>
        <v>3558855.0616252758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3651129.4748153319</v>
      </c>
      <c r="C25" s="447">
        <f t="shared" si="0"/>
        <v>259863.64217494545</v>
      </c>
      <c r="D25" s="447">
        <f ca="1">SUMIF(G:G,18,K:K)</f>
        <v>179652.08660882554</v>
      </c>
      <c r="E25" s="447">
        <f t="shared" ca="1" si="1"/>
        <v>3570917.9192492119</v>
      </c>
      <c r="F25" s="431"/>
      <c r="G25" s="459">
        <v>2</v>
      </c>
      <c r="H25" s="459">
        <v>18</v>
      </c>
      <c r="I25" s="444">
        <f t="shared" ca="1" si="5"/>
        <v>3558855.0616252758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14828.56275677198</v>
      </c>
      <c r="L25" s="444">
        <f t="shared" ca="1" si="3"/>
        <v>3573683.6243820479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3570917.9192492119</v>
      </c>
      <c r="C26" s="447">
        <f t="shared" si="0"/>
        <v>259863.64217494545</v>
      </c>
      <c r="D26" s="447">
        <f ca="1">SUMIF(G:G,19,K:K)</f>
        <v>175548.31119401671</v>
      </c>
      <c r="E26" s="447">
        <f t="shared" ca="1" si="1"/>
        <v>3486602.5882682828</v>
      </c>
      <c r="F26" s="431"/>
      <c r="G26" s="459">
        <v>2</v>
      </c>
      <c r="H26" s="459">
        <v>19</v>
      </c>
      <c r="I26" s="444">
        <f t="shared" ca="1" si="5"/>
        <v>3573683.6243820479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14890.348434925199</v>
      </c>
      <c r="L26" s="444">
        <f t="shared" ca="1" si="3"/>
        <v>3588573.972816973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3486602.5882682828</v>
      </c>
      <c r="C27" s="447">
        <f t="shared" si="0"/>
        <v>259863.64217494545</v>
      </c>
      <c r="D27" s="447">
        <f ca="1">SUMIF(G:G,20,K:K)</f>
        <v>171234.57884050588</v>
      </c>
      <c r="E27" s="447">
        <f t="shared" ca="1" si="1"/>
        <v>3397973.5249338434</v>
      </c>
      <c r="F27" s="431"/>
      <c r="G27" s="459">
        <v>2</v>
      </c>
      <c r="H27" s="459">
        <v>20</v>
      </c>
      <c r="I27" s="444">
        <f t="shared" ca="1" si="5"/>
        <v>3588573.972816973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14952.391553404053</v>
      </c>
      <c r="L27" s="444">
        <f t="shared" ca="1" si="3"/>
        <v>3603526.3643703773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3397973.5249338434</v>
      </c>
      <c r="C28" s="447">
        <f t="shared" si="0"/>
        <v>259863.64217494545</v>
      </c>
      <c r="D28" s="447">
        <f ca="1">SUMIF(G:G,21,K:K)</f>
        <v>166700.14775283559</v>
      </c>
      <c r="E28" s="447">
        <f t="shared" ca="1" si="1"/>
        <v>3304810.0305117331</v>
      </c>
      <c r="F28" s="431"/>
      <c r="G28" s="459">
        <v>2</v>
      </c>
      <c r="H28" s="459">
        <v>21</v>
      </c>
      <c r="I28" s="444">
        <f t="shared" ca="1" si="5"/>
        <v>3603526.3643703773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15014.693184876573</v>
      </c>
      <c r="L28" s="444">
        <f t="shared" ca="1" si="3"/>
        <v>3618541.0575552536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3304810.0305117331</v>
      </c>
      <c r="C29" s="447">
        <f t="shared" si="0"/>
        <v>259863.64217494545</v>
      </c>
      <c r="D29" s="447">
        <f ca="1">SUMIF(G:G,22,K:K)</f>
        <v>161933.72656490619</v>
      </c>
      <c r="E29" s="447">
        <f t="shared" ca="1" si="1"/>
        <v>3206880.114901694</v>
      </c>
      <c r="F29" s="431"/>
      <c r="G29" s="459">
        <v>2</v>
      </c>
      <c r="H29" s="459">
        <v>22</v>
      </c>
      <c r="I29" s="444">
        <f t="shared" ca="1" si="5"/>
        <v>3618541.0575552536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15077.254406480222</v>
      </c>
      <c r="L29" s="444">
        <f t="shared" ca="1" si="3"/>
        <v>3633618.3119617337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3206880.114901694</v>
      </c>
      <c r="C30" s="447">
        <f t="shared" si="0"/>
        <v>259863.64217494545</v>
      </c>
      <c r="D30" s="447">
        <f ca="1">SUMIF(G:G,23,K:K)</f>
        <v>156923.44622289861</v>
      </c>
      <c r="E30" s="447">
        <f t="shared" ca="1" si="1"/>
        <v>3103939.9189496469</v>
      </c>
      <c r="F30" s="431"/>
      <c r="G30" s="459">
        <v>2</v>
      </c>
      <c r="H30" s="459">
        <v>23</v>
      </c>
      <c r="I30" s="444">
        <f t="shared" ca="1" si="5"/>
        <v>3633618.3119617337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15140.076299840555</v>
      </c>
      <c r="L30" s="444">
        <f t="shared" ca="1" si="3"/>
        <v>3648758.3882615743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3103939.9189496469</v>
      </c>
      <c r="C31" s="447">
        <f t="shared" si="0"/>
        <v>259863.64217494545</v>
      </c>
      <c r="D31" s="447">
        <f ca="1">SUMIF(G:G,24,K:K)</f>
        <v>151656.8304296743</v>
      </c>
      <c r="E31" s="447">
        <f t="shared" ca="1" si="1"/>
        <v>2995733.1072043758</v>
      </c>
      <c r="F31" s="431"/>
      <c r="G31" s="459">
        <v>2</v>
      </c>
      <c r="H31" s="459">
        <v>24</v>
      </c>
      <c r="I31" s="444">
        <f t="shared" ca="1" si="5"/>
        <v>3648758.3882615743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15203.159951089892</v>
      </c>
      <c r="L31" s="444">
        <f t="shared" ca="1" si="3"/>
        <v>3663961.5482126642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2995733.1072043758</v>
      </c>
      <c r="C32" s="447">
        <f t="shared" si="0"/>
        <v>259863.64217494545</v>
      </c>
      <c r="D32" s="447">
        <f ca="1">SUMIF(G:G,25,K:K)</f>
        <v>146120.7645770548</v>
      </c>
      <c r="E32" s="447">
        <f t="shared" ca="1" si="1"/>
        <v>2881990.2296064855</v>
      </c>
      <c r="F32" s="431"/>
      <c r="G32" s="459">
        <v>3</v>
      </c>
      <c r="H32" s="459">
        <v>25</v>
      </c>
      <c r="I32" s="444">
        <f t="shared" ca="1" si="5"/>
        <v>3663961.5482126642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15266.506450886101</v>
      </c>
      <c r="L32" s="444">
        <f t="shared" ca="1" si="3"/>
        <v>3679228.0546635501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2881990.2296064855</v>
      </c>
      <c r="C33" s="447">
        <f t="shared" si="0"/>
        <v>259863.64217494545</v>
      </c>
      <c r="D33" s="447">
        <f ca="1">SUMIF(G:G,26,K:K)</f>
        <v>140301.46308861705</v>
      </c>
      <c r="E33" s="447">
        <f t="shared" ca="1" si="1"/>
        <v>2762428.050520157</v>
      </c>
      <c r="F33" s="431"/>
      <c r="G33" s="459">
        <v>3</v>
      </c>
      <c r="H33" s="459">
        <v>26</v>
      </c>
      <c r="I33" s="444">
        <f t="shared" ca="1" si="5"/>
        <v>3679228.0546635501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15330.116894431458</v>
      </c>
      <c r="L33" s="444">
        <f t="shared" ca="1" si="3"/>
        <v>3694558.1715579815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2762428.050520157</v>
      </c>
      <c r="C34" s="447">
        <f t="shared" si="0"/>
        <v>259863.64217494545</v>
      </c>
      <c r="D34" s="447">
        <f ca="1">SUMIF(G:G,27,K:K)</f>
        <v>134184.43509168475</v>
      </c>
      <c r="E34" s="447">
        <f t="shared" ca="1" si="1"/>
        <v>2636748.8434368959</v>
      </c>
      <c r="F34" s="431"/>
      <c r="G34" s="459">
        <v>3</v>
      </c>
      <c r="H34" s="459">
        <v>27</v>
      </c>
      <c r="I34" s="444">
        <f t="shared" ca="1" si="5"/>
        <v>3694558.1715579815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15393.992381491589</v>
      </c>
      <c r="L34" s="444">
        <f t="shared" ca="1" si="3"/>
        <v>3709952.1639394732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2636748.8434368959</v>
      </c>
      <c r="C35" s="447">
        <f t="shared" si="0"/>
        <v>259863.64217494545</v>
      </c>
      <c r="D35" s="447">
        <f ca="1">SUMIF(G:G,28,K:K)</f>
        <v>127754.44833303377</v>
      </c>
      <c r="E35" s="447">
        <f t="shared" ca="1" si="1"/>
        <v>2504639.6495949845</v>
      </c>
      <c r="F35" s="431"/>
      <c r="G35" s="459">
        <v>3</v>
      </c>
      <c r="H35" s="459">
        <v>28</v>
      </c>
      <c r="I35" s="444">
        <f t="shared" ca="1" si="5"/>
        <v>3709952.1639394732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15458.134016414471</v>
      </c>
      <c r="L35" s="444">
        <f t="shared" ca="1" si="3"/>
        <v>3725410.2979558879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2504639.6495949845</v>
      </c>
      <c r="C36" s="447">
        <f t="shared" si="0"/>
        <v>259863.64217494545</v>
      </c>
      <c r="D36" s="447">
        <f ca="1">SUMIF(G:G,29,K:K)</f>
        <v>120995.49124845579</v>
      </c>
      <c r="E36" s="447">
        <f t="shared" ca="1" si="1"/>
        <v>2365771.4986684946</v>
      </c>
      <c r="F36" s="431"/>
      <c r="G36" s="459">
        <v>3</v>
      </c>
      <c r="H36" s="459">
        <v>29</v>
      </c>
      <c r="I36" s="444">
        <f t="shared" ca="1" si="5"/>
        <v>3725410.2979558879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15522.542908149533</v>
      </c>
      <c r="L36" s="444">
        <f t="shared" ca="1" si="3"/>
        <v>3740932.8408640372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2365771.4986684946</v>
      </c>
      <c r="C37" s="447">
        <f t="shared" si="0"/>
        <v>259863.64217494545</v>
      </c>
      <c r="D37" s="447">
        <f ca="1">SUMIF(G:G,30,K:K)</f>
        <v>113890.73309172956</v>
      </c>
      <c r="E37" s="447">
        <f t="shared" ca="1" si="1"/>
        <v>2219798.5895852791</v>
      </c>
      <c r="F37" s="431"/>
      <c r="G37" s="459">
        <v>3</v>
      </c>
      <c r="H37" s="459">
        <v>30</v>
      </c>
      <c r="I37" s="444">
        <f t="shared" ca="1" si="5"/>
        <v>3740932.8408640372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15587.220170266819</v>
      </c>
      <c r="L37" s="444">
        <f t="shared" ca="1" si="3"/>
        <v>3756520.0610343041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2219798.5895852791</v>
      </c>
      <c r="C38" s="447">
        <f t="shared" si="0"/>
        <v>259863.64217494545</v>
      </c>
      <c r="D38" s="447">
        <f ca="1">SUMIF(G:G,31,K:K)</f>
        <v>106422.48202371452</v>
      </c>
      <c r="E38" s="447">
        <f t="shared" ca="1" si="1"/>
        <v>2066357.4294340482</v>
      </c>
      <c r="F38" s="431"/>
      <c r="G38" s="459">
        <v>3</v>
      </c>
      <c r="H38" s="459">
        <v>31</v>
      </c>
      <c r="I38" s="444">
        <f t="shared" ca="1" si="5"/>
        <v>3756520.0610343041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15652.166920976268</v>
      </c>
      <c r="L38" s="444">
        <f t="shared" ca="1" si="3"/>
        <v>3772172.2279552803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2066357.4294340482</v>
      </c>
      <c r="C39" s="447">
        <f t="shared" si="0"/>
        <v>259863.64217494545</v>
      </c>
      <c r="D39" s="447">
        <f ca="1">SUMIF(G:G,32,K:K)</f>
        <v>98572.141057202563</v>
      </c>
      <c r="E39" s="447">
        <f t="shared" ca="1" si="1"/>
        <v>1905065.9283163054</v>
      </c>
      <c r="F39" s="431"/>
      <c r="G39" s="459">
        <v>3</v>
      </c>
      <c r="H39" s="459">
        <v>32</v>
      </c>
      <c r="I39" s="444">
        <f t="shared" ca="1" si="5"/>
        <v>3772172.2279552803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15717.384283147001</v>
      </c>
      <c r="L39" s="444">
        <f t="shared" ca="1" si="3"/>
        <v>3787889.6122384272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1905065.9283163054</v>
      </c>
      <c r="C40" s="447">
        <f t="shared" si="0"/>
        <v>259863.64217494545</v>
      </c>
      <c r="D40" s="447">
        <f ca="1">SUMIF(G:G,33,K:K)</f>
        <v>90320.161747825114</v>
      </c>
      <c r="E40" s="447">
        <f t="shared" ca="1" si="1"/>
        <v>1735522.447889185</v>
      </c>
      <c r="F40" s="431"/>
      <c r="G40" s="459">
        <v>3</v>
      </c>
      <c r="H40" s="459">
        <v>33</v>
      </c>
      <c r="I40" s="444">
        <f t="shared" ca="1" si="5"/>
        <v>3787889.6122384272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15782.87338432678</v>
      </c>
      <c r="L40" s="444">
        <f t="shared" ca="1" si="3"/>
        <v>3803672.4856227539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1735522.447889185</v>
      </c>
      <c r="C41" s="447">
        <f t="shared" si="0"/>
        <v>259863.64217494545</v>
      </c>
      <c r="D41" s="447">
        <f ca="1">SUMIF(G:G,34,K:K)</f>
        <v>81645.995515699135</v>
      </c>
      <c r="E41" s="447">
        <f t="shared" ca="1" si="1"/>
        <v>1557304.8012299386</v>
      </c>
      <c r="F41" s="431"/>
      <c r="G41" s="459">
        <v>3</v>
      </c>
      <c r="H41" s="459">
        <v>34</v>
      </c>
      <c r="I41" s="444">
        <f t="shared" ca="1" si="5"/>
        <v>3803672.4856227539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15848.635356761473</v>
      </c>
      <c r="L41" s="444">
        <f t="shared" ca="1" si="3"/>
        <v>3819521.1209795154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1557304.8012299386</v>
      </c>
      <c r="C42" s="447">
        <f t="shared" si="0"/>
        <v>259863.64217494545</v>
      </c>
      <c r="D42" s="447">
        <f ca="1">SUMIF(G:G,35,K:K)</f>
        <v>72528.042476595932</v>
      </c>
      <c r="E42" s="447">
        <f t="shared" ca="1" si="1"/>
        <v>1369969.201531589</v>
      </c>
      <c r="F42" s="431"/>
      <c r="G42" s="459">
        <v>3</v>
      </c>
      <c r="H42" s="459">
        <v>35</v>
      </c>
      <c r="I42" s="444">
        <f t="shared" ca="1" si="5"/>
        <v>3819521.1209795154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15914.671337414647</v>
      </c>
      <c r="L42" s="444">
        <f t="shared" ca="1" si="3"/>
        <v>3835435.7923169299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1369969.201531589</v>
      </c>
      <c r="C43" s="447">
        <f t="shared" si="0"/>
        <v>259863.64217494545</v>
      </c>
      <c r="D43" s="447">
        <f ca="1">SUMIF(G:G,36,K:K)</f>
        <v>62943.597655215701</v>
      </c>
      <c r="E43" s="447">
        <f t="shared" ca="1" si="1"/>
        <v>1173049.1570118594</v>
      </c>
      <c r="F43" s="431"/>
      <c r="G43" s="459">
        <v>3</v>
      </c>
      <c r="H43" s="459">
        <v>36</v>
      </c>
      <c r="I43" s="444">
        <f t="shared" ca="1" si="5"/>
        <v>3835435.7923169299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15980.982467987209</v>
      </c>
      <c r="L43" s="444">
        <f t="shared" ca="1" si="3"/>
        <v>3851416.774784917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1173049.1570118594</v>
      </c>
      <c r="C44" s="447">
        <f t="shared" si="0"/>
        <v>259863.64217494545</v>
      </c>
      <c r="D44" s="447">
        <f ca="1">SUMIF(G:G,37,K:K)</f>
        <v>52868.794446630905</v>
      </c>
      <c r="E44" s="447">
        <f t="shared" ca="1" si="1"/>
        <v>966054.30928354478</v>
      </c>
      <c r="F44" s="431"/>
      <c r="G44" s="459">
        <v>4</v>
      </c>
      <c r="H44" s="459">
        <v>37</v>
      </c>
      <c r="I44" s="444">
        <f t="shared" ca="1" si="5"/>
        <v>3851416.774784917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16047.569894937154</v>
      </c>
      <c r="L44" s="444">
        <f t="shared" ca="1" si="3"/>
        <v>3867464.3446798543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966054.30928354478</v>
      </c>
      <c r="C45" s="447">
        <f t="shared" si="0"/>
        <v>259863.64217494545</v>
      </c>
      <c r="D45" s="447">
        <f ca="1">SUMIF(G:G,38,K:K)</f>
        <v>42278.545185109957</v>
      </c>
      <c r="E45" s="447">
        <f t="shared" ca="1" si="1"/>
        <v>748469.21229370928</v>
      </c>
      <c r="F45" s="431"/>
      <c r="G45" s="459">
        <v>4</v>
      </c>
      <c r="H45" s="459">
        <v>38</v>
      </c>
      <c r="I45" s="444">
        <f t="shared" ca="1" si="5"/>
        <v>3867464.3446798543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16114.434769499392</v>
      </c>
      <c r="L45" s="444">
        <f t="shared" ca="1" si="3"/>
        <v>3883578.7794493539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748469.21229370928</v>
      </c>
      <c r="C46" s="447">
        <f t="shared" si="0"/>
        <v>259863.64217494545</v>
      </c>
      <c r="D46" s="447">
        <f ca="1">SUMIF(G:G,39,K:K)</f>
        <v>31146.478672328987</v>
      </c>
      <c r="E46" s="447">
        <f t="shared" ca="1" si="1"/>
        <v>519752.04879109282</v>
      </c>
      <c r="F46" s="431"/>
      <c r="G46" s="459">
        <v>4</v>
      </c>
      <c r="H46" s="459">
        <v>39</v>
      </c>
      <c r="I46" s="444">
        <f t="shared" ca="1" si="5"/>
        <v>3883578.7794493539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16181.578247705644</v>
      </c>
      <c r="L46" s="444">
        <f t="shared" ca="1" si="3"/>
        <v>3899760.3576970594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519752.04879109282</v>
      </c>
      <c r="C47" s="447">
        <f t="shared" si="0"/>
        <v>259863.64217494545</v>
      </c>
      <c r="D47" s="447">
        <f ca="1">SUMIF(G:G,40,K:K)</f>
        <v>19444.874509408441</v>
      </c>
      <c r="E47" s="447">
        <f t="shared" ca="1" si="1"/>
        <v>279333.2811255558</v>
      </c>
      <c r="F47" s="431"/>
      <c r="G47" s="459">
        <v>4</v>
      </c>
      <c r="H47" s="459">
        <v>40</v>
      </c>
      <c r="I47" s="444">
        <f t="shared" ca="1" si="5"/>
        <v>3899760.3576970594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16249.001490404415</v>
      </c>
      <c r="L47" s="444">
        <f t="shared" ca="1" si="3"/>
        <v>3916009.3591874638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279333.2811255558</v>
      </c>
      <c r="C48" s="447">
        <f t="shared" si="0"/>
        <v>259863.64217494545</v>
      </c>
      <c r="D48" s="447">
        <f ca="1">SUMIF(G:G,41,K:K)</f>
        <v>7144.5940692521017</v>
      </c>
      <c r="E48" s="447">
        <f t="shared" ca="1" si="1"/>
        <v>26614.233019862462</v>
      </c>
      <c r="F48" s="431"/>
      <c r="G48" s="459">
        <v>4</v>
      </c>
      <c r="H48" s="459">
        <v>41</v>
      </c>
      <c r="I48" s="444">
        <f t="shared" ca="1" si="5"/>
        <v>3916009.3591874638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16316.705663281098</v>
      </c>
      <c r="L48" s="444">
        <f t="shared" ca="1" si="3"/>
        <v>3932326.0648507448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26614.233019862462</v>
      </c>
      <c r="C49" s="447">
        <f t="shared" si="0"/>
        <v>259863.64217494545</v>
      </c>
      <c r="D49" s="447">
        <f ca="1">SUMIF(G:G,42,K:K)</f>
        <v>-5784.9920627001984</v>
      </c>
      <c r="E49" s="447">
        <f t="shared" ca="1" si="1"/>
        <v>-239034.40121778316</v>
      </c>
      <c r="F49" s="431"/>
      <c r="G49" s="459">
        <v>4</v>
      </c>
      <c r="H49" s="459">
        <v>42</v>
      </c>
      <c r="I49" s="444">
        <f t="shared" ca="1" si="5"/>
        <v>3932326.0648507448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16384.691936878102</v>
      </c>
      <c r="L49" s="444">
        <f t="shared" ca="1" si="3"/>
        <v>3948710.7567876228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-239034.40121778316</v>
      </c>
      <c r="C50" s="447">
        <f t="shared" si="0"/>
        <v>259863.64217494545</v>
      </c>
      <c r="D50" s="447">
        <f ca="1">SUMIF(G:G,43,K:K)</f>
        <v>-19376.080359988518</v>
      </c>
      <c r="E50" s="447">
        <f t="shared" ca="1" si="1"/>
        <v>-518274.1237527171</v>
      </c>
      <c r="F50" s="431"/>
      <c r="G50" s="459">
        <v>4</v>
      </c>
      <c r="H50" s="459">
        <v>43</v>
      </c>
      <c r="I50" s="444">
        <f t="shared" ca="1" si="5"/>
        <v>3948710.7567876228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16452.961486615095</v>
      </c>
      <c r="L50" s="444">
        <f t="shared" ca="1" si="3"/>
        <v>3965163.7182742381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-518274.1237527171</v>
      </c>
      <c r="C51" s="447">
        <f t="shared" si="0"/>
        <v>259863.64217494545</v>
      </c>
      <c r="D51" s="447">
        <f ca="1">SUMIF(G:G,44,K:K)</f>
        <v>-33662.514528844331</v>
      </c>
      <c r="E51" s="447">
        <f t="shared" ca="1" si="1"/>
        <v>-811800.28045650688</v>
      </c>
      <c r="F51" s="431"/>
      <c r="G51" s="459">
        <v>4</v>
      </c>
      <c r="H51" s="459">
        <v>44</v>
      </c>
      <c r="I51" s="444">
        <f t="shared" ca="1" si="5"/>
        <v>3965163.7182742381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16521.515492809325</v>
      </c>
      <c r="L51" s="444">
        <f t="shared" ca="1" si="3"/>
        <v>3981685.2337670475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-811800.28045650688</v>
      </c>
      <c r="C52" s="447">
        <f t="shared" si="0"/>
        <v>259863.64217494545</v>
      </c>
      <c r="D52" s="447">
        <f ca="1">SUMIF(G:G,45,K:K)</f>
        <v>-48679.86978374124</v>
      </c>
      <c r="E52" s="447">
        <f t="shared" ca="1" si="1"/>
        <v>-1120343.7924151935</v>
      </c>
      <c r="F52" s="431"/>
      <c r="G52" s="459">
        <v>4</v>
      </c>
      <c r="H52" s="459">
        <v>45</v>
      </c>
      <c r="I52" s="444">
        <f t="shared" ca="1" si="5"/>
        <v>3981685.2337670475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16590.355140696032</v>
      </c>
      <c r="L52" s="444">
        <f t="shared" ca="1" si="3"/>
        <v>3998275.5889077433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-1120343.7924151935</v>
      </c>
      <c r="C53" s="447">
        <f t="shared" si="0"/>
        <v>259863.64217494545</v>
      </c>
      <c r="D53" s="447">
        <f ca="1">SUMIF(G:G,46,K:K)</f>
        <v>-64465.541434642917</v>
      </c>
      <c r="E53" s="447">
        <f t="shared" ca="1" si="1"/>
        <v>-1444672.9760247818</v>
      </c>
      <c r="F53" s="431"/>
      <c r="G53" s="459">
        <v>4</v>
      </c>
      <c r="H53" s="459">
        <v>46</v>
      </c>
      <c r="I53" s="444">
        <f t="shared" ca="1" si="5"/>
        <v>3998275.5889077433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16659.481620448929</v>
      </c>
      <c r="L53" s="444">
        <f t="shared" ca="1" si="3"/>
        <v>4014935.0705281924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-1444672.9760247818</v>
      </c>
      <c r="C54" s="447">
        <f t="shared" si="0"/>
        <v>259863.64217494545</v>
      </c>
      <c r="D54" s="447">
        <f ca="1">SUMIF(G:G,47,K:K)</f>
        <v>-81058.838006542588</v>
      </c>
      <c r="E54" s="447">
        <f t="shared" ca="1" si="1"/>
        <v>-1785595.4562062698</v>
      </c>
      <c r="F54" s="431"/>
      <c r="G54" s="459">
        <v>4</v>
      </c>
      <c r="H54" s="459">
        <v>47</v>
      </c>
      <c r="I54" s="444">
        <f t="shared" ca="1" si="5"/>
        <v>4014935.0705281924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16728.896127200802</v>
      </c>
      <c r="L54" s="444">
        <f t="shared" ca="1" si="3"/>
        <v>4031663.9666553931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-1785595.4562062698</v>
      </c>
      <c r="C55" s="447">
        <f t="shared" si="0"/>
        <v>259863.64217494545</v>
      </c>
      <c r="D55" s="447">
        <f ca="1">SUMIF(G:G,48,K:K)</f>
        <v>-98501.079123175106</v>
      </c>
      <c r="E55" s="447">
        <f t="shared" ca="1" si="1"/>
        <v>-2143960.1775043905</v>
      </c>
      <c r="F55" s="431"/>
      <c r="G55" s="459">
        <v>4</v>
      </c>
      <c r="H55" s="459">
        <v>48</v>
      </c>
      <c r="I55" s="444">
        <f t="shared" ca="1" si="5"/>
        <v>4031663.9666553931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16798.599861064136</v>
      </c>
      <c r="L55" s="444">
        <f t="shared" ca="1" si="3"/>
        <v>4048462.5665164571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-2143960.1775043905</v>
      </c>
      <c r="C56" s="447">
        <f t="shared" si="0"/>
        <v>259863.64217494545</v>
      </c>
      <c r="D56" s="447">
        <f ca="1">SUMIF(G:G,49,K:K)</f>
        <v>-116835.69839864536</v>
      </c>
      <c r="E56" s="447">
        <f t="shared" ca="1" si="1"/>
        <v>-2520659.5180779812</v>
      </c>
      <c r="F56" s="431"/>
      <c r="G56" s="459">
        <f>G55+1</f>
        <v>5</v>
      </c>
      <c r="H56" s="459">
        <v>49</v>
      </c>
      <c r="I56" s="444">
        <f t="shared" ca="1" si="5"/>
        <v>4048462.5665164571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16868.594027151903</v>
      </c>
      <c r="L56" s="444">
        <f t="shared" ca="1" si="3"/>
        <v>4065331.1605436089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-2520659.5180779812</v>
      </c>
      <c r="C57" s="447">
        <f t="shared" si="0"/>
        <v>259863.64217494545</v>
      </c>
      <c r="D57" s="447">
        <f ca="1">SUMIF(G:G,50,K:K)</f>
        <v>-136108.35159318769</v>
      </c>
      <c r="E57" s="447">
        <f t="shared" ca="1" si="1"/>
        <v>-2916631.5118461144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4065331.1605436089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16938.879835598371</v>
      </c>
      <c r="L57" s="444">
        <f t="shared" ca="1" si="3"/>
        <v>4082270.0403792071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-2916631.5118461144</v>
      </c>
      <c r="C58" s="447">
        <f t="shared" si="0"/>
        <v>259863.64217494545</v>
      </c>
      <c r="D58" s="447">
        <f ca="1">SUMIF(G:G,51,K:K)</f>
        <v>-156367.03030237925</v>
      </c>
      <c r="E58" s="447">
        <f t="shared" ca="1" si="1"/>
        <v>-3332862.1843234394</v>
      </c>
      <c r="F58" s="431"/>
      <c r="G58" s="459">
        <f t="shared" si="8"/>
        <v>5</v>
      </c>
      <c r="H58" s="459">
        <v>51</v>
      </c>
      <c r="I58" s="444">
        <f t="shared" ca="1" si="5"/>
        <v>4082270.0403792071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17009.458501580033</v>
      </c>
      <c r="L58" s="444">
        <f t="shared" ca="1" si="3"/>
        <v>4099279.4988807873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-3332862.1843234394</v>
      </c>
      <c r="C59" s="447">
        <f t="shared" si="0"/>
        <v>259863.64217494545</v>
      </c>
      <c r="D59" s="447">
        <f ca="1">SUMIF(G:G,52,K:K)</f>
        <v>-177662.18146290933</v>
      </c>
      <c r="E59" s="447">
        <f t="shared" ca="1" si="1"/>
        <v>-3770388.0079612937</v>
      </c>
      <c r="F59" s="431"/>
      <c r="G59" s="459">
        <f t="shared" si="8"/>
        <v>5</v>
      </c>
      <c r="H59" s="459">
        <v>52</v>
      </c>
      <c r="I59" s="444">
        <f t="shared" ca="1" si="5"/>
        <v>4099279.4988807873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17080.331245336616</v>
      </c>
      <c r="L59" s="444">
        <f t="shared" ca="1" si="3"/>
        <v>4116359.830126124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-3770388.0079612937</v>
      </c>
      <c r="C60" s="447">
        <f t="shared" si="0"/>
        <v>259863.64217494545</v>
      </c>
      <c r="D60" s="447">
        <f ca="1">SUMIF(G:G,53,K:K)</f>
        <v>-200046.83297249049</v>
      </c>
      <c r="E60" s="447">
        <f t="shared" ca="1" si="1"/>
        <v>-4230298.4831087291</v>
      </c>
      <c r="F60" s="431"/>
      <c r="G60" s="459">
        <f t="shared" si="8"/>
        <v>5</v>
      </c>
      <c r="H60" s="459">
        <v>53</v>
      </c>
      <c r="I60" s="444">
        <f t="shared" ca="1" si="5"/>
        <v>4116359.830126124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17151.499292192184</v>
      </c>
      <c r="L60" s="444">
        <f t="shared" ca="1" si="3"/>
        <v>4133511.329418316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-4230298.4831087291</v>
      </c>
      <c r="C61" s="447">
        <f t="shared" si="0"/>
        <v>259863.64217494545</v>
      </c>
      <c r="D61" s="447">
        <f ca="1">SUMIF(G:G,54,K:K)</f>
        <v>-223576.72573672282</v>
      </c>
      <c r="E61" s="447">
        <f t="shared" ca="1" si="1"/>
        <v>-4713738.8510203976</v>
      </c>
      <c r="F61" s="431"/>
      <c r="G61" s="459">
        <f t="shared" si="8"/>
        <v>5</v>
      </c>
      <c r="H61" s="459">
        <v>54</v>
      </c>
      <c r="I61" s="444">
        <f t="shared" ca="1" si="5"/>
        <v>4133511.329418316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17222.963872576318</v>
      </c>
      <c r="L61" s="444">
        <f t="shared" ca="1" si="3"/>
        <v>4150734.2932908922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-4713738.8510203976</v>
      </c>
      <c r="C62" s="447">
        <f t="shared" si="0"/>
        <v>259863.64217494545</v>
      </c>
      <c r="D62" s="447">
        <f ca="1">SUMIF(G:G,55,K:K)</f>
        <v>-248310.45247172698</v>
      </c>
      <c r="E62" s="447">
        <f t="shared" ca="1" si="1"/>
        <v>-5221912.9456670694</v>
      </c>
      <c r="F62" s="431"/>
      <c r="G62" s="459">
        <f t="shared" si="8"/>
        <v>5</v>
      </c>
      <c r="H62" s="459">
        <v>55</v>
      </c>
      <c r="I62" s="444">
        <f t="shared" ca="1" si="5"/>
        <v>4150734.2932908922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17294.726222045381</v>
      </c>
      <c r="L62" s="444">
        <f t="shared" ca="1" si="3"/>
        <v>4168029.0195129374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-5221912.9456670694</v>
      </c>
      <c r="C63" s="447">
        <f t="shared" si="0"/>
        <v>259863.64217494545</v>
      </c>
      <c r="D63" s="447">
        <f ca="1">SUMIF(G:G,56,K:K)</f>
        <v>-274309.60360818211</v>
      </c>
      <c r="E63" s="447">
        <f t="shared" ca="1" si="1"/>
        <v>-5756086.1914501963</v>
      </c>
      <c r="F63" s="431"/>
      <c r="G63" s="459">
        <f t="shared" si="8"/>
        <v>5</v>
      </c>
      <c r="H63" s="459">
        <v>56</v>
      </c>
      <c r="I63" s="444">
        <f t="shared" ca="1" si="5"/>
        <v>4168029.0195129374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17366.787581303906</v>
      </c>
      <c r="L63" s="444">
        <f t="shared" ca="1" si="3"/>
        <v>4185395.8070942415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-5756086.1914501963</v>
      </c>
      <c r="C64" s="447">
        <f t="shared" si="0"/>
        <v>259863.64217494545</v>
      </c>
      <c r="D64" s="447">
        <f ca="1">SUMIF(G:G,57,K:K)</f>
        <v>-301638.9206600922</v>
      </c>
      <c r="E64" s="447">
        <f t="shared" ca="1" si="1"/>
        <v>-6317588.754285234</v>
      </c>
      <c r="F64" s="431"/>
      <c r="G64" s="459">
        <f t="shared" si="8"/>
        <v>5</v>
      </c>
      <c r="H64" s="459">
        <v>57</v>
      </c>
      <c r="I64" s="444">
        <f t="shared" ca="1" si="5"/>
        <v>4185395.8070942415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17439.149196226004</v>
      </c>
      <c r="L64" s="444">
        <f t="shared" ca="1" si="3"/>
        <v>4202834.9562904676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-6317588.754285234</v>
      </c>
      <c r="C65" s="447">
        <f t="shared" si="0"/>
        <v>259863.64217494545</v>
      </c>
      <c r="D65" s="447">
        <f ca="1">SUMIF(G:G,58,K:K)</f>
        <v>-330366.45744018961</v>
      </c>
      <c r="E65" s="447">
        <f t="shared" ca="1" si="1"/>
        <v>-6907818.8539003693</v>
      </c>
      <c r="F65" s="431"/>
      <c r="G65" s="459">
        <f t="shared" si="8"/>
        <v>5</v>
      </c>
      <c r="H65" s="459">
        <v>58</v>
      </c>
      <c r="I65" s="444">
        <f t="shared" ca="1" si="5"/>
        <v>4202834.9562904676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17511.812317876949</v>
      </c>
      <c r="L65" s="444">
        <f t="shared" ca="1" si="3"/>
        <v>4220346.7686083447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-6907818.8539003693</v>
      </c>
      <c r="C66" s="447">
        <f t="shared" si="0"/>
        <v>259863.64217494545</v>
      </c>
      <c r="D66" s="447">
        <f ca="1">SUMIF(G:G,59,K:K)</f>
        <v>-360563.74952342414</v>
      </c>
      <c r="E66" s="447">
        <f t="shared" ca="1" si="1"/>
        <v>-7528246.245598739</v>
      </c>
      <c r="F66" s="431"/>
      <c r="G66" s="459">
        <f t="shared" si="8"/>
        <v>5</v>
      </c>
      <c r="H66" s="459">
        <v>59</v>
      </c>
      <c r="I66" s="444">
        <f t="shared" ca="1" si="5"/>
        <v>4220346.7686083447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17584.77820253477</v>
      </c>
      <c r="L66" s="444">
        <f t="shared" ca="1" si="3"/>
        <v>4237931.5468108794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-7528246.245598739</v>
      </c>
      <c r="C67" s="447">
        <f t="shared" si="0"/>
        <v>259863.64217494545</v>
      </c>
      <c r="D67" s="447">
        <f t="shared" ref="D67:D71" ca="1" si="9">SUMIF(G:G,60,K:K)</f>
        <v>-392305.99238052592</v>
      </c>
      <c r="E67" s="447">
        <f t="shared" ca="1" si="1"/>
        <v>-8180415.8801542101</v>
      </c>
      <c r="F67" s="431"/>
      <c r="G67" s="459">
        <f t="shared" si="8"/>
        <v>5</v>
      </c>
      <c r="H67" s="459">
        <v>60</v>
      </c>
      <c r="I67" s="444">
        <f t="shared" ca="1" si="5"/>
        <v>4237931.5468108794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17658.048111711996</v>
      </c>
      <c r="L67" s="444">
        <f t="shared" ca="1" si="3"/>
        <v>4255589.594922591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-8180415.8801542101</v>
      </c>
      <c r="C68" s="447">
        <f t="shared" si="0"/>
        <v>259863.64217494545</v>
      </c>
      <c r="D68" s="447">
        <f t="shared" ca="1" si="9"/>
        <v>-392305.99238052592</v>
      </c>
      <c r="E68" s="447">
        <f t="shared" ca="1" si="1"/>
        <v>-8832585.5147096813</v>
      </c>
      <c r="F68" s="431"/>
      <c r="G68" s="459">
        <f>G67+1</f>
        <v>6</v>
      </c>
      <c r="H68" s="459">
        <v>61</v>
      </c>
      <c r="I68" s="444">
        <f t="shared" ca="1" si="5"/>
        <v>4255589.594922591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17731.623312177464</v>
      </c>
      <c r="L68" s="444">
        <f t="shared" ca="1" si="3"/>
        <v>4273321.2182347681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-8832585.5147096813</v>
      </c>
      <c r="C69" s="447">
        <f t="shared" si="0"/>
        <v>259863.64217494545</v>
      </c>
      <c r="D69" s="447">
        <f t="shared" ca="1" si="9"/>
        <v>-392305.99238052592</v>
      </c>
      <c r="E69" s="447">
        <f t="shared" ca="1" si="1"/>
        <v>-9484755.1492651533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4273321.2182347681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17805.505075978199</v>
      </c>
      <c r="L69" s="444">
        <f t="shared" ca="1" si="3"/>
        <v>4291126.7233107463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-9484755.1492651533</v>
      </c>
      <c r="C70" s="447">
        <f t="shared" si="0"/>
        <v>259863.64217494545</v>
      </c>
      <c r="D70" s="447">
        <f t="shared" ca="1" si="9"/>
        <v>-392305.99238052592</v>
      </c>
      <c r="E70" s="447">
        <f t="shared" ca="1" si="1"/>
        <v>-10136924.783820625</v>
      </c>
      <c r="F70" s="431"/>
      <c r="G70" s="459">
        <f t="shared" si="10"/>
        <v>6</v>
      </c>
      <c r="H70" s="459">
        <v>63</v>
      </c>
      <c r="I70" s="444">
        <f t="shared" ca="1" si="5"/>
        <v>4291126.7233107463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17879.694680461442</v>
      </c>
      <c r="L70" s="444">
        <f t="shared" ca="1" si="3"/>
        <v>4309006.4179912079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-10136924.783820625</v>
      </c>
      <c r="C71" s="447">
        <f t="shared" si="0"/>
        <v>259863.64217494545</v>
      </c>
      <c r="D71" s="447">
        <f t="shared" ca="1" si="9"/>
        <v>-392305.99238052592</v>
      </c>
      <c r="E71" s="447">
        <f t="shared" ca="1" si="1"/>
        <v>-10789094.418376097</v>
      </c>
      <c r="F71" s="431"/>
      <c r="G71" s="459">
        <f t="shared" si="10"/>
        <v>6</v>
      </c>
      <c r="H71" s="459">
        <v>64</v>
      </c>
      <c r="I71" s="444">
        <f t="shared" ca="1" si="5"/>
        <v>4309006.4179912079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17954.193408296698</v>
      </c>
      <c r="L71" s="444">
        <f t="shared" ca="1" si="3"/>
        <v>4326960.6113995044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4326960.6113995044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18029.002547497934</v>
      </c>
      <c r="L72" s="444">
        <f t="shared" ca="1" si="3"/>
        <v>4344989.6139470022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4344989.6139470022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18104.123391445843</v>
      </c>
      <c r="L73" s="444">
        <f t="shared" ca="1" si="3"/>
        <v>4363093.7373384479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4363093.7373384479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18179.557238910198</v>
      </c>
      <c r="L74" s="444">
        <f t="shared" ca="1" si="3"/>
        <v>4381273.2945773583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4381273.2945773583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18157.808711094913</v>
      </c>
      <c r="L75" s="444">
        <f t="shared" ca="1" si="3"/>
        <v>4376031.8993738741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4376031.8993738741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18135.969564413728</v>
      </c>
      <c r="L76" s="444">
        <f t="shared" ca="1" si="3"/>
        <v>4370768.6650237087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4370768.6650237087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18114.039421288042</v>
      </c>
      <c r="L77" s="444">
        <f t="shared" ca="1" si="3"/>
        <v>4365483.500530418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4365483.500530418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18092.017902565996</v>
      </c>
      <c r="L78" s="444">
        <f t="shared" ca="1" si="3"/>
        <v>4360176.3145184051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4360176.3145184051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18069.904627515942</v>
      </c>
      <c r="L79" s="444">
        <f t="shared" ca="1" si="3"/>
        <v>4354847.0152313421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4354847.0152313421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18047.699213819848</v>
      </c>
      <c r="L80" s="444">
        <f t="shared" ca="1" si="3"/>
        <v>4349495.5105305826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4349495.5105305826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18025.401277566682</v>
      </c>
      <c r="L81" s="444">
        <f t="shared" ca="1" si="3"/>
        <v>4344121.70789357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4344121.70789357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18003.010433245796</v>
      </c>
      <c r="L82" s="444">
        <f t="shared" ca="1" si="3"/>
        <v>4338725.5144122364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4338725.5144122364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17980.52629374024</v>
      </c>
      <c r="L83" s="444">
        <f t="shared" ca="1" si="3"/>
        <v>4333306.836791398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4333306.836791398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17957.94847032008</v>
      </c>
      <c r="L84" s="444">
        <f t="shared" ca="1" si="3"/>
        <v>4327865.5813471386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4327865.5813471386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17935.276572635667</v>
      </c>
      <c r="L85" s="444">
        <f t="shared" ca="1" si="3"/>
        <v>4322401.654005195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4322401.654005195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17912.510208710901</v>
      </c>
      <c r="L86" s="444">
        <f t="shared" ca="1" si="3"/>
        <v>4316914.960299327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4316914.960299327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17889.648984936452</v>
      </c>
      <c r="L87" s="444">
        <f t="shared" ca="1" si="3"/>
        <v>4311405.4053696841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4311405.4053696841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17866.692506062936</v>
      </c>
      <c r="L88" s="444">
        <f t="shared" ca="1" si="3"/>
        <v>4305872.8939611679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4305872.8939611679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17843.640375194122</v>
      </c>
      <c r="L89" s="444">
        <f t="shared" ca="1" si="3"/>
        <v>4300317.330421783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4300317.330421783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17820.492193780017</v>
      </c>
      <c r="L90" s="444">
        <f t="shared" ca="1" si="3"/>
        <v>4294738.6187009839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4294738.6187009839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17797.24756161002</v>
      </c>
      <c r="L91" s="444">
        <f t="shared" ca="1" si="3"/>
        <v>4289136.6623480152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4289136.6623480152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17773.906076805983</v>
      </c>
      <c r="L92" s="444">
        <f t="shared" ca="1" si="3"/>
        <v>4283511.3645102419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4283511.3645102419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17750.467335815261</v>
      </c>
      <c r="L93" s="444">
        <f t="shared" ca="1" si="3"/>
        <v>4277862.6279314784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4277862.6279314784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17726.930933403746</v>
      </c>
      <c r="L94" s="444">
        <f t="shared" ca="1" si="3"/>
        <v>4272190.3549503032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4272190.3549503032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17703.29646264885</v>
      </c>
      <c r="L95" s="444">
        <f t="shared" ca="1" si="3"/>
        <v>4266494.4474983728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4266494.4474983728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17679.563514932473</v>
      </c>
      <c r="L96" s="444">
        <f t="shared" ca="1" si="3"/>
        <v>4260774.8070987258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4260774.8070987258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17655.731679933946</v>
      </c>
      <c r="L97" s="444">
        <f t="shared" ca="1" si="3"/>
        <v>4255031.3348640809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4255031.3348640809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17631.800545622926</v>
      </c>
      <c r="L98" s="444">
        <f t="shared" ca="1" si="3"/>
        <v>4249263.9314951245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4249263.9314951245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17607.769698252272</v>
      </c>
      <c r="L99" s="444">
        <f t="shared" ca="1" si="3"/>
        <v>4243472.4972787974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4243472.4972787974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17583.638722350908</v>
      </c>
      <c r="L100" s="444">
        <f t="shared" ca="1" si="3"/>
        <v>4237656.9320865693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4237656.9320865693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17559.407200716625</v>
      </c>
      <c r="L101" s="444">
        <f t="shared" ca="1" si="3"/>
        <v>4231817.1353727067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4231817.1353727067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17535.074714408864</v>
      </c>
      <c r="L102" s="444">
        <f t="shared" ca="1" si="3"/>
        <v>4225953.0061725369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4225953.0061725369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17510.64084274149</v>
      </c>
      <c r="L103" s="444">
        <f t="shared" ca="1" si="3"/>
        <v>4220064.4431006992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4220064.4431006992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17486.105163275501</v>
      </c>
      <c r="L104" s="444">
        <f t="shared" ca="1" si="3"/>
        <v>4214151.3443493955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4214151.3443493955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17468.733503478405</v>
      </c>
      <c r="L105" s="444">
        <f t="shared" ca="1" si="3"/>
        <v>4209964.7743382948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4209964.7743382948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17451.289461765482</v>
      </c>
      <c r="L106" s="444">
        <f t="shared" ca="1" si="3"/>
        <v>4205760.7602854818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4205760.7602854818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17433.77273654543</v>
      </c>
      <c r="L107" s="444">
        <f t="shared" ca="1" si="3"/>
        <v>4201539.2295074482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4201539.2295074482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17416.183024970287</v>
      </c>
      <c r="L108" s="444">
        <f t="shared" ca="1" si="3"/>
        <v>4197300.1090178397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4197300.1090178397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17398.520022930254</v>
      </c>
      <c r="L109" s="444">
        <f t="shared" ca="1" si="3"/>
        <v>4193043.3255261909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4193043.3255261909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17380.783425048383</v>
      </c>
      <c r="L110" s="444">
        <f t="shared" ca="1" si="3"/>
        <v>4188768.8054366605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4188768.8054366605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17362.972924675338</v>
      </c>
      <c r="L111" s="444">
        <f t="shared" ca="1" si="3"/>
        <v>4184476.474846757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4184476.474846757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17345.088213884075</v>
      </c>
      <c r="L112" s="444">
        <f t="shared" ca="1" si="3"/>
        <v>4180166.2595460624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4180166.2595460624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17327.128983464518</v>
      </c>
      <c r="L113" s="444">
        <f t="shared" ca="1" si="3"/>
        <v>4175838.0850149482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4175838.0850149482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17309.094922918208</v>
      </c>
      <c r="L114" s="444">
        <f t="shared" ca="1" si="3"/>
        <v>4171491.8764232877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4171491.8764232877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17290.985720452954</v>
      </c>
      <c r="L115" s="444">
        <f t="shared" ca="1" si="3"/>
        <v>4167127.5586291617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4167127.5586291617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17272.801062977429</v>
      </c>
      <c r="L116" s="444">
        <f t="shared" ca="1" si="3"/>
        <v>4162745.0561775602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4162745.0561775602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17254.540636095757</v>
      </c>
      <c r="L117" s="444">
        <f t="shared" ca="1" si="3"/>
        <v>4158344.2932990771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4158344.2932990771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17236.204124102074</v>
      </c>
      <c r="L118" s="444">
        <f t="shared" ca="1" si="3"/>
        <v>4153925.1939086001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4153925.1939086001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17217.79120997509</v>
      </c>
      <c r="L119" s="444">
        <f t="shared" ca="1" si="3"/>
        <v>4149487.6816039965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4149487.6816039965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17199.30157537257</v>
      </c>
      <c r="L120" s="444">
        <f t="shared" ca="1" si="3"/>
        <v>4145031.6796647902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4145031.6796647902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17180.734900625881</v>
      </c>
      <c r="L121" s="444">
        <f t="shared" ca="1" si="3"/>
        <v>4140557.1110508372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4140557.1110508372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17162.090864734411</v>
      </c>
      <c r="L122" s="444">
        <f t="shared" ca="1" si="3"/>
        <v>4136063.8984009926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4136063.8984009926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17143.369145360059</v>
      </c>
      <c r="L123" s="444">
        <f t="shared" ca="1" si="3"/>
        <v>4131551.9640317736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4131551.9640317736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17124.569418821644</v>
      </c>
      <c r="L124" s="444">
        <f t="shared" ca="1" si="3"/>
        <v>4127021.2299360163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4127021.2299360163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17105.691360089324</v>
      </c>
      <c r="L125" s="444">
        <f t="shared" ca="1" si="3"/>
        <v>4122471.6177815269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4122471.6177815269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17086.734642778949</v>
      </c>
      <c r="L126" s="444">
        <f t="shared" ca="1" si="3"/>
        <v>4117903.048909727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4117903.048909727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17067.698939146449</v>
      </c>
      <c r="L127" s="444">
        <f t="shared" ca="1" si="3"/>
        <v>4113315.4443342946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4113315.4443342946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17048.58392008215</v>
      </c>
      <c r="L128" s="444">
        <f t="shared" ca="1" si="3"/>
        <v>4108708.7247397979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4108708.7247397979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17029.389255105081</v>
      </c>
      <c r="L129" s="444">
        <f t="shared" ca="1" si="3"/>
        <v>4104082.8104803241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4104082.8104803241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17010.114612357273</v>
      </c>
      <c r="L130" s="444">
        <f t="shared" ca="1" si="3"/>
        <v>4099437.6215781025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4099437.6215781025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16990.759658598014</v>
      </c>
      <c r="L131" s="444">
        <f t="shared" ca="1" si="3"/>
        <v>4094773.0777221215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4094773.0777221215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16971.324059198098</v>
      </c>
      <c r="L132" s="444">
        <f t="shared" ca="1" si="3"/>
        <v>4090089.0982667408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4090089.0982667408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16951.807478134011</v>
      </c>
      <c r="L133" s="444">
        <f t="shared" ca="1" si="3"/>
        <v>4085385.602230296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4085385.602230296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16932.209577982157</v>
      </c>
      <c r="L134" s="444">
        <f t="shared" ca="1" si="3"/>
        <v>4080662.5082936995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4080662.5082936995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16912.530019913003</v>
      </c>
      <c r="L135" s="444">
        <f t="shared" ca="1" si="3"/>
        <v>4075919.7347990335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4075919.7347990335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16892.768463685228</v>
      </c>
      <c r="L136" s="444">
        <f t="shared" ca="1" si="3"/>
        <v>4071157.1997481398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4071157.1997481398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16872.924567639839</v>
      </c>
      <c r="L137" s="444">
        <f t="shared" ca="1" si="3"/>
        <v>4066374.8208012008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4066374.8208012008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16852.997988694256</v>
      </c>
      <c r="L138" s="444">
        <f t="shared" ca="1" si="3"/>
        <v>4061572.5152753163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4061572.5152753163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16832.988382336407</v>
      </c>
      <c r="L139" s="444">
        <f t="shared" ca="1" si="3"/>
        <v>4056750.2001430737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4056750.2001430737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16812.895402618728</v>
      </c>
      <c r="L140" s="444">
        <f t="shared" ca="1" si="3"/>
        <v>4051907.7920311135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4051907.7920311135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16792.718702152226</v>
      </c>
      <c r="L141" s="444">
        <f t="shared" ca="1" si="3"/>
        <v>4047045.2072186871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4047045.2072186871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16772.457932100449</v>
      </c>
      <c r="L142" s="444">
        <f t="shared" ca="1" si="3"/>
        <v>4042162.3616362088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4042162.3616362088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16752.112742173456</v>
      </c>
      <c r="L143" s="444">
        <f t="shared" ca="1" si="3"/>
        <v>4037259.1708638035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4037259.1708638035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16731.68278062177</v>
      </c>
      <c r="L144" s="444">
        <f t="shared" ca="1" si="3"/>
        <v>4032335.5501298462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4032335.5501298462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16711.167694230284</v>
      </c>
      <c r="L145" s="444">
        <f t="shared" ca="1" si="3"/>
        <v>4027391.4143094975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4027391.4143094975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16690.567128312159</v>
      </c>
      <c r="L146" s="444">
        <f t="shared" ca="1" si="3"/>
        <v>4022426.6779232309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4022426.6779232309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16669.880726702715</v>
      </c>
      <c r="L147" s="444">
        <f t="shared" ca="1" si="3"/>
        <v>4017441.2551353546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4017441.2551353546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16649.10813175323</v>
      </c>
      <c r="L148" s="444">
        <f t="shared" ca="1" si="3"/>
        <v>4012435.059752529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4012435.059752529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16628.248984324793</v>
      </c>
      <c r="L149" s="444">
        <f t="shared" ca="1" si="3"/>
        <v>4007408.0052222749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4007408.0052222749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16607.30292378207</v>
      </c>
      <c r="L150" s="444">
        <f t="shared" ca="1" si="3"/>
        <v>4002360.0046314783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4002360.0046314783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16586.269587987081</v>
      </c>
      <c r="L151" s="444">
        <f t="shared" ca="1" si="3"/>
        <v>3997290.9707048866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3997290.9707048866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16565.148613292949</v>
      </c>
      <c r="L152" s="444">
        <f t="shared" ca="1" si="3"/>
        <v>3992200.8158036005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3992200.8158036005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16543.93963453759</v>
      </c>
      <c r="L153" s="444">
        <f t="shared" ca="1" si="3"/>
        <v>3987089.4519235594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3987089.4519235594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16522.642285037418</v>
      </c>
      <c r="L154" s="444">
        <f t="shared" ca="1" si="3"/>
        <v>3981956.7906940179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3981956.7906940179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16501.256196580995</v>
      </c>
      <c r="L155" s="444">
        <f t="shared" ca="1" si="3"/>
        <v>3976802.7433760199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3976802.7433760199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16479.78099942267</v>
      </c>
      <c r="L156" s="444">
        <f t="shared" ca="1" si="3"/>
        <v>3971627.2208608636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3971627.2208608636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16458.216322276185</v>
      </c>
      <c r="L157" s="444">
        <f t="shared" ca="1" si="3"/>
        <v>3966430.133668561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3966430.133668561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16436.561792308257</v>
      </c>
      <c r="L158" s="444">
        <f t="shared" ca="1" si="3"/>
        <v>3961211.3919462906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3961211.3919462906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16414.817035132131</v>
      </c>
      <c r="L159" s="444">
        <f t="shared" ca="1" si="3"/>
        <v>3955970.9054668439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3955970.9054668439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16392.981674801104</v>
      </c>
      <c r="L160" s="444">
        <f t="shared" ca="1" si="3"/>
        <v>3950708.5836270661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3950708.5836270661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16371.055333802027</v>
      </c>
      <c r="L161" s="444">
        <f t="shared" ca="1" si="3"/>
        <v>3945424.3354462893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3945424.3354462893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16349.037633048792</v>
      </c>
      <c r="L162" s="444">
        <f t="shared" ca="1" si="3"/>
        <v>3940118.0695647593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3940118.0695647593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16326.928191875752</v>
      </c>
      <c r="L163" s="444">
        <f t="shared" ca="1" si="3"/>
        <v>3934789.694242056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3934789.694242056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16304.726628031154</v>
      </c>
      <c r="L164" s="444">
        <f t="shared" ca="1" si="3"/>
        <v>3929439.1173555083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3929439.1173555083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16282.432557670538</v>
      </c>
      <c r="L165" s="444">
        <f t="shared" ca="1" si="3"/>
        <v>3924066.2463985998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3924066.2463985998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16260.045595350086</v>
      </c>
      <c r="L166" s="444">
        <f t="shared" ca="1" si="3"/>
        <v>3918670.9884793712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3918670.9884793712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16237.565354019967</v>
      </c>
      <c r="L167" s="444">
        <f t="shared" ca="1" si="3"/>
        <v>3913253.2503188122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3913253.2503188122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16214.991445017638</v>
      </c>
      <c r="L168" s="444">
        <f t="shared" ca="1" si="3"/>
        <v>3907812.9382492509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3907812.9382492509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16192.323478061131</v>
      </c>
      <c r="L169" s="444">
        <f t="shared" ca="1" si="3"/>
        <v>3902349.9582127333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3902349.9582127333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16169.561061242308</v>
      </c>
      <c r="L170" s="444">
        <f t="shared" ca="1" si="3"/>
        <v>3896864.2157593966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3896864.2157593966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16146.703801020074</v>
      </c>
      <c r="L171" s="444">
        <f t="shared" ca="1" si="3"/>
        <v>3891355.6160458378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3891355.6160458378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16123.751302213579</v>
      </c>
      <c r="L172" s="444">
        <f t="shared" ca="1" si="3"/>
        <v>3885824.0638334723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3885824.0638334723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16100.703167995389</v>
      </c>
      <c r="L173" s="444">
        <f t="shared" ca="1" si="3"/>
        <v>3880269.4634868889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3880269.4634868889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16077.558999884626</v>
      </c>
      <c r="L174" s="444">
        <f t="shared" ca="1" si="3"/>
        <v>3874691.7189721945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3874691.7189721945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16054.318397740064</v>
      </c>
      <c r="L175" s="444">
        <f t="shared" ca="1" si="3"/>
        <v>3869090.7338553555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3869090.7338553555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16030.980959753237</v>
      </c>
      <c r="L176" s="444">
        <f t="shared" ca="1" si="3"/>
        <v>3863466.4113005297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3863466.4113005297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16007.546282441463</v>
      </c>
      <c r="L177" s="444">
        <f t="shared" ca="1" si="3"/>
        <v>3857818.6540683922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3857818.6540683922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15984.013960640888</v>
      </c>
      <c r="L178" s="444">
        <f t="shared" ca="1" si="3"/>
        <v>3852147.3645144543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3852147.3645144543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15960.383587499478</v>
      </c>
      <c r="L179" s="444">
        <f t="shared" ca="1" si="3"/>
        <v>3846452.444587375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3846452.444587375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15936.654754469984</v>
      </c>
      <c r="L180" s="444">
        <f t="shared" ca="1" si="3"/>
        <v>3840733.7958272663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3840733.7958272663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15912.827051302864</v>
      </c>
      <c r="L181" s="444">
        <f t="shared" ca="1" si="3"/>
        <v>3834991.3193639903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3834991.3193639903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15888.900066039214</v>
      </c>
      <c r="L182" s="444">
        <f t="shared" ca="1" si="3"/>
        <v>3829224.9159154505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3829224.9159154505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15864.873385003633</v>
      </c>
      <c r="L183" s="444">
        <f t="shared" ca="1" si="3"/>
        <v>3823434.4857858755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3823434.4857858755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15840.746592797072</v>
      </c>
      <c r="L184" s="444">
        <f t="shared" ca="1" si="3"/>
        <v>3817619.9288640935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3817619.9288640935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15816.519272289643</v>
      </c>
      <c r="L185" s="444">
        <f t="shared" ca="1" si="3"/>
        <v>3811781.1446218044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3811781.1446218044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15792.191004613442</v>
      </c>
      <c r="L186" s="444">
        <f t="shared" ca="1" si="3"/>
        <v>3805918.0321118389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3805918.0321118389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15767.761369155251</v>
      </c>
      <c r="L187" s="444">
        <f t="shared" ca="1" si="3"/>
        <v>3800030.4899664153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3800030.4899664153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15743.229943549319</v>
      </c>
      <c r="L188" s="444">
        <f t="shared" ca="1" si="3"/>
        <v>3794118.4163953857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3794118.4163953857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15718.596303670027</v>
      </c>
      <c r="L189" s="444">
        <f t="shared" ca="1" si="3"/>
        <v>3788181.7091844771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3788181.7091844771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15693.860023624575</v>
      </c>
      <c r="L190" s="444">
        <f t="shared" ca="1" si="3"/>
        <v>3782220.265693523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3782220.265693523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15669.0206757456</v>
      </c>
      <c r="L191" s="444">
        <f t="shared" ca="1" si="3"/>
        <v>3776233.9828546899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3776233.9828546899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15644.077830583794</v>
      </c>
      <c r="L192" s="444">
        <f t="shared" ca="1" si="3"/>
        <v>3770222.7571706949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3770222.7571706949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15619.031056900483</v>
      </c>
      <c r="L193" s="444">
        <f t="shared" ca="1" si="3"/>
        <v>3764186.4847130165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3764186.4847130165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15593.879921660156</v>
      </c>
      <c r="L194" s="444">
        <f t="shared" ca="1" si="3"/>
        <v>3758125.061120098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3758125.061120098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15568.623990022998</v>
      </c>
      <c r="L195" s="444">
        <f t="shared" ca="1" si="3"/>
        <v>3752038.3815955422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3752038.3815955422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15543.262825337346</v>
      </c>
      <c r="L196" s="444">
        <f t="shared" ca="1" si="3"/>
        <v>3745926.3409063006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3745926.3409063006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15517.795989132175</v>
      </c>
      <c r="L197" s="444">
        <f t="shared" ca="1" si="3"/>
        <v>3739788.8333808538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3739788.8333808538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15492.223041109477</v>
      </c>
      <c r="L198" s="444">
        <f t="shared" ca="1" si="3"/>
        <v>3733625.7529073842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3733625.7529073842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15466.54353913669</v>
      </c>
      <c r="L199" s="444">
        <f t="shared" ca="1" si="3"/>
        <v>3727436.992931942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3727436.992931942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15440.757039239013</v>
      </c>
      <c r="L200" s="444">
        <f t="shared" ca="1" si="3"/>
        <v>3721222.4464566023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3721222.4464566023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15414.863095591763</v>
      </c>
      <c r="L201" s="444">
        <f t="shared" ca="1" si="3"/>
        <v>3714982.0060376152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3714982.0060376152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15388.861260512651</v>
      </c>
      <c r="L202" s="444">
        <f t="shared" ca="1" si="3"/>
        <v>3708715.5637835492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3708715.5637835492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15362.751084454043</v>
      </c>
      <c r="L203" s="444">
        <f t="shared" ca="1" si="3"/>
        <v>3702423.0113534243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3702423.0113534243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15336.532115995191</v>
      </c>
      <c r="L204" s="444">
        <f t="shared" ca="1" si="3"/>
        <v>3696104.2399548409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3696104.2399548409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15310.203901834428</v>
      </c>
      <c r="L205" s="444">
        <f t="shared" ca="1" si="3"/>
        <v>3689759.1403420963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3689759.1403420963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15283.765986781322</v>
      </c>
      <c r="L206" s="444">
        <f t="shared" ca="1" si="3"/>
        <v>3683387.6028142986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3683387.6028142986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15257.217913748833</v>
      </c>
      <c r="L207" s="444">
        <f t="shared" ca="1" si="3"/>
        <v>3676989.5172134684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3676989.5172134684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15230.559223745373</v>
      </c>
      <c r="L208" s="444">
        <f t="shared" ca="1" si="3"/>
        <v>3670564.7729226351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3670564.7729226351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15203.789455866901</v>
      </c>
      <c r="L209" s="444">
        <f t="shared" ca="1" si="3"/>
        <v>3664113.2588639231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3664113.2588639231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15176.908147288934</v>
      </c>
      <c r="L210" s="444">
        <f t="shared" ca="1" si="3"/>
        <v>3657634.8634966332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3657634.8634966332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15149.914833258559</v>
      </c>
      <c r="L211" s="444">
        <f t="shared" ca="1" si="3"/>
        <v>3651129.4748153128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3651129.4748153128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15122.809047086392</v>
      </c>
      <c r="L212" s="444">
        <f t="shared" ca="1" si="3"/>
        <v>3644596.9803478201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3644596.9803478201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15095.590320138504</v>
      </c>
      <c r="L213" s="444">
        <f t="shared" ca="1" si="3"/>
        <v>3638037.26715338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3638037.26715338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15068.25818182834</v>
      </c>
      <c r="L214" s="444">
        <f t="shared" ca="1" si="3"/>
        <v>3631450.2218206297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3631450.2218206297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15040.812159608546</v>
      </c>
      <c r="L215" s="444">
        <f t="shared" ca="1" si="3"/>
        <v>3624835.7304656594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3624835.7304656594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15013.251778962835</v>
      </c>
      <c r="L216" s="444">
        <f t="shared" ca="1" si="3"/>
        <v>3618193.6787300436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3618193.6787300436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14985.576563397768</v>
      </c>
      <c r="L217" s="444">
        <f t="shared" ca="1" si="3"/>
        <v>3611523.9517788626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3611523.9517788626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14957.786034434515</v>
      </c>
      <c r="L218" s="444">
        <f t="shared" ca="1" si="3"/>
        <v>3604826.4342987183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3604826.4342987183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14929.879711600581</v>
      </c>
      <c r="L219" s="444">
        <f t="shared" ca="1" si="3"/>
        <v>3598101.01049574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3598101.01049574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14901.857112421507</v>
      </c>
      <c r="L220" s="444">
        <f t="shared" ca="1" si="3"/>
        <v>3591347.5640935828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3591347.5640935828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14873.717752412516</v>
      </c>
      <c r="L221" s="444">
        <f t="shared" ca="1" si="3"/>
        <v>3584565.9783314164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3584565.9783314164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14845.461145070156</v>
      </c>
      <c r="L222" s="444">
        <f t="shared" ca="1" si="3"/>
        <v>3577756.1359619079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3577756.1359619079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14817.086801863872</v>
      </c>
      <c r="L223" s="444">
        <f t="shared" ca="1" si="3"/>
        <v>3570917.9192491928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3570917.9192491928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14788.594232227559</v>
      </c>
      <c r="L224" s="444">
        <f t="shared" ca="1" si="3"/>
        <v>3564051.2099668416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3564051.2099668416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14759.982943551093</v>
      </c>
      <c r="L225" s="444">
        <f t="shared" ca="1" si="3"/>
        <v>3557155.8893958139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3557155.8893958139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14731.252441171813</v>
      </c>
      <c r="L226" s="444">
        <f t="shared" ca="1" si="3"/>
        <v>3550231.8383224071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3550231.8383224071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14702.402228365949</v>
      </c>
      <c r="L227" s="444">
        <f t="shared" ca="1" si="3"/>
        <v>3543278.9370361944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3543278.9370361944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14673.431806340066</v>
      </c>
      <c r="L228" s="444">
        <f t="shared" ca="1" si="3"/>
        <v>3536297.0653279554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3536297.0653279554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14644.340674222402</v>
      </c>
      <c r="L229" s="444">
        <f t="shared" ca="1" si="3"/>
        <v>3529286.102487599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3529286.102487599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14615.128329054251</v>
      </c>
      <c r="L230" s="444">
        <f t="shared" ca="1" si="3"/>
        <v>3522245.9273020746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3522245.9273020746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14585.794265781231</v>
      </c>
      <c r="L231" s="444">
        <f t="shared" ca="1" si="3"/>
        <v>3515176.4180532768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3515176.4180532768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14556.337977244575</v>
      </c>
      <c r="L232" s="444">
        <f t="shared" ca="1" si="3"/>
        <v>3508077.4525159425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3508077.4525159425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14526.758954172346</v>
      </c>
      <c r="L233" s="444">
        <f t="shared" ca="1" si="3"/>
        <v>3500948.9079555362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3500948.9079555362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14497.056685170657</v>
      </c>
      <c r="L234" s="444">
        <f t="shared" ca="1" si="3"/>
        <v>3493790.6611261279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3493790.6611261279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14467.230656714786</v>
      </c>
      <c r="L235" s="444">
        <f t="shared" ca="1" si="3"/>
        <v>3486602.5882682637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3486602.5882682637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14437.280353140353</v>
      </c>
      <c r="L236" s="444">
        <f t="shared" ca="1" si="3"/>
        <v>3479384.5651068254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3479384.5651068254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14407.205256634361</v>
      </c>
      <c r="L237" s="444">
        <f t="shared" ca="1" si="3"/>
        <v>3472136.466848881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3472136.466848881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14377.004847226259</v>
      </c>
      <c r="L238" s="444">
        <f t="shared" ca="1" si="3"/>
        <v>3464858.1681815283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3464858.1681815283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14346.678602778957</v>
      </c>
      <c r="L239" s="444">
        <f t="shared" ca="1" si="3"/>
        <v>3457549.5432697283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3457549.5432697283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14316.225998979791</v>
      </c>
      <c r="L240" s="444">
        <f t="shared" ca="1" si="3"/>
        <v>3450210.4657541295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3450210.4657541295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14285.64650933146</v>
      </c>
      <c r="L241" s="444">
        <f t="shared" ca="1" si="3"/>
        <v>3442840.8087488823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3442840.8087488823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14254.93960514293</v>
      </c>
      <c r="L242" s="444">
        <f t="shared" ca="1" si="3"/>
        <v>3435440.4448394463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3435440.4448394463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14224.104755520279</v>
      </c>
      <c r="L243" s="444">
        <f t="shared" ca="1" si="3"/>
        <v>3428009.2460803878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3428009.2460803878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14193.141427357536</v>
      </c>
      <c r="L244" s="444">
        <f t="shared" ca="1" si="3"/>
        <v>3420547.0839931667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3420547.0839931667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14162.04908532745</v>
      </c>
      <c r="L245" s="444">
        <f t="shared" ca="1" si="3"/>
        <v>3413053.8295639153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3413053.8295639153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14130.827191872235</v>
      </c>
      <c r="L246" s="444">
        <f t="shared" ca="1" si="3"/>
        <v>3405529.3532412085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3405529.3532412085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14099.475207194289</v>
      </c>
      <c r="L247" s="444">
        <f t="shared" ca="1" si="3"/>
        <v>3397973.5249338239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3397973.5249338239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14067.992589246855</v>
      </c>
      <c r="L248" s="444">
        <f t="shared" ca="1" si="3"/>
        <v>3390386.214008492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3390386.214008492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14036.378793724638</v>
      </c>
      <c r="L249" s="444">
        <f t="shared" ca="1" si="3"/>
        <v>3382767.2892876379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3382767.2892876379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14004.633274054413</v>
      </c>
      <c r="L250" s="444">
        <f t="shared" ca="1" si="3"/>
        <v>3375116.6190471137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3375116.6190471137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13972.755481385562</v>
      </c>
      <c r="L251" s="444">
        <f t="shared" ca="1" si="3"/>
        <v>3367434.0710139205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3367434.0710139205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13940.744864580591</v>
      </c>
      <c r="L252" s="444">
        <f t="shared" ca="1" si="3"/>
        <v>3359719.5123639223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3359719.5123639223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13908.600870205595</v>
      </c>
      <c r="L253" s="444">
        <f t="shared" ca="1" si="3"/>
        <v>3351972.809719549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3351972.809719549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13876.32294252071</v>
      </c>
      <c r="L254" s="444">
        <f t="shared" ca="1" si="3"/>
        <v>3344193.8291474907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3344193.8291474907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13843.910523470466</v>
      </c>
      <c r="L255" s="444">
        <f t="shared" ca="1" si="3"/>
        <v>3336382.4361563823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3336382.4361563823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13811.363052674182</v>
      </c>
      <c r="L256" s="444">
        <f t="shared" ca="1" si="3"/>
        <v>3328538.4956944776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3328538.4956944776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13778.679967416243</v>
      </c>
      <c r="L257" s="444">
        <f t="shared" ca="1" si="3"/>
        <v>3320661.8721473152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3320661.8721473152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13745.860702636401</v>
      </c>
      <c r="L258" s="444">
        <f t="shared" ca="1" si="3"/>
        <v>3312752.4293353725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3312752.4293353725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13712.904690919973</v>
      </c>
      <c r="L259" s="444">
        <f t="shared" ca="1" si="3"/>
        <v>3304810.0305117136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3304810.0305117136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13679.811362488061</v>
      </c>
      <c r="L260" s="444">
        <f t="shared" ca="1" si="3"/>
        <v>3296834.5383596229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3296834.5383596229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13646.580145187683</v>
      </c>
      <c r="L261" s="444">
        <f t="shared" ca="1" si="3"/>
        <v>3288825.8149902318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3288825.8149902318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13613.210464481888</v>
      </c>
      <c r="L262" s="444">
        <f t="shared" ca="1" si="3"/>
        <v>3280783.7219401347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3280783.7219401347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13579.701743439815</v>
      </c>
      <c r="L263" s="444">
        <f t="shared" ref="L263:L517" ca="1" si="28">I263-J263+K263</f>
        <v>3272708.1201689956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3272708.1201689956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13546.053402726737</v>
      </c>
      <c r="L264" s="444">
        <f t="shared" ca="1" si="28"/>
        <v>3264598.8700571433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3264598.8700571433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13512.264860594018</v>
      </c>
      <c r="L265" s="444">
        <f t="shared" ca="1" si="28"/>
        <v>3256455.8314031586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3256455.8314031586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13478.335532869081</v>
      </c>
      <c r="L266" s="444">
        <f t="shared" ca="1" si="28"/>
        <v>3248278.863421449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3248278.863421449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13444.264832945291</v>
      </c>
      <c r="L267" s="444">
        <f t="shared" ca="1" si="28"/>
        <v>3240067.8247398152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3240067.8247398152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13410.052171771818</v>
      </c>
      <c r="L268" s="444">
        <f t="shared" ca="1" si="28"/>
        <v>3231822.5733970082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3231822.5733970082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13375.696957843456</v>
      </c>
      <c r="L269" s="444">
        <f t="shared" ca="1" si="28"/>
        <v>3223542.9668402728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3223542.9668402728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13341.198597190391</v>
      </c>
      <c r="L270" s="444">
        <f t="shared" ca="1" si="28"/>
        <v>3215228.8619228844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3215228.8619228844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13306.55649336794</v>
      </c>
      <c r="L271" s="444">
        <f t="shared" ca="1" si="28"/>
        <v>3206880.1149016735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3206880.1149016735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13271.770047446227</v>
      </c>
      <c r="L272" s="444">
        <f t="shared" ca="1" si="28"/>
        <v>3198496.5814345409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3198496.5814345409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13236.838657999842</v>
      </c>
      <c r="L273" s="444">
        <f t="shared" ca="1" si="28"/>
        <v>3190078.1165779619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3190078.1165779619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13201.761721097429</v>
      </c>
      <c r="L274" s="444">
        <f t="shared" ca="1" si="28"/>
        <v>3181624.5747844805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3181624.5747844805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13166.538630291258</v>
      </c>
      <c r="L275" s="444">
        <f t="shared" ca="1" si="28"/>
        <v>3173135.809900193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3173135.809900193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13131.168776606726</v>
      </c>
      <c r="L276" s="444">
        <f t="shared" ca="1" si="28"/>
        <v>3164611.6751622208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3164611.6751622208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13095.651548531841</v>
      </c>
      <c r="L277" s="444">
        <f t="shared" ca="1" si="28"/>
        <v>3156052.0231961738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3156052.0231961738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13059.986332006645</v>
      </c>
      <c r="L278" s="444">
        <f t="shared" ca="1" si="28"/>
        <v>3147456.7060136017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3147456.7060136017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13024.172510412594</v>
      </c>
      <c r="L279" s="444">
        <f t="shared" ca="1" si="28"/>
        <v>3138825.5750094354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3138825.5750094354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12988.209464561902</v>
      </c>
      <c r="L280" s="444">
        <f t="shared" ca="1" si="28"/>
        <v>3130158.4809594187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3130158.4809594187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12952.096572686833</v>
      </c>
      <c r="L281" s="444">
        <f t="shared" ca="1" si="28"/>
        <v>3121455.2740175268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3121455.2740175268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12915.833210428949</v>
      </c>
      <c r="L282" s="444">
        <f t="shared" ca="1" si="28"/>
        <v>3112715.8037133771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3112715.8037133771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12879.418750828327</v>
      </c>
      <c r="L283" s="444">
        <f t="shared" ca="1" si="28"/>
        <v>3103939.9189496264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3103939.9189496264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12842.852564312698</v>
      </c>
      <c r="L284" s="444">
        <f t="shared" ca="1" si="28"/>
        <v>3095127.4679993601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3095127.4679993601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12806.134018686589</v>
      </c>
      <c r="L285" s="444">
        <f t="shared" ca="1" si="28"/>
        <v>3086278.2985034678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3086278.2985034678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12769.262479120371</v>
      </c>
      <c r="L286" s="444">
        <f t="shared" ca="1" si="28"/>
        <v>3077392.2574680094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3077392.2574680094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12732.237308139294</v>
      </c>
      <c r="L287" s="444">
        <f t="shared" ca="1" si="28"/>
        <v>3068469.19126157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3068469.19126157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12695.057865612464</v>
      </c>
      <c r="L288" s="444">
        <f t="shared" ca="1" si="28"/>
        <v>3059508.9456126038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3059508.9456126038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12657.72350874177</v>
      </c>
      <c r="L289" s="444">
        <f t="shared" ca="1" si="28"/>
        <v>3050511.3656067667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3050511.3656067667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12620.233592050783</v>
      </c>
      <c r="L290" s="444">
        <f t="shared" ca="1" si="28"/>
        <v>3041476.2956842384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3041476.2956842384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12582.587467373582</v>
      </c>
      <c r="L291" s="444">
        <f t="shared" ca="1" si="28"/>
        <v>3032403.5796370329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3032403.5796370329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12544.784483843559</v>
      </c>
      <c r="L292" s="444">
        <f t="shared" ca="1" si="28"/>
        <v>3023293.0606062976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3023293.0606062976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12506.823987882161</v>
      </c>
      <c r="L293" s="444">
        <f t="shared" ca="1" si="28"/>
        <v>3014144.5810796008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3014144.5810796008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12468.705323187591</v>
      </c>
      <c r="L294" s="444">
        <f t="shared" ca="1" si="28"/>
        <v>3004957.9828882096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3004957.9828882096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12430.427830723462</v>
      </c>
      <c r="L295" s="444">
        <f t="shared" ca="1" si="28"/>
        <v>2995733.1072043544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2995733.1072043544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12391.990848707397</v>
      </c>
      <c r="L296" s="444">
        <f t="shared" ca="1" si="28"/>
        <v>2986469.794538483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2986469.794538483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12353.3937125996</v>
      </c>
      <c r="L297" s="444">
        <f t="shared" ca="1" si="28"/>
        <v>2977167.8847365039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2977167.8847365039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12314.635755091354</v>
      </c>
      <c r="L298" s="444">
        <f t="shared" ca="1" si="28"/>
        <v>2967827.2169770165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2967827.2169770165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12275.716306093491</v>
      </c>
      <c r="L299" s="444">
        <f t="shared" ca="1" si="28"/>
        <v>2958447.6297685313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2958447.6297685313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12236.634692724801</v>
      </c>
      <c r="L300" s="444">
        <f t="shared" ca="1" si="28"/>
        <v>2949028.9609466773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2949028.9609466773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12197.39023930041</v>
      </c>
      <c r="L301" s="444">
        <f t="shared" ca="1" si="28"/>
        <v>2939571.0476713986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2939571.0476713986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12157.982267320082</v>
      </c>
      <c r="L302" s="444">
        <f t="shared" ca="1" si="28"/>
        <v>2930073.7264241399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2930073.7264241399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12118.410095456504</v>
      </c>
      <c r="L303" s="444">
        <f t="shared" ca="1" si="28"/>
        <v>2920536.8330050176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2920536.8330050176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12078.673039543495</v>
      </c>
      <c r="L304" s="444">
        <f t="shared" ca="1" si="28"/>
        <v>2910960.2025299822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2910960.2025299822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12038.770412564181</v>
      </c>
      <c r="L305" s="444">
        <f t="shared" ca="1" si="28"/>
        <v>2901343.6694279676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2901343.6694279676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11998.70152463912</v>
      </c>
      <c r="L306" s="444">
        <f t="shared" ca="1" si="28"/>
        <v>2891687.0674380278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2891687.0674380278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11958.46568301437</v>
      </c>
      <c r="L307" s="444">
        <f t="shared" ca="1" si="28"/>
        <v>2881990.2296064636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2881990.2296064636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11918.06219204952</v>
      </c>
      <c r="L308" s="444">
        <f t="shared" ca="1" si="28"/>
        <v>2872252.9882839341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2872252.9882839341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11877.490353205647</v>
      </c>
      <c r="L309" s="444">
        <f t="shared" ca="1" si="28"/>
        <v>2862475.1751225609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2862475.1751225609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11836.749465033259</v>
      </c>
      <c r="L310" s="444">
        <f t="shared" ca="1" si="28"/>
        <v>2852656.6210730155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2852656.6210730155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11795.838823160153</v>
      </c>
      <c r="L311" s="444">
        <f t="shared" ca="1" si="28"/>
        <v>2842797.1563815968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2842797.1563815968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11754.757720279242</v>
      </c>
      <c r="L312" s="444">
        <f t="shared" ca="1" si="28"/>
        <v>2832896.610587297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2832896.610587297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11713.505446136325</v>
      </c>
      <c r="L313" s="444">
        <f t="shared" ca="1" si="28"/>
        <v>2822954.8125188546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2822954.8125188546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11672.081287517816</v>
      </c>
      <c r="L314" s="444">
        <f t="shared" ca="1" si="28"/>
        <v>2812971.5902917935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2812971.5902917935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11630.484528238394</v>
      </c>
      <c r="L315" s="444">
        <f t="shared" ca="1" si="28"/>
        <v>2802946.771305453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2802946.771305453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11588.714449128642</v>
      </c>
      <c r="L316" s="444">
        <f t="shared" ca="1" si="28"/>
        <v>2792880.1822400028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2792880.1822400028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11546.7703280226</v>
      </c>
      <c r="L317" s="444">
        <f t="shared" ca="1" si="28"/>
        <v>2782771.6490534465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2782771.6490534465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11504.651439745281</v>
      </c>
      <c r="L318" s="444">
        <f t="shared" ca="1" si="28"/>
        <v>2772620.9969786131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2772620.9969786131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11462.357056100143</v>
      </c>
      <c r="L319" s="444">
        <f t="shared" ca="1" si="28"/>
        <v>2762428.0505201342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2762428.0505201342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11419.88644585648</v>
      </c>
      <c r="L320" s="444">
        <f t="shared" ca="1" si="28"/>
        <v>2752192.633451412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2752192.633451412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11377.238874736804</v>
      </c>
      <c r="L321" s="444">
        <f t="shared" ca="1" si="28"/>
        <v>2741914.5688115698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2741914.5688115698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11334.413605404128</v>
      </c>
      <c r="L322" s="444">
        <f t="shared" ca="1" si="28"/>
        <v>2731593.6789023951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2731593.6789023951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11291.409897449234</v>
      </c>
      <c r="L323" s="444">
        <f t="shared" ca="1" si="28"/>
        <v>2721229.7852852657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2721229.7852852657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11248.227007377862</v>
      </c>
      <c r="L324" s="444">
        <f t="shared" ca="1" si="28"/>
        <v>2710822.7087780647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2710822.7087780647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11204.864188597858</v>
      </c>
      <c r="L325" s="444">
        <f t="shared" ca="1" si="28"/>
        <v>2700372.2694520839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2700372.2694520839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11161.32069140627</v>
      </c>
      <c r="L326" s="444">
        <f t="shared" ca="1" si="28"/>
        <v>2689878.2866289113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2689878.2866289113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11117.595762976385</v>
      </c>
      <c r="L327" s="444">
        <f t="shared" ca="1" si="28"/>
        <v>2679340.5788773089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2679340.5788773089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11073.688647344708</v>
      </c>
      <c r="L328" s="444">
        <f t="shared" ca="1" si="28"/>
        <v>2668758.9640100747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2668758.9640100747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11029.5985853979</v>
      </c>
      <c r="L329" s="444">
        <f t="shared" ca="1" si="28"/>
        <v>2658133.2590808938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2658133.2590808938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10985.324814859645</v>
      </c>
      <c r="L330" s="444">
        <f t="shared" ca="1" si="28"/>
        <v>2647463.2803811748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2647463.2803811748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10940.866570277483</v>
      </c>
      <c r="L331" s="444">
        <f t="shared" ca="1" si="28"/>
        <v>2636748.8434368735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2636748.8434368735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10896.223083009561</v>
      </c>
      <c r="L332" s="444">
        <f t="shared" ca="1" si="28"/>
        <v>2625989.7630053042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2625989.7630053042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10851.393581211356</v>
      </c>
      <c r="L333" s="444">
        <f t="shared" ca="1" si="28"/>
        <v>2615185.8530719369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2615185.8530719369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10806.377289822325</v>
      </c>
      <c r="L334" s="444">
        <f t="shared" ca="1" si="28"/>
        <v>2604336.9268471804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2604336.9268471804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10761.173430552506</v>
      </c>
      <c r="L335" s="444">
        <f t="shared" ca="1" si="28"/>
        <v>2593442.7967631542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2593442.7967631542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10715.781221869063</v>
      </c>
      <c r="L336" s="444">
        <f t="shared" ca="1" si="28"/>
        <v>2582503.2744704443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2582503.2744704443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10670.199878982772</v>
      </c>
      <c r="L337" s="444">
        <f t="shared" ca="1" si="28"/>
        <v>2571518.1708348482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2571518.1708348482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10624.428613834456</v>
      </c>
      <c r="L338" s="444">
        <f t="shared" ca="1" si="28"/>
        <v>2560487.2959341039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2560487.2959341039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10578.466635081355</v>
      </c>
      <c r="L339" s="444">
        <f t="shared" ca="1" si="28"/>
        <v>2549410.4590546065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2549410.4590546065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10532.313148083449</v>
      </c>
      <c r="L340" s="444">
        <f t="shared" ca="1" si="28"/>
        <v>2538287.4686881113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2538287.4686881113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10485.967354889719</v>
      </c>
      <c r="L341" s="444">
        <f t="shared" ca="1" si="28"/>
        <v>2527118.1325284219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2527118.1325284219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10439.428454224346</v>
      </c>
      <c r="L342" s="444">
        <f t="shared" ca="1" si="28"/>
        <v>2515902.2574680676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2515902.2574680676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10392.69564147287</v>
      </c>
      <c r="L343" s="444">
        <f t="shared" ca="1" si="28"/>
        <v>2504639.6495949617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2504639.6495949617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10345.768108668262</v>
      </c>
      <c r="L344" s="444">
        <f t="shared" ca="1" si="28"/>
        <v>2493330.1141890511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2493330.1141890511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10298.645044476967</v>
      </c>
      <c r="L345" s="444">
        <f t="shared" ca="1" si="28"/>
        <v>2481973.4557189494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2481973.4557189494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10251.325634184877</v>
      </c>
      <c r="L346" s="444">
        <f t="shared" ca="1" si="28"/>
        <v>2470569.4778385554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2470569.4778385554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10203.809059683235</v>
      </c>
      <c r="L347" s="444">
        <f t="shared" ca="1" si="28"/>
        <v>2459117.9833836597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2459117.9833836597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10156.094499454504</v>
      </c>
      <c r="L348" s="444">
        <f t="shared" ca="1" si="28"/>
        <v>2447618.7743685353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2447618.7743685353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10108.181128558152</v>
      </c>
      <c r="L349" s="444">
        <f t="shared" ca="1" si="28"/>
        <v>2436071.6519825147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2436071.6519825147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10060.068118616398</v>
      </c>
      <c r="L350" s="444">
        <f t="shared" ca="1" si="28"/>
        <v>2424476.4165865523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2424476.4165865523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10011.75463779989</v>
      </c>
      <c r="L351" s="444">
        <f t="shared" ca="1" si="28"/>
        <v>2412832.8677097731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2412832.8677097731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9963.2398508133101</v>
      </c>
      <c r="L352" s="444">
        <f t="shared" ca="1" si="28"/>
        <v>2401140.8040460078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2401140.8040460078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9914.5229188809535</v>
      </c>
      <c r="L353" s="444">
        <f t="shared" ca="1" si="28"/>
        <v>2389400.0234503099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2389400.0234503099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9865.602999732213</v>
      </c>
      <c r="L354" s="444">
        <f t="shared" ca="1" si="28"/>
        <v>2377610.3229354634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2377610.3229354634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9816.4792475870181</v>
      </c>
      <c r="L355" s="444">
        <f t="shared" ca="1" si="28"/>
        <v>2365771.4986684714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2365771.4986684714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9767.1508131412193</v>
      </c>
      <c r="L356" s="444">
        <f t="shared" ca="1" si="28"/>
        <v>2353883.3459670339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2353883.3459670339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9717.6168435518957</v>
      </c>
      <c r="L357" s="444">
        <f t="shared" ca="1" si="28"/>
        <v>2341945.6592960069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2341945.6592960069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9667.8764824226164</v>
      </c>
      <c r="L358" s="444">
        <f t="shared" ca="1" si="28"/>
        <v>2329958.2322638505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2329958.2322638505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9617.9288697886313</v>
      </c>
      <c r="L359" s="444">
        <f t="shared" ca="1" si="28"/>
        <v>2317920.8576190602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2317920.8576190602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9567.7731421020053</v>
      </c>
      <c r="L360" s="444">
        <f t="shared" ca="1" si="28"/>
        <v>2305833.3272465835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2305833.3272465835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9517.4084322166855</v>
      </c>
      <c r="L361" s="444">
        <f t="shared" ca="1" si="28"/>
        <v>2293695.4321642215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2293695.4321642215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9466.8338693735113</v>
      </c>
      <c r="L362" s="444">
        <f t="shared" ca="1" si="28"/>
        <v>2281506.9625190161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2281506.9625190161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9416.0485791851552</v>
      </c>
      <c r="L363" s="444">
        <f t="shared" ca="1" si="28"/>
        <v>2269267.7075836225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2269267.7075836225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9365.0516836210154</v>
      </c>
      <c r="L364" s="444">
        <f t="shared" ca="1" si="28"/>
        <v>2256977.4557526647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2256977.4557526647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9313.8423009920243</v>
      </c>
      <c r="L365" s="444">
        <f t="shared" ca="1" si="28"/>
        <v>2244635.9945390779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2244635.9945390779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9262.4195459354123</v>
      </c>
      <c r="L366" s="444">
        <f t="shared" ca="1" si="28"/>
        <v>2232243.1105704345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2232243.1105704345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9210.7825293993992</v>
      </c>
      <c r="L367" s="444">
        <f t="shared" ca="1" si="28"/>
        <v>2219798.5895852549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2219798.5895852549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9158.9303586278165</v>
      </c>
      <c r="L368" s="444">
        <f t="shared" ca="1" si="28"/>
        <v>2207302.2164293039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2207302.2164293039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9106.8621371446879</v>
      </c>
      <c r="L369" s="444">
        <f t="shared" ca="1" si="28"/>
        <v>2194753.7750518699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2194753.7750518699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9054.5769647387133</v>
      </c>
      <c r="L370" s="444">
        <f t="shared" ca="1" si="28"/>
        <v>2182153.0485020299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2182153.0485020299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9002.0739374477125</v>
      </c>
      <c r="L371" s="444">
        <f t="shared" ca="1" si="28"/>
        <v>2169499.8189248987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2169499.8189248987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8949.3521475429989</v>
      </c>
      <c r="L372" s="444">
        <f t="shared" ca="1" si="28"/>
        <v>2156793.8675578628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2156793.8675578628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8896.4106835136827</v>
      </c>
      <c r="L373" s="444">
        <f t="shared" ca="1" si="28"/>
        <v>2144034.9747267975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2144034.9747267975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8843.2486300509117</v>
      </c>
      <c r="L374" s="444">
        <f t="shared" ca="1" si="28"/>
        <v>2131222.9198422697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2131222.9198422697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8789.8650680320461</v>
      </c>
      <c r="L375" s="444">
        <f t="shared" ca="1" si="28"/>
        <v>2118357.4813957228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2118357.4813957228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8736.2590745047673</v>
      </c>
      <c r="L376" s="444">
        <f t="shared" ca="1" si="28"/>
        <v>2105438.4369556489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2105438.4369556489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8682.429722671126</v>
      </c>
      <c r="L377" s="444">
        <f t="shared" ca="1" si="28"/>
        <v>2092465.5631637413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2092465.5631637413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8628.3760818715091</v>
      </c>
      <c r="L378" s="444">
        <f t="shared" ca="1" si="28"/>
        <v>2079438.635731034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2079438.635731034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8574.0972175685638</v>
      </c>
      <c r="L379" s="444">
        <f t="shared" ca="1" si="28"/>
        <v>2066357.4294340238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2066357.4294340238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8519.5921913310212</v>
      </c>
      <c r="L380" s="444">
        <f t="shared" ca="1" si="28"/>
        <v>2053221.718110776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2053221.718110776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8464.8600608174875</v>
      </c>
      <c r="L381" s="444">
        <f t="shared" ca="1" si="28"/>
        <v>2040031.2746570148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2040031.2746570148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8409.8998797601489</v>
      </c>
      <c r="L382" s="444">
        <f t="shared" ca="1" si="28"/>
        <v>2026785.871022196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2026785.871022196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8354.7106979484033</v>
      </c>
      <c r="L383" s="444">
        <f t="shared" ca="1" si="28"/>
        <v>2013485.2782055656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2013485.2782055656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8299.2915612124452</v>
      </c>
      <c r="L384" s="444">
        <f t="shared" ca="1" si="28"/>
        <v>2000129.2662521992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2000129.2662521992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8243.6415114067495</v>
      </c>
      <c r="L385" s="444">
        <f t="shared" ca="1" si="28"/>
        <v>1986717.6042490271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1986717.6042490271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8187.7595863935339</v>
      </c>
      <c r="L386" s="444">
        <f t="shared" ca="1" si="28"/>
        <v>1973250.0603208418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1973250.0603208418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8131.6448200260957</v>
      </c>
      <c r="L387" s="444">
        <f t="shared" ca="1" si="28"/>
        <v>1959726.4016262891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1959726.4016262891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8075.2962421321263</v>
      </c>
      <c r="L388" s="444">
        <f t="shared" ca="1" si="28"/>
        <v>1946146.3943538424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1946146.3943538424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8018.71287849693</v>
      </c>
      <c r="L389" s="444">
        <f t="shared" ca="1" si="28"/>
        <v>1932509.8037177604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1932509.8037177604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7961.8937508465897</v>
      </c>
      <c r="L390" s="444">
        <f t="shared" ca="1" si="28"/>
        <v>1918816.3939540281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1918816.3939540281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7904.8378768310386</v>
      </c>
      <c r="L391" s="444">
        <f t="shared" ca="1" si="28"/>
        <v>1905065.9283162802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1905065.9283162802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7847.544270007088</v>
      </c>
      <c r="L392" s="444">
        <f t="shared" ca="1" si="28"/>
        <v>1891258.1690717086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1891258.1690717086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7790.0119398213728</v>
      </c>
      <c r="L393" s="444">
        <f t="shared" ca="1" si="28"/>
        <v>1877392.877496951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1877392.877496951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7732.2398915932172</v>
      </c>
      <c r="L394" s="444">
        <f t="shared" ca="1" si="28"/>
        <v>1863469.8138739653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1863469.8138739653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7674.2271264974434</v>
      </c>
      <c r="L395" s="444">
        <f t="shared" ca="1" si="28"/>
        <v>1849488.737485884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1849488.737485884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7615.9726415471041</v>
      </c>
      <c r="L396" s="444">
        <f t="shared" ca="1" si="28"/>
        <v>1835449.4066128524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1835449.4066128524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7557.4754295761386</v>
      </c>
      <c r="L397" s="444">
        <f t="shared" ca="1" si="28"/>
        <v>1821351.5785278496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1821351.5785278496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7498.7344792219601</v>
      </c>
      <c r="L398" s="444">
        <f t="shared" ca="1" si="28"/>
        <v>1807195.0094924928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1807195.0094924928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7439.7487749079755</v>
      </c>
      <c r="L399" s="444">
        <f t="shared" ca="1" si="28"/>
        <v>1792979.4547528219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1792979.4547528219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7380.5172968260122</v>
      </c>
      <c r="L400" s="444">
        <f t="shared" ca="1" si="28"/>
        <v>1778704.6685350691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1778704.6685350691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7321.039020918709</v>
      </c>
      <c r="L401" s="444">
        <f t="shared" ca="1" si="28"/>
        <v>1764370.404041409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1764370.404041409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7261.3129188617922</v>
      </c>
      <c r="L402" s="444">
        <f t="shared" ca="1" si="28"/>
        <v>1749976.413445692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1749976.413445692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7201.3379580463043</v>
      </c>
      <c r="L403" s="444">
        <f t="shared" ca="1" si="28"/>
        <v>1735522.4478891594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1735522.4478891594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7141.1131015607525</v>
      </c>
      <c r="L404" s="444">
        <f t="shared" ca="1" si="28"/>
        <v>1721008.2574761414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1721008.2574761414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7080.6373081731763</v>
      </c>
      <c r="L405" s="444">
        <f t="shared" ca="1" si="28"/>
        <v>1706433.5912697357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1706433.5912697357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7019.9095323131532</v>
      </c>
      <c r="L406" s="444">
        <f t="shared" ca="1" si="28"/>
        <v>1691798.1972874701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1691798.1972874701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6958.9287240537133</v>
      </c>
      <c r="L407" s="444">
        <f t="shared" ca="1" si="28"/>
        <v>1677101.822496945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1677101.822496945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6897.6938290931912</v>
      </c>
      <c r="L408" s="444">
        <f t="shared" ca="1" si="28"/>
        <v>1662344.2128114593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1662344.2128114593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6836.2037887370007</v>
      </c>
      <c r="L409" s="444">
        <f t="shared" ca="1" si="28"/>
        <v>1647525.1130856175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1647525.1130856175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6774.4575398793277</v>
      </c>
      <c r="L410" s="444">
        <f t="shared" ca="1" si="28"/>
        <v>1632644.267110918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1632644.267110918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6712.4540149847462</v>
      </c>
      <c r="L411" s="444">
        <f t="shared" ca="1" si="28"/>
        <v>1617701.4176113238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1617701.4176113238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6650.1921420697699</v>
      </c>
      <c r="L412" s="444">
        <f t="shared" ca="1" si="28"/>
        <v>1602696.3062388147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1602696.3062388147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6587.6708446843159</v>
      </c>
      <c r="L413" s="444">
        <f t="shared" ca="1" si="28"/>
        <v>1587628.6735689202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1587628.6735689202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6524.8890418930887</v>
      </c>
      <c r="L414" s="444">
        <f t="shared" ca="1" si="28"/>
        <v>1572498.2590962346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1572498.2590962346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6461.845648256899</v>
      </c>
      <c r="L415" s="444">
        <f t="shared" ca="1" si="28"/>
        <v>1557304.8012299126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1557304.8012299126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6398.5395738138905</v>
      </c>
      <c r="L416" s="444">
        <f t="shared" ca="1" si="28"/>
        <v>1542048.0372891475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1542048.0372891475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6334.9697240607029</v>
      </c>
      <c r="L417" s="444">
        <f t="shared" ca="1" si="28"/>
        <v>1526727.7034986294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1526727.7034986294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6271.1349999335434</v>
      </c>
      <c r="L418" s="444">
        <f t="shared" ca="1" si="28"/>
        <v>1511343.5349839842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1511343.5349839842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6207.0342977891887</v>
      </c>
      <c r="L419" s="444">
        <f t="shared" ca="1" si="28"/>
        <v>1495895.2657671946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1495895.2657671946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6142.6665093858992</v>
      </c>
      <c r="L420" s="444">
        <f t="shared" ca="1" si="28"/>
        <v>1480382.6287620016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1480382.6287620016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6078.0305218642616</v>
      </c>
      <c r="L421" s="444">
        <f t="shared" ca="1" si="28"/>
        <v>1464805.3557692871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1464805.3557692871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6013.1252177279512</v>
      </c>
      <c r="L422" s="444">
        <f t="shared" ca="1" si="28"/>
        <v>1449163.1774724361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1449163.1774724361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5947.9494748244051</v>
      </c>
      <c r="L423" s="444">
        <f t="shared" ca="1" si="28"/>
        <v>1433455.8234326816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1433455.8234326816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5882.5021663254283</v>
      </c>
      <c r="L424" s="444">
        <f t="shared" ca="1" si="28"/>
        <v>1417683.0220844282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1417683.0220844282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5816.7821607077058</v>
      </c>
      <c r="L425" s="444">
        <f t="shared" ca="1" si="28"/>
        <v>1401844.5007305571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1401844.5007305571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5750.7883217332428</v>
      </c>
      <c r="L426" s="444">
        <f t="shared" ca="1" si="28"/>
        <v>1385939.9855377115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1385939.9855377115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5684.5195084297193</v>
      </c>
      <c r="L427" s="444">
        <f t="shared" ca="1" si="28"/>
        <v>1369969.2015315625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1369969.2015315625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5617.9745750707652</v>
      </c>
      <c r="L428" s="444">
        <f t="shared" ca="1" si="28"/>
        <v>1353931.8725920543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1353931.8725920543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5551.1523711561476</v>
      </c>
      <c r="L429" s="444">
        <f t="shared" ca="1" si="28"/>
        <v>1337827.7214486317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1337827.7214486317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5484.0517413918869</v>
      </c>
      <c r="L430" s="444">
        <f t="shared" ca="1" si="28"/>
        <v>1321656.4696754448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1321656.4696754448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5416.6715256702746</v>
      </c>
      <c r="L431" s="444">
        <f t="shared" ca="1" si="28"/>
        <v>1305417.8376865361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1305417.8376865361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5349.0105590498224</v>
      </c>
      <c r="L432" s="444">
        <f t="shared" ca="1" si="28"/>
        <v>1289111.5447310072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1289111.5447310072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5281.067671735118</v>
      </c>
      <c r="L433" s="444">
        <f t="shared" ca="1" si="28"/>
        <v>1272737.3088881634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1272737.3088881634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5212.8416890566023</v>
      </c>
      <c r="L434" s="444">
        <f t="shared" ca="1" si="28"/>
        <v>1256294.8470626413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1256294.8470626413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5144.3314314502604</v>
      </c>
      <c r="L435" s="444">
        <f t="shared" ca="1" si="28"/>
        <v>1239783.8749795128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1239783.8749795128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5075.5357144372247</v>
      </c>
      <c r="L436" s="444">
        <f t="shared" ca="1" si="28"/>
        <v>1223204.1071793712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1223204.1071793712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5006.4533486033015</v>
      </c>
      <c r="L437" s="444">
        <f t="shared" ca="1" si="28"/>
        <v>1206555.2570133957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1206555.2570133957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4937.0831395784035</v>
      </c>
      <c r="L438" s="444">
        <f t="shared" ca="1" si="28"/>
        <v>1189837.0366383952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1189837.0366383952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4867.423888015901</v>
      </c>
      <c r="L439" s="444">
        <f t="shared" ca="1" si="28"/>
        <v>1173049.1570118321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1173049.1570118321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4797.4743895718884</v>
      </c>
      <c r="L440" s="444">
        <f t="shared" ca="1" si="28"/>
        <v>1156191.3278868252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1156191.3278868252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4727.2334348843597</v>
      </c>
      <c r="L441" s="444">
        <f t="shared" ca="1" si="28"/>
        <v>1139263.2578071307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1139263.2578071307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4656.6998095522995</v>
      </c>
      <c r="L442" s="444">
        <f t="shared" ca="1" si="28"/>
        <v>1122264.6541021043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1122264.6541021043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4585.8722941146889</v>
      </c>
      <c r="L443" s="444">
        <f t="shared" ca="1" si="28"/>
        <v>1105195.2228816401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1105195.2228816401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4514.7496640294221</v>
      </c>
      <c r="L444" s="444">
        <f t="shared" ca="1" si="28"/>
        <v>1088054.6690310906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1088054.6690310906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4443.3306896521317</v>
      </c>
      <c r="L445" s="444">
        <f t="shared" ca="1" si="28"/>
        <v>1070842.6962061638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1070842.6962061638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4371.6141362149374</v>
      </c>
      <c r="L446" s="444">
        <f t="shared" ca="1" si="28"/>
        <v>1053559.0068277998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1053559.0068277998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4299.5987638050874</v>
      </c>
      <c r="L447" s="444">
        <f t="shared" ca="1" si="28"/>
        <v>1036203.3020770261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1036203.3020770261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4227.2833273435308</v>
      </c>
      <c r="L448" s="444">
        <f t="shared" ca="1" si="28"/>
        <v>1018775.2818897908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1018775.2818897908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4154.6665765633834</v>
      </c>
      <c r="L449" s="444">
        <f t="shared" ca="1" si="28"/>
        <v>1001274.6449517754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1001274.6449517754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4081.747255988319</v>
      </c>
      <c r="L450" s="444">
        <f t="shared" ca="1" si="28"/>
        <v>983701.08869318489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983701.08869318489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4008.5241049108595</v>
      </c>
      <c r="L451" s="444">
        <f t="shared" ca="1" si="28"/>
        <v>966054.30928351707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966054.30928351707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3934.9958573705758</v>
      </c>
      <c r="L452" s="444">
        <f t="shared" ca="1" si="28"/>
        <v>948334.00162630877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948334.00162630877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3861.1612421322075</v>
      </c>
      <c r="L453" s="444">
        <f t="shared" ca="1" si="28"/>
        <v>930539.85935386212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930539.85935386212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3787.0189826636806</v>
      </c>
      <c r="L454" s="444">
        <f t="shared" ca="1" si="28"/>
        <v>912671.57482194703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912671.57482194703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3712.5677971140344</v>
      </c>
      <c r="L455" s="444">
        <f t="shared" ca="1" si="28"/>
        <v>894728.83910448232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894728.83910448232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3637.8063982912649</v>
      </c>
      <c r="L456" s="444">
        <f t="shared" ca="1" si="28"/>
        <v>876711.34198819485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876711.34198819485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3562.7334936400671</v>
      </c>
      <c r="L457" s="444">
        <f t="shared" ca="1" si="28"/>
        <v>858618.77196725621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858618.77196725621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3487.3477852194887</v>
      </c>
      <c r="L458" s="444">
        <f t="shared" ca="1" si="28"/>
        <v>840450.8162378968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840450.8162378968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3411.6479696804913</v>
      </c>
      <c r="L459" s="444">
        <f t="shared" ca="1" si="28"/>
        <v>822207.16069299856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822207.16069299856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3335.632738243416</v>
      </c>
      <c r="L460" s="444">
        <f t="shared" ca="1" si="28"/>
        <v>803887.48991666327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803887.48991666327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3259.3007766753522</v>
      </c>
      <c r="L461" s="444">
        <f t="shared" ca="1" si="28"/>
        <v>785491.48717875988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785491.48717875988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3182.6507652674209</v>
      </c>
      <c r="L462" s="444">
        <f t="shared" ca="1" si="28"/>
        <v>767018.83442944847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767018.83442944847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3105.6813788119566</v>
      </c>
      <c r="L463" s="444">
        <f t="shared" ca="1" si="28"/>
        <v>748469.21229368157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748469.21229368157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3028.3912865795951</v>
      </c>
      <c r="L464" s="444">
        <f t="shared" ca="1" si="28"/>
        <v>729842.30006568239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729842.30006568239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2950.7791522962652</v>
      </c>
      <c r="L465" s="444">
        <f t="shared" ca="1" si="28"/>
        <v>711137.77570339991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711137.77570339991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2872.8436341200877</v>
      </c>
      <c r="L466" s="444">
        <f t="shared" ca="1" si="28"/>
        <v>692355.31582294113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692355.31582294113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2794.5833846181768</v>
      </c>
      <c r="L467" s="444">
        <f t="shared" ca="1" si="28"/>
        <v>673494.59569298057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673494.59569298057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2715.9970507433404</v>
      </c>
      <c r="L468" s="444">
        <f t="shared" ca="1" si="28"/>
        <v>654555.28922914504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654555.28922914504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2637.0832738106924</v>
      </c>
      <c r="L469" s="444">
        <f t="shared" ca="1" si="28"/>
        <v>635537.06898837688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635537.06898837688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2557.8406894741588</v>
      </c>
      <c r="L470" s="444">
        <f t="shared" ca="1" si="28"/>
        <v>616439.60616327228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616439.60616327228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2478.2679277028897</v>
      </c>
      <c r="L471" s="444">
        <f t="shared" ca="1" si="28"/>
        <v>597262.57057639642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597262.57057639642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2398.3636127575737</v>
      </c>
      <c r="L472" s="444">
        <f t="shared" ca="1" si="28"/>
        <v>578005.63067457522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578005.63067457522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2318.1263631666516</v>
      </c>
      <c r="L473" s="444">
        <f t="shared" ca="1" si="28"/>
        <v>558668.45352316299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558668.45352316299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2237.5547917024337</v>
      </c>
      <c r="L474" s="444">
        <f t="shared" ca="1" si="28"/>
        <v>539250.70480028656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539250.70480028656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2156.6475053571157</v>
      </c>
      <c r="L475" s="444">
        <f t="shared" ca="1" si="28"/>
        <v>519752.04879106488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519752.04879106488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2075.4031053186918</v>
      </c>
      <c r="L476" s="444">
        <f t="shared" ca="1" si="28"/>
        <v>500172.14838180481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500172.14838180481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1993.820186946775</v>
      </c>
      <c r="L477" s="444">
        <f t="shared" ca="1" si="28"/>
        <v>480510.6650541728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480510.6650541728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1911.8973397483085</v>
      </c>
      <c r="L478" s="444">
        <f t="shared" ca="1" si="28"/>
        <v>460767.25887934235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460767.25887934235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1829.6331473531818</v>
      </c>
      <c r="L479" s="444">
        <f t="shared" ca="1" si="28"/>
        <v>440941.58851211675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440941.58851211675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1747.0261874897415</v>
      </c>
      <c r="L480" s="444">
        <f t="shared" ca="1" si="28"/>
        <v>421033.31118502771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421033.31118502771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1664.0750319602039</v>
      </c>
      <c r="L481" s="444">
        <f t="shared" ca="1" si="28"/>
        <v>401042.08270240913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401042.08270240913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1580.7782466159597</v>
      </c>
      <c r="L482" s="444">
        <f t="shared" ca="1" si="28"/>
        <v>380967.55743444629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380967.55743444629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1497.1343913327812</v>
      </c>
      <c r="L483" s="444">
        <f t="shared" ca="1" si="28"/>
        <v>360809.38831120031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360809.38831120031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1413.1420199859231</v>
      </c>
      <c r="L484" s="444">
        <f t="shared" ca="1" si="28"/>
        <v>340567.22681660746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340567.22681660746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1328.7996804251195</v>
      </c>
      <c r="L485" s="444">
        <f t="shared" ca="1" si="28"/>
        <v>320240.72298245382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320240.72298245382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1244.1059144494793</v>
      </c>
      <c r="L486" s="444">
        <f t="shared" ca="1" si="28"/>
        <v>299829.52538232453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299829.52538232453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1159.059257782274</v>
      </c>
      <c r="L487" s="444">
        <f t="shared" ca="1" si="28"/>
        <v>279333.28112552804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279333.28112552804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1073.6582400456218</v>
      </c>
      <c r="L488" s="444">
        <f t="shared" ca="1" si="28"/>
        <v>258751.63585099488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258751.63585099488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987.90138473506704</v>
      </c>
      <c r="L489" s="444">
        <f t="shared" ca="1" si="28"/>
        <v>238084.23372115116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238084.23372115116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901.78720919405146</v>
      </c>
      <c r="L490" s="444">
        <f t="shared" ca="1" si="28"/>
        <v>217330.71741576641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217330.71741576641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815.31422458828172</v>
      </c>
      <c r="L491" s="444">
        <f t="shared" ca="1" si="28"/>
        <v>196490.7281257759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196490.7281257759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728.48093587998801</v>
      </c>
      <c r="L492" s="444">
        <f t="shared" ca="1" si="28"/>
        <v>175563.9055470771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175563.9055470771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641.28584180207633</v>
      </c>
      <c r="L493" s="444">
        <f t="shared" ca="1" si="28"/>
        <v>154549.88787430039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154549.88787430039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553.72743483217334</v>
      </c>
      <c r="L494" s="444">
        <f t="shared" ca="1" si="28"/>
        <v>133448.31179455377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133448.31179455377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465.80420116656234</v>
      </c>
      <c r="L495" s="444">
        <f t="shared" ca="1" si="28"/>
        <v>112258.81248114155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112258.81248114155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377.51462069401151</v>
      </c>
      <c r="L496" s="444">
        <f t="shared" ca="1" si="28"/>
        <v>90981.023587256772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90981.023587256772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288.85716696949157</v>
      </c>
      <c r="L497" s="444">
        <f t="shared" ca="1" si="28"/>
        <v>69614.577239647479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69614.577239647479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199.83030718778622</v>
      </c>
      <c r="L498" s="444">
        <f t="shared" ca="1" si="28"/>
        <v>48159.10403225648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48159.10403225648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110.4325021569904</v>
      </c>
      <c r="L499" s="444">
        <f t="shared" ca="1" si="28"/>
        <v>26614.233019834683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26614.233019834683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20.662206271899564</v>
      </c>
      <c r="L500" s="444">
        <f t="shared" ca="1" si="28"/>
        <v>4979.5917115277953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4979.5917115277953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-69.482132512712468</v>
      </c>
      <c r="L501" s="444">
        <f t="shared" ca="1" si="28"/>
        <v>-16745.193935563704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-16745.193935563704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-160.00207270892702</v>
      </c>
      <c r="L502" s="444">
        <f t="shared" ca="1" si="28"/>
        <v>-38560.499522851416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-38560.499522851416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-250.89917932262586</v>
      </c>
      <c r="L503" s="444">
        <f t="shared" ca="1" si="28"/>
        <v>-60466.702216752827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-60466.702216752827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-342.17502388054839</v>
      </c>
      <c r="L504" s="444">
        <f t="shared" ca="1" si="28"/>
        <v>-82464.180755212175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-82464.180755212175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-433.83118445746237</v>
      </c>
      <c r="L505" s="444">
        <f t="shared" ca="1" si="28"/>
        <v>-104553.31545424843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-104553.31545424843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-525.86924570344672</v>
      </c>
      <c r="L506" s="444">
        <f t="shared" ca="1" si="28"/>
        <v>-126734.48821453066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-126734.48821453066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-618.29079887128933</v>
      </c>
      <c r="L507" s="444">
        <f t="shared" ca="1" si="28"/>
        <v>-149008.08252798073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-149008.08252798073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-711.09744184399801</v>
      </c>
      <c r="L508" s="444">
        <f t="shared" ca="1" si="28"/>
        <v>-171374.48348440352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-171374.48348440352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-804.29077916242625</v>
      </c>
      <c r="L509" s="444">
        <f t="shared" ca="1" si="28"/>
        <v>-193834.07777814474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-193834.07777814474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-897.8724220530147</v>
      </c>
      <c r="L510" s="444">
        <f t="shared" ca="1" si="28"/>
        <v>-216387.25371477654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-216387.25371477654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-991.84398845564715</v>
      </c>
      <c r="L511" s="444">
        <f t="shared" ca="1" si="28"/>
        <v>-239034.40121781098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-239034.40121781098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-1086.207103051624</v>
      </c>
      <c r="L512" s="444">
        <f t="shared" ca="1" si="28"/>
        <v>-261775.91183544139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-261775.91183544139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-1180.9633972917509</v>
      </c>
      <c r="L513" s="444">
        <f t="shared" ca="1" si="28"/>
        <v>-284612.17874731193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-284612.17874731193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-1276.1145094245446</v>
      </c>
      <c r="L514" s="444">
        <f t="shared" ca="1" si="28"/>
        <v>-307543.59677131526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-307543.59677131526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-1371.6620845245586</v>
      </c>
      <c r="L515" s="444">
        <f t="shared" ca="1" si="28"/>
        <v>-330570.56237041863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-330570.56237041863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-1467.6077745208227</v>
      </c>
      <c r="L516" s="444">
        <f t="shared" ca="1" si="28"/>
        <v>-353693.47365951823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-353693.47365951823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-1563.9532382254042</v>
      </c>
      <c r="L517" s="444">
        <f t="shared" ca="1" si="28"/>
        <v>-376912.73041232245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-376912.73041232245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-1660.7001413620885</v>
      </c>
      <c r="L518" s="444">
        <f t="shared" ref="L518:L772" ca="1" si="54">I518-J518+K518</f>
        <v>-400228.73406826332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-400228.73406826332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-1757.8501565951751</v>
      </c>
      <c r="L519" s="444">
        <f t="shared" ca="1" si="54"/>
        <v>-423641.88773943728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-423641.88773943728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-1855.4049635583999</v>
      </c>
      <c r="L520" s="444">
        <f t="shared" ca="1" si="54"/>
        <v>-447152.59621757449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-447152.59621757449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-1953.366248883972</v>
      </c>
      <c r="L521" s="444">
        <f t="shared" ca="1" si="54"/>
        <v>-470761.26598103723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-470761.26598103723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-2051.7357062317333</v>
      </c>
      <c r="L522" s="444">
        <f t="shared" ca="1" si="54"/>
        <v>-494468.30520184775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-494468.30520184775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-2150.5150363184439</v>
      </c>
      <c r="L523" s="444">
        <f t="shared" ca="1" si="54"/>
        <v>-518274.12375274498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-518274.12375274498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-2249.7059469471819</v>
      </c>
      <c r="L524" s="444">
        <f t="shared" ca="1" si="54"/>
        <v>-542179.13321427093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-542179.13321427093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-2349.310153036874</v>
      </c>
      <c r="L525" s="444">
        <f t="shared" ca="1" si="54"/>
        <v>-566183.74688188662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-566183.74688188662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-2449.3293766519396</v>
      </c>
      <c r="L526" s="444">
        <f t="shared" ca="1" si="54"/>
        <v>-590288.37977311737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-590288.37977311737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-2549.7653470320674</v>
      </c>
      <c r="L527" s="444">
        <f t="shared" ca="1" si="54"/>
        <v>-614493.44863472832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-614493.44863472832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-2650.619800622113</v>
      </c>
      <c r="L528" s="444">
        <f t="shared" ca="1" si="54"/>
        <v>-638799.37194992928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-638799.37194992928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-2751.894481102117</v>
      </c>
      <c r="L529" s="444">
        <f t="shared" ca="1" si="54"/>
        <v>-663206.56994561024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-663206.56994561024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-2853.5911394174541</v>
      </c>
      <c r="L530" s="444">
        <f t="shared" ca="1" si="54"/>
        <v>-687715.46459960646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-687715.46459960646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-2955.7115338091048</v>
      </c>
      <c r="L531" s="444">
        <f t="shared" ca="1" si="54"/>
        <v>-712326.47964799427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-712326.47964799427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-3058.2574298440545</v>
      </c>
      <c r="L532" s="444">
        <f t="shared" ca="1" si="54"/>
        <v>-737040.04059241712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-737040.04059241712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-3161.2306004458164</v>
      </c>
      <c r="L533" s="444">
        <f t="shared" ca="1" si="54"/>
        <v>-761856.57470744173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-761856.57470744173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-3264.6328259250859</v>
      </c>
      <c r="L534" s="444">
        <f t="shared" ca="1" si="54"/>
        <v>-786776.51104794571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-786776.51104794571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-3368.4658940105182</v>
      </c>
      <c r="L535" s="444">
        <f t="shared" ca="1" si="54"/>
        <v>-811800.28045653494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-811800.28045653494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-3472.7315998796407</v>
      </c>
      <c r="L536" s="444">
        <f t="shared" ca="1" si="54"/>
        <v>-836928.31557099335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-836928.31557099335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-3577.4317461898841</v>
      </c>
      <c r="L537" s="444">
        <f t="shared" ca="1" si="54"/>
        <v>-862161.05083176203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-862161.05083176203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-3682.5681431097532</v>
      </c>
      <c r="L538" s="444">
        <f t="shared" ca="1" si="54"/>
        <v>-887498.92248945055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-887498.92248945055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-3788.1426083501219</v>
      </c>
      <c r="L539" s="444">
        <f t="shared" ca="1" si="54"/>
        <v>-912942.36861237953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-912942.36861237953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-3894.1569671956599</v>
      </c>
      <c r="L540" s="444">
        <f t="shared" ca="1" si="54"/>
        <v>-938491.82909415406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-938491.82909415406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-4000.6130525363865</v>
      </c>
      <c r="L541" s="444">
        <f t="shared" ca="1" si="54"/>
        <v>-964147.74566126929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-964147.74566126929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-4107.5127048993672</v>
      </c>
      <c r="L542" s="444">
        <f t="shared" ca="1" si="54"/>
        <v>-989910.56188074744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-989910.56188074744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-4214.8577724805255</v>
      </c>
      <c r="L543" s="444">
        <f t="shared" ca="1" si="54"/>
        <v>-1015780.7231678067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-1015780.7231678067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-4322.6501111766065</v>
      </c>
      <c r="L544" s="444">
        <f t="shared" ca="1" si="54"/>
        <v>-1041758.6767935621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-1041758.6767935621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-4430.8915846172531</v>
      </c>
      <c r="L545" s="444">
        <f t="shared" ca="1" si="54"/>
        <v>-1067844.8718927582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-1067844.8718927582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-4539.5840641972372</v>
      </c>
      <c r="L546" s="444">
        <f t="shared" ca="1" si="54"/>
        <v>-1094039.7594715343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-1094039.7594715343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-4648.7294291088047</v>
      </c>
      <c r="L547" s="444">
        <f t="shared" ca="1" si="54"/>
        <v>-1120343.7924152219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-1120343.7924152219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-4758.3295663741701</v>
      </c>
      <c r="L548" s="444">
        <f t="shared" ca="1" si="54"/>
        <v>-1146757.425496175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-1146757.425496175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-4868.386370878141</v>
      </c>
      <c r="L549" s="444">
        <f t="shared" ca="1" si="54"/>
        <v>-1173281.115381632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-1173281.115381632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-4978.9017454008781</v>
      </c>
      <c r="L550" s="444">
        <f t="shared" ca="1" si="54"/>
        <v>-1199915.3206416117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-1199915.3206416117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-5089.8776006507942</v>
      </c>
      <c r="L551" s="444">
        <f t="shared" ca="1" si="54"/>
        <v>-1226660.5017568413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-1226660.5017568413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-5201.3158552975838</v>
      </c>
      <c r="L552" s="444">
        <f t="shared" ca="1" si="54"/>
        <v>-1253517.1211267177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-1253517.1211267177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-5313.2184360054016</v>
      </c>
      <c r="L553" s="444">
        <f t="shared" ca="1" si="54"/>
        <v>-1280485.6430773018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-1280485.6430773018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-5425.5872774661693</v>
      </c>
      <c r="L554" s="444">
        <f t="shared" ca="1" si="54"/>
        <v>-1307566.5338693468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-1307566.5338693468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-5538.4243224330239</v>
      </c>
      <c r="L555" s="444">
        <f t="shared" ca="1" si="54"/>
        <v>-1334760.2617063588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-1334760.2617063588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-5651.7315217539062</v>
      </c>
      <c r="L556" s="444">
        <f t="shared" ca="1" si="54"/>
        <v>-1362067.2967426914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-1362067.2967426914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-5765.5108344052924</v>
      </c>
      <c r="L557" s="444">
        <f t="shared" ca="1" si="54"/>
        <v>-1389488.1110916755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-1389488.1110916755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-5879.7642275260596</v>
      </c>
      <c r="L558" s="444">
        <f t="shared" ca="1" si="54"/>
        <v>-1417023.1788337803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-1417023.1788337803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-5994.4936764514969</v>
      </c>
      <c r="L559" s="444">
        <f t="shared" ca="1" si="54"/>
        <v>-1444672.9760248107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-1444672.9760248107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-6109.7011647474565</v>
      </c>
      <c r="L560" s="444">
        <f t="shared" ca="1" si="54"/>
        <v>-1472437.9807041369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-1472437.9807041369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-6225.3886842446491</v>
      </c>
      <c r="L561" s="444">
        <f t="shared" ca="1" si="54"/>
        <v>-1500318.6729029603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-1500318.6729029603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-6341.5582350730801</v>
      </c>
      <c r="L562" s="444">
        <f t="shared" ca="1" si="54"/>
        <v>-1528315.5346526122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-1528315.5346526122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-6458.2118256966296</v>
      </c>
      <c r="L563" s="444">
        <f t="shared" ca="1" si="54"/>
        <v>-1556429.0499928875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-1556429.0499928875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-6575.3514729477765</v>
      </c>
      <c r="L564" s="444">
        <f t="shared" ca="1" si="54"/>
        <v>-1584659.7049804141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-1584659.7049804141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-6692.9792020624709</v>
      </c>
      <c r="L565" s="444">
        <f t="shared" ca="1" si="54"/>
        <v>-1613007.9876970553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-1613007.9876970553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-6811.0970467151428</v>
      </c>
      <c r="L566" s="444">
        <f t="shared" ca="1" si="54"/>
        <v>-1641474.3882583494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-1641474.3882583494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-6929.7070490538672</v>
      </c>
      <c r="L567" s="444">
        <f t="shared" ca="1" si="54"/>
        <v>-1670059.3988219821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-1670059.3988219821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-7048.8112597356703</v>
      </c>
      <c r="L568" s="444">
        <f t="shared" ca="1" si="54"/>
        <v>-1698763.5135962965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-1698763.5135962965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-7168.4117379619811</v>
      </c>
      <c r="L569" s="444">
        <f t="shared" ca="1" si="54"/>
        <v>-1727587.2288488373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-1727587.2288488373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-7288.5105515142341</v>
      </c>
      <c r="L570" s="444">
        <f t="shared" ca="1" si="54"/>
        <v>-1756531.0429149305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-1756531.0429149305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-7409.1097767896235</v>
      </c>
      <c r="L571" s="444">
        <f t="shared" ca="1" si="54"/>
        <v>-1785595.4562062989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-1785595.4562062989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-7530.2114988369913</v>
      </c>
      <c r="L572" s="444">
        <f t="shared" ca="1" si="54"/>
        <v>-1814780.9712197147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-1814780.9712197147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-7651.8178113928898</v>
      </c>
      <c r="L573" s="444">
        <f t="shared" ca="1" si="54"/>
        <v>-1844088.0925456865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-1844088.0925456865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-7773.9308169177721</v>
      </c>
      <c r="L574" s="444">
        <f t="shared" ca="1" si="54"/>
        <v>-1873517.326877183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-1873517.326877183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-7896.5526266323413</v>
      </c>
      <c r="L575" s="444">
        <f t="shared" ca="1" si="54"/>
        <v>-1903069.1830183943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-1903069.1830183943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-8019.6853605540537</v>
      </c>
      <c r="L576" s="444">
        <f t="shared" ca="1" si="54"/>
        <v>-1932744.1718935273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-1932744.1718935273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-8143.3311475337759</v>
      </c>
      <c r="L577" s="444">
        <f t="shared" ca="1" si="54"/>
        <v>-1962542.80655564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-1962542.80655564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-8267.4921252925778</v>
      </c>
      <c r="L578" s="444">
        <f t="shared" ca="1" si="54"/>
        <v>-1992465.6021955113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-1992465.6021955113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-8392.170440458709</v>
      </c>
      <c r="L579" s="444">
        <f t="shared" ca="1" si="54"/>
        <v>-2022513.0761505489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-2022513.0761505489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-8517.3682486046982</v>
      </c>
      <c r="L580" s="444">
        <f t="shared" ca="1" si="54"/>
        <v>-2052685.7479137324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-2052685.7479137324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-8643.0877142846311</v>
      </c>
      <c r="L581" s="444">
        <f t="shared" ca="1" si="54"/>
        <v>-2082984.1391425959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-2082984.1391425959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-8769.3310110715611</v>
      </c>
      <c r="L582" s="444">
        <f t="shared" ca="1" si="54"/>
        <v>-2113408.7736682459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-2113408.7736682459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-8896.1003215951023</v>
      </c>
      <c r="L583" s="444">
        <f t="shared" ca="1" si="54"/>
        <v>-2143960.1775044198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-2143960.1775044198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-9023.3978375791612</v>
      </c>
      <c r="L584" s="444">
        <f t="shared" ca="1" si="54"/>
        <v>-2174638.8788565779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-2174638.8788565779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-9151.2257598798205</v>
      </c>
      <c r="L585" s="444">
        <f t="shared" ca="1" si="54"/>
        <v>-2205445.4081310364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-2205445.4081310364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-9279.5862985233962</v>
      </c>
      <c r="L586" s="444">
        <f t="shared" ca="1" si="54"/>
        <v>-2236380.2979441388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-2236380.2979441388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-9408.481672744656</v>
      </c>
      <c r="L587" s="444">
        <f t="shared" ca="1" si="54"/>
        <v>-2267444.0831314623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-2267444.0831314623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-9537.9141110251712</v>
      </c>
      <c r="L588" s="444">
        <f t="shared" ca="1" si="54"/>
        <v>-2298637.3007570663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-2298637.3007570663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-9667.885851131854</v>
      </c>
      <c r="L589" s="444">
        <f t="shared" ca="1" si="54"/>
        <v>-2329960.4901227769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-2329960.4901227769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-9798.3991401556486</v>
      </c>
      <c r="L590" s="444">
        <f t="shared" ca="1" si="54"/>
        <v>-2361414.1927775117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-2361414.1927775117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-9929.4562345503764</v>
      </c>
      <c r="L591" s="444">
        <f t="shared" ca="1" si="54"/>
        <v>-2392998.9525266411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-2392998.9525266411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-10061.059400171749</v>
      </c>
      <c r="L592" s="444">
        <f t="shared" ca="1" si="54"/>
        <v>-2424715.3154413919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-2424715.3154413919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-10193.210912316545</v>
      </c>
      <c r="L593" s="444">
        <f t="shared" ca="1" si="54"/>
        <v>-2456563.8298682873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-2456563.8298682873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-10325.913055761943</v>
      </c>
      <c r="L594" s="444">
        <f t="shared" ca="1" si="54"/>
        <v>-2488545.0464386279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-2488545.0464386279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-10459.168124805028</v>
      </c>
      <c r="L595" s="444">
        <f t="shared" ca="1" si="54"/>
        <v>-2520659.5180780119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-2520659.5180780119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-10592.978423302462</v>
      </c>
      <c r="L596" s="444">
        <f t="shared" ca="1" si="54"/>
        <v>-2552907.8000158933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-2552907.8000158933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-10727.346264710301</v>
      </c>
      <c r="L597" s="444">
        <f t="shared" ca="1" si="54"/>
        <v>-2585290.4497951823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-2585290.4497951823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-10862.273972124005</v>
      </c>
      <c r="L598" s="444">
        <f t="shared" ca="1" si="54"/>
        <v>-2617808.027281885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-2617808.027281885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-10997.763878318599</v>
      </c>
      <c r="L599" s="444">
        <f t="shared" ca="1" si="54"/>
        <v>-2650461.0946747824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-2650461.0946747824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-11133.818325789005</v>
      </c>
      <c r="L600" s="444">
        <f t="shared" ca="1" si="54"/>
        <v>-2683250.2165151504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-2683250.2165151504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-11270.439666790538</v>
      </c>
      <c r="L601" s="444">
        <f t="shared" ca="1" si="54"/>
        <v>-2716175.9596965197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-2716175.9596965197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-11407.630263379577</v>
      </c>
      <c r="L602" s="444">
        <f t="shared" ca="1" si="54"/>
        <v>-2749238.8934744783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-2749238.8934744783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-11545.392487454405</v>
      </c>
      <c r="L603" s="444">
        <f t="shared" ca="1" si="54"/>
        <v>-2782439.5894765113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-2782439.5894765113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-11683.728720796209</v>
      </c>
      <c r="L604" s="444">
        <f t="shared" ca="1" si="54"/>
        <v>-2815778.6217118865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-2815778.6217118865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-11822.641355110272</v>
      </c>
      <c r="L605" s="444">
        <f t="shared" ca="1" si="54"/>
        <v>-2849256.5665815757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-2849256.5665815757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-11962.13279206731</v>
      </c>
      <c r="L606" s="444">
        <f t="shared" ca="1" si="54"/>
        <v>-2882874.0028882218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-2882874.0028882218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-12102.205443345003</v>
      </c>
      <c r="L607" s="444">
        <f t="shared" ca="1" si="54"/>
        <v>-2916631.5118461456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-2916631.5118461456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-12242.861730669685</v>
      </c>
      <c r="L608" s="444">
        <f t="shared" ca="1" si="54"/>
        <v>-2950529.6770913941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-2950529.6770913941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-12384.10408585822</v>
      </c>
      <c r="L609" s="444">
        <f t="shared" ca="1" si="54"/>
        <v>-2984569.0846918314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-2984569.0846918314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-12525.934950860043</v>
      </c>
      <c r="L610" s="444">
        <f t="shared" ca="1" si="54"/>
        <v>-3018750.3231572704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-3018750.3231572704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-12668.356777799372</v>
      </c>
      <c r="L611" s="444">
        <f t="shared" ca="1" si="54"/>
        <v>-3053073.9834496486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-3053073.9834496486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-12811.372029017613</v>
      </c>
      <c r="L612" s="444">
        <f t="shared" ca="1" si="54"/>
        <v>-3087540.6589932451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-3087540.6589932451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-12954.983177115933</v>
      </c>
      <c r="L613" s="444">
        <f t="shared" ca="1" si="54"/>
        <v>-3122150.9456849401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-3122150.9456849401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-13099.192704997995</v>
      </c>
      <c r="L614" s="444">
        <f t="shared" ca="1" si="54"/>
        <v>-3156905.4419045169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-3156905.4419045169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-13244.003105912898</v>
      </c>
      <c r="L615" s="444">
        <f t="shared" ca="1" si="54"/>
        <v>-3191804.7485250086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-3191804.7485250086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-13389.416883498281</v>
      </c>
      <c r="L616" s="444">
        <f t="shared" ca="1" si="54"/>
        <v>-3226849.4689230858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-3226849.4689230858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-13535.436551823603</v>
      </c>
      <c r="L617" s="444">
        <f t="shared" ca="1" si="54"/>
        <v>-3262040.2089894884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-3262040.2089894884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-13682.064635433615</v>
      </c>
      <c r="L618" s="444">
        <f t="shared" ca="1" si="54"/>
        <v>-3297377.577139501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-3297377.577139501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-13829.303669391997</v>
      </c>
      <c r="L619" s="444">
        <f t="shared" ca="1" si="54"/>
        <v>-3332862.184323472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-3332862.184323472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-13977.156199325209</v>
      </c>
      <c r="L620" s="444">
        <f t="shared" ca="1" si="54"/>
        <v>-3368494.6440373762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-3368494.6440373762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-14125.624781466478</v>
      </c>
      <c r="L621" s="444">
        <f t="shared" ca="1" si="54"/>
        <v>-3404275.5723334216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-3404275.5723334216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-14274.711982700001</v>
      </c>
      <c r="L622" s="444">
        <f t="shared" ca="1" si="54"/>
        <v>-3440205.5878307004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-3440205.5878307004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-14424.420380605332</v>
      </c>
      <c r="L623" s="444">
        <f t="shared" ca="1" si="54"/>
        <v>-3476285.3117258847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-3476285.3117258847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-14574.752563501934</v>
      </c>
      <c r="L624" s="444">
        <f t="shared" ca="1" si="54"/>
        <v>-3512515.3678039652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-3512515.3678039652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-14725.711130493934</v>
      </c>
      <c r="L625" s="444">
        <f t="shared" ca="1" si="54"/>
        <v>-3548896.3824490379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-3548896.3824490379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-14877.298691515069</v>
      </c>
      <c r="L626" s="444">
        <f t="shared" ca="1" si="54"/>
        <v>-3585428.9846551316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-3585428.9846551316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-15029.517867373794</v>
      </c>
      <c r="L627" s="444">
        <f t="shared" ca="1" si="54"/>
        <v>-3622113.8060370842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-3622113.8060370842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-15182.371289798595</v>
      </c>
      <c r="L628" s="444">
        <f t="shared" ca="1" si="54"/>
        <v>-3658951.4808414616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-3658951.4808414616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-15335.861601483504</v>
      </c>
      <c r="L629" s="444">
        <f t="shared" ca="1" si="54"/>
        <v>-3695942.645957524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-3695942.645957524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-15489.991456133759</v>
      </c>
      <c r="L630" s="444">
        <f t="shared" ca="1" si="54"/>
        <v>-3733087.9409282366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-3733087.9409282366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-15644.763518511729</v>
      </c>
      <c r="L631" s="444">
        <f t="shared" ca="1" si="54"/>
        <v>-3770388.0079613272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-3770388.0079613272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-15800.180464482941</v>
      </c>
      <c r="L632" s="444">
        <f t="shared" ca="1" si="54"/>
        <v>-3807843.4919403889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-3807843.4919403889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-15956.244981062364</v>
      </c>
      <c r="L633" s="444">
        <f t="shared" ca="1" si="54"/>
        <v>-3845455.0404360299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-3845455.0404360299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-16112.95976646087</v>
      </c>
      <c r="L634" s="444">
        <f t="shared" ca="1" si="54"/>
        <v>-3883223.3037170698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-3883223.3037170698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-16270.327530131866</v>
      </c>
      <c r="L635" s="444">
        <f t="shared" ca="1" si="54"/>
        <v>-3921148.9347617803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-3921148.9347617803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-16428.350992818163</v>
      </c>
      <c r="L636" s="444">
        <f t="shared" ca="1" si="54"/>
        <v>-3959232.5892691775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-3959232.5892691775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-16587.032886598983</v>
      </c>
      <c r="L637" s="444">
        <f t="shared" ca="1" si="54"/>
        <v>-3997474.9256703556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-3997474.9256703556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-16746.375954937226</v>
      </c>
      <c r="L638" s="444">
        <f t="shared" ca="1" si="54"/>
        <v>-4035876.6051398716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-4035876.6051398716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-16906.382952726875</v>
      </c>
      <c r="L639" s="444">
        <f t="shared" ca="1" si="54"/>
        <v>-4074438.2916071774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-4074438.2916071774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-17067.05664634065</v>
      </c>
      <c r="L640" s="444">
        <f t="shared" ca="1" si="54"/>
        <v>-4113160.6517680967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-4113160.6517680967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-17228.399813677814</v>
      </c>
      <c r="L641" s="444">
        <f t="shared" ca="1" si="54"/>
        <v>-4152044.3550963532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-4152044.3550963532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-17390.415244212218</v>
      </c>
      <c r="L642" s="444">
        <f t="shared" ca="1" si="54"/>
        <v>-4191090.0738551444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-4191090.0738551444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-17553.105739040515</v>
      </c>
      <c r="L643" s="444">
        <f t="shared" ca="1" si="54"/>
        <v>-4230298.4831087636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-4230298.4831087636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-17716.474110930591</v>
      </c>
      <c r="L644" s="444">
        <f t="shared" ca="1" si="54"/>
        <v>-4269670.2607342722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-4269670.2607342722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-17880.523184370209</v>
      </c>
      <c r="L645" s="444">
        <f t="shared" ca="1" si="54"/>
        <v>-4309206.0874332208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-4309206.0874332208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-18045.255795615831</v>
      </c>
      <c r="L646" s="444">
        <f t="shared" ca="1" si="54"/>
        <v>-4348906.6467434149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-4348906.6467434149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-18210.67479274164</v>
      </c>
      <c r="L647" s="444">
        <f t="shared" ca="1" si="54"/>
        <v>-4388772.6250507347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-4388772.6250507347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-18376.783035688804</v>
      </c>
      <c r="L648" s="444">
        <f t="shared" ca="1" si="54"/>
        <v>-4428804.7116010021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-4428804.7116010021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-18543.58339631492</v>
      </c>
      <c r="L649" s="444">
        <f t="shared" ca="1" si="54"/>
        <v>-4469003.5985118952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-4469003.5985118952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-18711.07875844364</v>
      </c>
      <c r="L650" s="444">
        <f t="shared" ca="1" si="54"/>
        <v>-4509369.9807849173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-4509369.9807849173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-18879.272017914565</v>
      </c>
      <c r="L651" s="444">
        <f t="shared" ca="1" si="54"/>
        <v>-4549904.5563174104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-4549904.5563174104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-19048.166082633288</v>
      </c>
      <c r="L652" s="444">
        <f t="shared" ca="1" si="54"/>
        <v>-4590608.0259146225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-4590608.0259146225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-19217.763872621668</v>
      </c>
      <c r="L653" s="444">
        <f t="shared" ca="1" si="54"/>
        <v>-4631481.0933018224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-4631481.0933018224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-19388.068320068338</v>
      </c>
      <c r="L654" s="444">
        <f t="shared" ca="1" si="54"/>
        <v>-4672524.4651364693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-4672524.4651364693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-19559.082369379365</v>
      </c>
      <c r="L655" s="444">
        <f t="shared" ca="1" si="54"/>
        <v>-4713738.8510204274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-4713738.8510204274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-19730.80897722919</v>
      </c>
      <c r="L656" s="444">
        <f t="shared" ca="1" si="54"/>
        <v>-4755124.9635122353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-4755124.9635122353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-19903.251112611724</v>
      </c>
      <c r="L657" s="444">
        <f t="shared" ca="1" si="54"/>
        <v>-4796683.5181394257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-4796683.5181394257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-20076.411756891684</v>
      </c>
      <c r="L658" s="444">
        <f t="shared" ca="1" si="54"/>
        <v>-4838415.2334108958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-4838415.2334108958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-20250.293903856142</v>
      </c>
      <c r="L659" s="444">
        <f t="shared" ca="1" si="54"/>
        <v>-4880320.8308293307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-4880320.8308293307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-20424.900559766287</v>
      </c>
      <c r="L660" s="444">
        <f t="shared" ca="1" si="54"/>
        <v>-4922401.0349036753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-4922401.0349036753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-20600.23474340939</v>
      </c>
      <c r="L661" s="444">
        <f t="shared" ca="1" si="54"/>
        <v>-4964656.5731616635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-4964656.5731616635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-20776.299486151009</v>
      </c>
      <c r="L662" s="444">
        <f t="shared" ca="1" si="54"/>
        <v>-5007088.1761623928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-5007088.1761623928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-20953.097831987379</v>
      </c>
      <c r="L663" s="444">
        <f t="shared" ca="1" si="54"/>
        <v>-5049696.577508959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-5049696.577508959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-21130.632837598074</v>
      </c>
      <c r="L664" s="444">
        <f t="shared" ca="1" si="54"/>
        <v>-5092482.5138611356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-5092482.5138611356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-21308.907572398806</v>
      </c>
      <c r="L665" s="444">
        <f t="shared" ca="1" si="54"/>
        <v>-5135446.7249481129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-5135446.7249481129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-21487.925118594547</v>
      </c>
      <c r="L666" s="444">
        <f t="shared" ca="1" si="54"/>
        <v>-5178589.9535812857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-5178589.9535812857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-21667.688571232768</v>
      </c>
      <c r="L667" s="444">
        <f t="shared" ca="1" si="54"/>
        <v>-5221912.9456670964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-5221912.9456670964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-21848.201038256979</v>
      </c>
      <c r="L668" s="444">
        <f t="shared" ca="1" si="54"/>
        <v>-5265416.450219932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-5265416.450219932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-22029.465640560458</v>
      </c>
      <c r="L669" s="444">
        <f t="shared" ca="1" si="54"/>
        <v>-5309101.2193750711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-5309101.2193750711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-22211.485512040206</v>
      </c>
      <c r="L670" s="444">
        <f t="shared" ca="1" si="54"/>
        <v>-5352968.0084016901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-5352968.0084016901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-22394.263799651118</v>
      </c>
      <c r="L671" s="444">
        <f t="shared" ca="1" si="54"/>
        <v>-5397017.57571592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-5397017.57571592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-22577.80366346041</v>
      </c>
      <c r="L672" s="444">
        <f t="shared" ca="1" si="54"/>
        <v>-5441250.6828939589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-5441250.6828939589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-22762.108276702238</v>
      </c>
      <c r="L673" s="444">
        <f t="shared" ca="1" si="54"/>
        <v>-5485668.0946852397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-5485668.0946852397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-22947.180825832576</v>
      </c>
      <c r="L674" s="444">
        <f t="shared" ca="1" si="54"/>
        <v>-5530270.5790256504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-5530270.5790256504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-23133.024510584288</v>
      </c>
      <c r="L675" s="444">
        <f t="shared" ca="1" si="54"/>
        <v>-5575058.9070508126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-5575058.9070508126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-23319.642544022463</v>
      </c>
      <c r="L676" s="444">
        <f t="shared" ca="1" si="54"/>
        <v>-5620033.8531094138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-5620033.8531094138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-23507.038152599966</v>
      </c>
      <c r="L677" s="444">
        <f t="shared" ca="1" si="54"/>
        <v>-5665196.1947765918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-5665196.1947765918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-23695.21457621321</v>
      </c>
      <c r="L678" s="444">
        <f t="shared" ca="1" si="54"/>
        <v>-5710546.7128673838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-5710546.7128673838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-23884.175068258177</v>
      </c>
      <c r="L679" s="444">
        <f t="shared" ca="1" si="54"/>
        <v>-5756086.1914502205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-5756086.1914502205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-24073.922895686661</v>
      </c>
      <c r="L680" s="444">
        <f t="shared" ca="1" si="54"/>
        <v>-5801815.4178604856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-5801815.4178604856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-24264.461339062767</v>
      </c>
      <c r="L681" s="444">
        <f t="shared" ca="1" si="54"/>
        <v>-5847735.182714127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-5847735.182714127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-24455.793692619605</v>
      </c>
      <c r="L682" s="444">
        <f t="shared" ca="1" si="54"/>
        <v>-5893846.2799213249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-5893846.2799213249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-24647.923264316265</v>
      </c>
      <c r="L683" s="444">
        <f t="shared" ca="1" si="54"/>
        <v>-5940149.5067002196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-5940149.5067002196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-24840.853375894992</v>
      </c>
      <c r="L684" s="444">
        <f t="shared" ca="1" si="54"/>
        <v>-5986645.6635906929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-5986645.6635906929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-25034.58736293863</v>
      </c>
      <c r="L685" s="444">
        <f t="shared" ca="1" si="54"/>
        <v>-6033335.5544682099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-6033335.5544682099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-25229.128574928283</v>
      </c>
      <c r="L686" s="444">
        <f t="shared" ca="1" si="54"/>
        <v>-6080219.9865577165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-6080219.9865577165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-25424.480375301227</v>
      </c>
      <c r="L687" s="444">
        <f t="shared" ca="1" si="54"/>
        <v>-6127299.770447596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-6127299.770447596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-25620.64614150906</v>
      </c>
      <c r="L688" s="444">
        <f t="shared" ca="1" si="54"/>
        <v>-6174575.720103683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-6174575.720103683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-25817.629265076088</v>
      </c>
      <c r="L689" s="444">
        <f t="shared" ca="1" si="54"/>
        <v>-6222048.6528833378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-6222048.6528833378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-26015.433151657984</v>
      </c>
      <c r="L690" s="444">
        <f t="shared" ca="1" si="54"/>
        <v>-6269719.3895495739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-6269719.3895495739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-26214.061221100634</v>
      </c>
      <c r="L691" s="444">
        <f t="shared" ca="1" si="54"/>
        <v>-6317588.7542852527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-6317588.7542852527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-26413.516907499295</v>
      </c>
      <c r="L692" s="444">
        <f t="shared" ca="1" si="54"/>
        <v>-6365657.5747073302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-6365657.5747073302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-26613.803659257952</v>
      </c>
      <c r="L693" s="444">
        <f t="shared" ca="1" si="54"/>
        <v>-6413926.681881167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-6413926.681881167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-26814.924939148939</v>
      </c>
      <c r="L694" s="444">
        <f t="shared" ca="1" si="54"/>
        <v>-6462396.9103348944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-6462396.9103348944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-27016.884224372803</v>
      </c>
      <c r="L695" s="444">
        <f t="shared" ca="1" si="54"/>
        <v>-6511069.0980738457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-6511069.0980738457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-27219.685006618438</v>
      </c>
      <c r="L696" s="444">
        <f t="shared" ca="1" si="54"/>
        <v>-6559944.0865950426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-6559944.0865950426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-27423.330792123423</v>
      </c>
      <c r="L697" s="444">
        <f t="shared" ca="1" si="54"/>
        <v>-6609022.7209017444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-6609022.7209017444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-27627.825101734677</v>
      </c>
      <c r="L698" s="444">
        <f t="shared" ca="1" si="54"/>
        <v>-6658305.8495180579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-6658305.8495180579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-27833.171470969319</v>
      </c>
      <c r="L699" s="444">
        <f t="shared" ca="1" si="54"/>
        <v>-6707794.3245036053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-6707794.3245036053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-28039.373450075764</v>
      </c>
      <c r="L700" s="444">
        <f t="shared" ca="1" si="54"/>
        <v>-6757489.0014682598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-6757489.0014682598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-28246.43460409516</v>
      </c>
      <c r="L701" s="444">
        <f t="shared" ca="1" si="54"/>
        <v>-6807390.7395869335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-6807390.7395869335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-28454.358512922969</v>
      </c>
      <c r="L702" s="444">
        <f t="shared" ca="1" si="54"/>
        <v>-6857500.401614435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-6857500.401614435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-28663.148771370892</v>
      </c>
      <c r="L703" s="444">
        <f t="shared" ca="1" si="54"/>
        <v>-6907818.8539003842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-6907818.8539003842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-28872.808989229012</v>
      </c>
      <c r="L704" s="444">
        <f t="shared" ca="1" si="54"/>
        <v>-6958346.9664041912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-6958346.9664041912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-29083.342791328207</v>
      </c>
      <c r="L705" s="444">
        <f t="shared" ca="1" si="54"/>
        <v>-7009085.6127100978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-7009085.6127100978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-29294.753817602817</v>
      </c>
      <c r="L706" s="444">
        <f t="shared" ca="1" si="54"/>
        <v>-7060035.6700422792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-7060035.6700422792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-29507.045723153573</v>
      </c>
      <c r="L707" s="444">
        <f t="shared" ca="1" si="54"/>
        <v>-7111198.0192800108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-7111198.0192800108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-29720.222178310793</v>
      </c>
      <c r="L708" s="444">
        <f t="shared" ca="1" si="54"/>
        <v>-7162573.5449729003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-7162573.5449729003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-29934.286868697829</v>
      </c>
      <c r="L709" s="444">
        <f t="shared" ca="1" si="54"/>
        <v>-7214163.1353561766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-7214163.1353561766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-30149.243495294813</v>
      </c>
      <c r="L710" s="444">
        <f t="shared" ca="1" si="54"/>
        <v>-7265967.6823660498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-7265967.6823660498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-30365.095774502617</v>
      </c>
      <c r="L711" s="444">
        <f t="shared" ca="1" si="54"/>
        <v>-7317988.0816551307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-7317988.0816551307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-30581.847438207125</v>
      </c>
      <c r="L712" s="444">
        <f t="shared" ca="1" si="54"/>
        <v>-7370225.232607916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-7370225.232607916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-30799.502233843727</v>
      </c>
      <c r="L713" s="444">
        <f t="shared" ca="1" si="54"/>
        <v>-7422680.0383563377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-7422680.0383563377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-31018.063924462149</v>
      </c>
      <c r="L714" s="444">
        <f t="shared" ca="1" si="54"/>
        <v>-7475353.4057953786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-7475353.4057953786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-31237.536288791493</v>
      </c>
      <c r="L715" s="444">
        <f t="shared" ca="1" si="54"/>
        <v>-7528246.2455987483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-7528246.2455987483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-31457.923121305528</v>
      </c>
      <c r="L716" s="444">
        <f t="shared" ca="1" si="54"/>
        <v>-7581359.4722346319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-7581359.4722346319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-31679.228232288373</v>
      </c>
      <c r="L717" s="444">
        <f t="shared" ca="1" si="54"/>
        <v>-7634694.003981499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-7634694.003981499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-31901.455447900327</v>
      </c>
      <c r="L718" s="444">
        <f t="shared" ca="1" si="54"/>
        <v>-7688250.7629439775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-7688250.7629439775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-32124.608610243977</v>
      </c>
      <c r="L719" s="444">
        <f t="shared" ca="1" si="54"/>
        <v>-7742030.6750687994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-7742030.6750687994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-32348.691577430742</v>
      </c>
      <c r="L720" s="444">
        <f t="shared" ca="1" si="54"/>
        <v>-7796034.6701608086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-7796034.6701608086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-32573.708223647442</v>
      </c>
      <c r="L721" s="444">
        <f t="shared" ca="1" si="54"/>
        <v>-7850263.6818990344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-7850263.6818990344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-32799.662439223386</v>
      </c>
      <c r="L722" s="444">
        <f t="shared" ca="1" si="54"/>
        <v>-7904718.6478528362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-7904718.6478528362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-33026.558130697558</v>
      </c>
      <c r="L723" s="444">
        <f t="shared" ca="1" si="54"/>
        <v>-7959400.5094981119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-7959400.5094981119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-33254.399220886204</v>
      </c>
      <c r="L724" s="444">
        <f t="shared" ca="1" si="54"/>
        <v>-8014310.2122335769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-8014310.2122335769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-33483.189648950647</v>
      </c>
      <c r="L725" s="444">
        <f t="shared" ca="1" si="54"/>
        <v>-8069448.7053971058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-8069448.7053971058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-33712.933370465347</v>
      </c>
      <c r="L726" s="444">
        <f t="shared" ca="1" si="54"/>
        <v>-8124816.9422821496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-8124816.9422821496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-33943.634357486364</v>
      </c>
      <c r="L727" s="444">
        <f t="shared" ca="1" si="54"/>
        <v>-8180415.8801542139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-8180415.8801542139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-34175.296598619971</v>
      </c>
      <c r="L728" s="444">
        <f t="shared" ca="1" si="54"/>
        <v>-8236246.480267412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-8236246.480267412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-34407.92409909163</v>
      </c>
      <c r="L729" s="444">
        <f t="shared" ca="1" si="54"/>
        <v>-8292309.7078810818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-8292309.7078810818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-34641.520880815253</v>
      </c>
      <c r="L730" s="444">
        <f t="shared" ca="1" si="54"/>
        <v>-8348606.5322764758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-8348606.5322764758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-34876.090982462731</v>
      </c>
      <c r="L731" s="444">
        <f t="shared" ca="1" si="54"/>
        <v>-8405137.9267735165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-8405137.9267735165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-35111.638459533729</v>
      </c>
      <c r="L732" s="444">
        <f t="shared" ca="1" si="54"/>
        <v>-8461904.8687476292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-8461904.8687476292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-35348.167384425869</v>
      </c>
      <c r="L733" s="444">
        <f t="shared" ca="1" si="54"/>
        <v>-8518908.3396466337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-8518908.3396466337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-35585.681846505053</v>
      </c>
      <c r="L734" s="444">
        <f t="shared" ca="1" si="54"/>
        <v>-8576149.3250077181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-8576149.3250077181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-35824.185952176238</v>
      </c>
      <c r="L735" s="444">
        <f t="shared" ca="1" si="54"/>
        <v>-8633628.8144744728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-8633628.8144744728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-36063.68382495438</v>
      </c>
      <c r="L736" s="444">
        <f t="shared" ca="1" si="54"/>
        <v>-8691347.8018140066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-8691347.8018140066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-36304.179605535777</v>
      </c>
      <c r="L737" s="444">
        <f t="shared" ca="1" si="54"/>
        <v>-8749307.2849341221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-8749307.2849341221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-36545.677451869589</v>
      </c>
      <c r="L738" s="444">
        <f t="shared" ca="1" si="54"/>
        <v>-8807508.2659005709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-8807508.2659005709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-36788.181539229794</v>
      </c>
      <c r="L739" s="444">
        <f t="shared" ca="1" si="54"/>
        <v>-8865951.7509543803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-8865951.7509543803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-37031.69606028733</v>
      </c>
      <c r="L740" s="444">
        <f t="shared" ca="1" si="54"/>
        <v>-8924638.7505292464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-8924638.7505292464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-37276.225225182607</v>
      </c>
      <c r="L741" s="444">
        <f t="shared" ca="1" si="54"/>
        <v>-8983570.279269008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-8983570.279269008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-37521.773261598282</v>
      </c>
      <c r="L742" s="444">
        <f t="shared" ca="1" si="54"/>
        <v>-9042747.3560451847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-9042747.3560451847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-37768.344414832347</v>
      </c>
      <c r="L743" s="444">
        <f t="shared" ca="1" si="54"/>
        <v>-9102171.003974596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-9102171.003974596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-38015.942947871561</v>
      </c>
      <c r="L744" s="444">
        <f t="shared" ca="1" si="54"/>
        <v>-9161842.2504370473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-9161842.2504370473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-38264.573141465109</v>
      </c>
      <c r="L745" s="444">
        <f t="shared" ca="1" si="54"/>
        <v>-9221762.1270930916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-9221762.1270930916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-38514.239294198625</v>
      </c>
      <c r="L746" s="444">
        <f t="shared" ca="1" si="54"/>
        <v>-9281931.6699018702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-9281931.6699018702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-38764.94572256854</v>
      </c>
      <c r="L747" s="444">
        <f t="shared" ca="1" si="54"/>
        <v>-9342351.9191390183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-9342351.9191390183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-39016.696761056657</v>
      </c>
      <c r="L748" s="444">
        <f t="shared" ca="1" si="54"/>
        <v>-9403023.9194146544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-9403023.9194146544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-39269.496762205141</v>
      </c>
      <c r="L749" s="444">
        <f t="shared" ca="1" si="54"/>
        <v>-9463948.7196914386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-9463948.7196914386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-39523.350096691742</v>
      </c>
      <c r="L750" s="444">
        <f t="shared" ca="1" si="54"/>
        <v>-9525127.3733027093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-9525127.3733027093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-39778.261153405372</v>
      </c>
      <c r="L751" s="444">
        <f t="shared" ca="1" si="54"/>
        <v>-9586560.9379706942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-9586560.9379706942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-40034.234339521972</v>
      </c>
      <c r="L752" s="444">
        <f t="shared" ca="1" si="54"/>
        <v>-9648250.4758247957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-9648250.4758247957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-40291.274080580726</v>
      </c>
      <c r="L753" s="444">
        <f t="shared" ca="1" si="54"/>
        <v>-9710197.0534199551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-9710197.0534199551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-40549.384820560561</v>
      </c>
      <c r="L754" s="444">
        <f t="shared" ca="1" si="54"/>
        <v>-9772401.7417550944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-9772401.7417550944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-40808.571021956974</v>
      </c>
      <c r="L755" s="444">
        <f t="shared" ca="1" si="54"/>
        <v>-9834865.616291631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-9834865.616291631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-41068.837165859208</v>
      </c>
      <c r="L756" s="444">
        <f t="shared" ca="1" si="54"/>
        <v>-9897589.7569720689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-9897589.7569720689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-41330.187752027698</v>
      </c>
      <c r="L757" s="444">
        <f t="shared" ca="1" si="54"/>
        <v>-9960575.2482386753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-9960575.2482386753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-41592.627298971893</v>
      </c>
      <c r="L758" s="444">
        <f t="shared" ca="1" si="54"/>
        <v>-10023823.179052226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-10023823.179052226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-41856.160344028358</v>
      </c>
      <c r="L759" s="444">
        <f t="shared" ca="1" si="54"/>
        <v>-10087334.642910834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-10087334.642910834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-42120.791443439222</v>
      </c>
      <c r="L760" s="444">
        <f t="shared" ca="1" si="54"/>
        <v>-10151110.737868853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-10151110.737868853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-42386.525172430964</v>
      </c>
      <c r="L761" s="444">
        <f t="shared" ca="1" si="54"/>
        <v>-10215152.566555863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-10215152.566555863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-42653.366125293513</v>
      </c>
      <c r="L762" s="444">
        <f t="shared" ca="1" si="54"/>
        <v>-10279461.236195736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-10279461.236195736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-42921.318915459648</v>
      </c>
      <c r="L763" s="444">
        <f t="shared" ca="1" si="54"/>
        <v>-10344037.858625775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-10344037.858625775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-43190.388175584812</v>
      </c>
      <c r="L764" s="444">
        <f t="shared" ca="1" si="54"/>
        <v>-10408883.550315939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-10408883.550315939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-43460.578557627159</v>
      </c>
      <c r="L765" s="444">
        <f t="shared" ca="1" si="54"/>
        <v>-10473999.432388145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-10473999.432388145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-43731.89473292802</v>
      </c>
      <c r="L766" s="444">
        <f t="shared" ca="1" si="54"/>
        <v>-10539386.630635653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-10539386.630635653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-44004.341392292634</v>
      </c>
      <c r="L767" s="444">
        <f t="shared" ca="1" si="54"/>
        <v>-10605046.275542524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-10605046.275542524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-44277.923246071259</v>
      </c>
      <c r="L768" s="444">
        <f t="shared" ca="1" si="54"/>
        <v>-10670979.502303174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-10670979.502303174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-44552.645024240635</v>
      </c>
      <c r="L769" s="444">
        <f t="shared" ca="1" si="54"/>
        <v>-10737187.450841993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-10737187.450841993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-44828.511476485721</v>
      </c>
      <c r="L770" s="444">
        <f t="shared" ca="1" si="54"/>
        <v>-10803671.265833057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-10803671.265833057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-45105.527372281816</v>
      </c>
      <c r="L771" s="444">
        <f t="shared" ca="1" si="54"/>
        <v>-10870432.096719919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-10870432.096719919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-45383.697500977076</v>
      </c>
      <c r="L772" s="444">
        <f t="shared" ca="1" si="54"/>
        <v>-10937471.097735476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-10937471.097735476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-45663.026671875232</v>
      </c>
      <c r="L773" s="444">
        <f t="shared" ref="L773:L1027" ca="1" si="80">I773-J773+K773</f>
        <v>-11004789.42792193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-11004789.42792193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-45943.519714318791</v>
      </c>
      <c r="L774" s="444">
        <f t="shared" ca="1" si="80"/>
        <v>-11072388.251150828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-11072388.251150828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-46225.18147777253</v>
      </c>
      <c r="L775" s="444">
        <f t="shared" ca="1" si="80"/>
        <v>-11140268.736143179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-11140268.736143179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-46508.016831907327</v>
      </c>
      <c r="L776" s="444">
        <f t="shared" ca="1" si="80"/>
        <v>-11208432.056489665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-11208432.056489665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-46792.030666684353</v>
      </c>
      <c r="L777" s="444">
        <f t="shared" ca="1" si="80"/>
        <v>-11276879.390670929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-11276879.390670929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-47077.227892439616</v>
      </c>
      <c r="L778" s="444">
        <f t="shared" ca="1" si="80"/>
        <v>-11345611.922077948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-11345611.922077948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-47363.613439968867</v>
      </c>
      <c r="L779" s="444">
        <f t="shared" ca="1" si="80"/>
        <v>-11414630.839032497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-11414630.839032497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-47651.192260612821</v>
      </c>
      <c r="L780" s="444">
        <f t="shared" ca="1" si="80"/>
        <v>-11483937.33480769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-11483937.33480769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-47939.969326342791</v>
      </c>
      <c r="L781" s="444">
        <f t="shared" ca="1" si="80"/>
        <v>-11553532.607648613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-11553532.607648613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-48229.949629846633</v>
      </c>
      <c r="L782" s="444">
        <f t="shared" ca="1" si="80"/>
        <v>-11623417.860793039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-11623417.860793039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-48521.138184615076</v>
      </c>
      <c r="L783" s="444">
        <f t="shared" ca="1" si="80"/>
        <v>-11693594.302492233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-11693594.302492233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-48813.540025028386</v>
      </c>
      <c r="L784" s="444">
        <f t="shared" ca="1" si="80"/>
        <v>-11764063.14603184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-11764063.14603184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-49107.160206443412</v>
      </c>
      <c r="L785" s="444">
        <f t="shared" ca="1" si="80"/>
        <v>-11834825.609752862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-11834825.609752862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-49402.003805281005</v>
      </c>
      <c r="L786" s="444">
        <f t="shared" ca="1" si="80"/>
        <v>-11905882.917072723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-11905882.917072723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-49698.075919113755</v>
      </c>
      <c r="L787" s="444">
        <f t="shared" ca="1" si="80"/>
        <v>-11977236.296506416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-11977236.296506416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-49995.381666754147</v>
      </c>
      <c r="L788" s="444">
        <f t="shared" ca="1" si="80"/>
        <v>-12048886.981687749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-12048886.981687749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-50293.92618834303</v>
      </c>
      <c r="L789" s="444">
        <f t="shared" ca="1" si="80"/>
        <v>-12120836.21139067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-12120836.21139067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-50593.714645438537</v>
      </c>
      <c r="L790" s="444">
        <f t="shared" ca="1" si="80"/>
        <v>-12193085.229550688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-12193085.229550688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-50894.752221105278</v>
      </c>
      <c r="L791" s="444">
        <f t="shared" ca="1" si="80"/>
        <v>-12265635.285286373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-12265635.285286373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-51197.044120003964</v>
      </c>
      <c r="L792" s="444">
        <f t="shared" ca="1" si="80"/>
        <v>-12338487.632920956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-12338487.632920956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-51500.595568481396</v>
      </c>
      <c r="L793" s="444">
        <f t="shared" ca="1" si="80"/>
        <v>-12411643.532004017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-12411643.532004017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-51805.411814660816</v>
      </c>
      <c r="L794" s="444">
        <f t="shared" ca="1" si="80"/>
        <v>-12485104.247333258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-12485104.247333258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-52111.498128532658</v>
      </c>
      <c r="L795" s="444">
        <f t="shared" ca="1" si="80"/>
        <v>-12558871.048976371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-12558871.048976371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-52418.859802045627</v>
      </c>
      <c r="L796" s="444">
        <f t="shared" ca="1" si="80"/>
        <v>-12632945.212292995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-12632945.212292995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-52727.502149198226</v>
      </c>
      <c r="L797" s="444">
        <f t="shared" ca="1" si="80"/>
        <v>-12707328.017956773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-12707328.017956773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-53037.43050613063</v>
      </c>
      <c r="L798" s="444">
        <f t="shared" ca="1" si="80"/>
        <v>-12782020.751977483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-12782020.751977483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-53348.650231216925</v>
      </c>
      <c r="L799" s="444">
        <f t="shared" ca="1" si="80"/>
        <v>-12857024.705723278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-12857024.705723278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-53661.166705157739</v>
      </c>
      <c r="L800" s="444">
        <f t="shared" ca="1" si="80"/>
        <v>-12932341.175943015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-12932341.175943015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-53974.985331073309</v>
      </c>
      <c r="L801" s="444">
        <f t="shared" ca="1" si="80"/>
        <v>-13007971.464788668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-13007971.464788668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-54290.111534596865</v>
      </c>
      <c r="L802" s="444">
        <f t="shared" ca="1" si="80"/>
        <v>-13083916.879837845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-13083916.879837845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-54606.550763968437</v>
      </c>
      <c r="L803" s="444">
        <f t="shared" ca="1" si="80"/>
        <v>-13160178.734116392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-13160178.734116392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-54924.308490129049</v>
      </c>
      <c r="L804" s="444">
        <f t="shared" ca="1" si="80"/>
        <v>-13236758.346121101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-13236758.346121101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-55243.390206815326</v>
      </c>
      <c r="L805" s="444">
        <f t="shared" ca="1" si="80"/>
        <v>-13313657.039842496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-13313657.039842496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-55563.801430654479</v>
      </c>
      <c r="L806" s="444">
        <f t="shared" ca="1" si="80"/>
        <v>-13390876.144787729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-13390876.144787729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-55885.547701259617</v>
      </c>
      <c r="L807" s="444">
        <f t="shared" ca="1" si="80"/>
        <v>-13468416.996003568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-13468416.996003568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-56208.634581325612</v>
      </c>
      <c r="L808" s="444">
        <f t="shared" ca="1" si="80"/>
        <v>-13546280.934099473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-13546280.934099473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-56533.067656725223</v>
      </c>
      <c r="L809" s="444">
        <f t="shared" ca="1" si="80"/>
        <v>-13624469.305270778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-13624469.305270778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-56858.852536605656</v>
      </c>
      <c r="L810" s="444">
        <f t="shared" ca="1" si="80"/>
        <v>-13702983.461321963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-13702983.461321963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-57185.994853485601</v>
      </c>
      <c r="L811" s="444">
        <f t="shared" ca="1" si="80"/>
        <v>-13781824.759690028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-13781824.759690028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-57514.500263352529</v>
      </c>
      <c r="L812" s="444">
        <f t="shared" ca="1" si="80"/>
        <v>-13860994.563467959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-13860994.563467959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-57844.374445760564</v>
      </c>
      <c r="L813" s="444">
        <f t="shared" ca="1" si="80"/>
        <v>-13940494.241428299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-13940494.241428299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-58175.623103928665</v>
      </c>
      <c r="L814" s="444">
        <f t="shared" ca="1" si="80"/>
        <v>-14020325.168046806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-14020325.168046806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-58508.251964839103</v>
      </c>
      <c r="L815" s="444">
        <f t="shared" ca="1" si="80"/>
        <v>-14100488.723526224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-14100488.723526224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-58842.266779336678</v>
      </c>
      <c r="L816" s="444">
        <f t="shared" ca="1" si="80"/>
        <v>-14180986.293820141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-14180986.293820141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-59177.673322227995</v>
      </c>
      <c r="L817" s="444">
        <f t="shared" ca="1" si="80"/>
        <v>-14261819.270656949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-14261819.270656949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-59514.47739238137</v>
      </c>
      <c r="L818" s="444">
        <f t="shared" ca="1" si="80"/>
        <v>-14342989.051563909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-14342989.051563909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-59852.684812827036</v>
      </c>
      <c r="L819" s="444">
        <f t="shared" ca="1" si="80"/>
        <v>-14424497.039891316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-14424497.039891316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-60192.3014308579</v>
      </c>
      <c r="L820" s="444">
        <f t="shared" ca="1" si="80"/>
        <v>-14506344.644836754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-14506344.644836754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-60533.333118130548</v>
      </c>
      <c r="L821" s="444">
        <f t="shared" ca="1" si="80"/>
        <v>-14588533.281469464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-14588533.281469464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-60875.785770766845</v>
      </c>
      <c r="L822" s="444">
        <f t="shared" ca="1" si="80"/>
        <v>-14671064.37075481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-14671064.37075481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-61219.665309455799</v>
      </c>
      <c r="L823" s="444">
        <f t="shared" ca="1" si="80"/>
        <v>-14753939.339578845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-14753939.339578845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-61564.97767955593</v>
      </c>
      <c r="L824" s="444">
        <f t="shared" ca="1" si="80"/>
        <v>-14837159.62077298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-14837159.62077298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-61911.728851198161</v>
      </c>
      <c r="L825" s="444">
        <f t="shared" ca="1" si="80"/>
        <v>-14920726.653138757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-14920726.653138757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-62259.9248193889</v>
      </c>
      <c r="L826" s="444">
        <f t="shared" ca="1" si="80"/>
        <v>-15004641.881472725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-15004641.881472725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-62609.571604113771</v>
      </c>
      <c r="L827" s="444">
        <f t="shared" ca="1" si="80"/>
        <v>-15088906.756591419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-15088906.756591419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-62960.675250441651</v>
      </c>
      <c r="L828" s="444">
        <f t="shared" ca="1" si="80"/>
        <v>-15173522.735356439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-15173522.735356439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-63313.241828629252</v>
      </c>
      <c r="L829" s="444">
        <f t="shared" ca="1" si="80"/>
        <v>-15258491.280699648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-15258491.280699648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-63667.277434225944</v>
      </c>
      <c r="L830" s="444">
        <f t="shared" ca="1" si="80"/>
        <v>-15343813.861648453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-15343813.861648453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-64022.788188179307</v>
      </c>
      <c r="L831" s="444">
        <f t="shared" ca="1" si="80"/>
        <v>-15429491.953351213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-15429491.953351213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-64379.780236940795</v>
      </c>
      <c r="L832" s="444">
        <f t="shared" ca="1" si="80"/>
        <v>-15515527.037102733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-15515527.037102733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-64738.259752572128</v>
      </c>
      <c r="L833" s="444">
        <f t="shared" ca="1" si="80"/>
        <v>-15601920.600369884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-15601920.600369884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-65098.232932851926</v>
      </c>
      <c r="L834" s="444">
        <f t="shared" ca="1" si="80"/>
        <v>-15688674.136817316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-15688674.136817316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-65459.706001382889</v>
      </c>
      <c r="L835" s="444">
        <f t="shared" ca="1" si="80"/>
        <v>-15775789.146333277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-15775789.146333277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-65822.685207699396</v>
      </c>
      <c r="L836" s="444">
        <f t="shared" ca="1" si="80"/>
        <v>-15863267.135055555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-15863267.135055555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-66187.176827375544</v>
      </c>
      <c r="L837" s="444">
        <f t="shared" ca="1" si="80"/>
        <v>-15951109.615397509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-15951109.615397509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-66553.187162133705</v>
      </c>
      <c r="L838" s="444">
        <f t="shared" ca="1" si="80"/>
        <v>-16039318.106074221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-16039318.106074221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-66920.722539953334</v>
      </c>
      <c r="L839" s="444">
        <f t="shared" ca="1" si="80"/>
        <v>-16127894.132128755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-16127894.132128755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-67289.789315180562</v>
      </c>
      <c r="L840" s="444">
        <f t="shared" ca="1" si="80"/>
        <v>-16216839.224958515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-16216839.224958515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-67660.393868637897</v>
      </c>
      <c r="L841" s="444">
        <f t="shared" ca="1" si="80"/>
        <v>-16306154.922341732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-16306154.922341732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-68032.542607734635</v>
      </c>
      <c r="L842" s="444">
        <f t="shared" ca="1" si="80"/>
        <v>-16395842.768464046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-16395842.768464046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-68406.241966577611</v>
      </c>
      <c r="L843" s="444">
        <f t="shared" ca="1" si="80"/>
        <v>-16485904.313945202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-16485904.313945202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-68781.498406082421</v>
      </c>
      <c r="L844" s="444">
        <f t="shared" ca="1" si="80"/>
        <v>-16576341.115865864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-16576341.115865864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-69158.318414085166</v>
      </c>
      <c r="L845" s="444">
        <f t="shared" ca="1" si="80"/>
        <v>-16667154.737794528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-16667154.737794528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-69536.708505454619</v>
      </c>
      <c r="L846" s="444">
        <f t="shared" ca="1" si="80"/>
        <v>-16758346.749814562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-16758346.749814562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-69916.675222204751</v>
      </c>
      <c r="L847" s="444">
        <f t="shared" ca="1" si="80"/>
        <v>-16849918.728551343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-16849918.728551343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-70298.225133608008</v>
      </c>
      <c r="L848" s="444">
        <f t="shared" ca="1" si="80"/>
        <v>-16941872.25719953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-16941872.25719953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-70681.364836308785</v>
      </c>
      <c r="L849" s="444">
        <f t="shared" ca="1" si="80"/>
        <v>-17034208.925550416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-17034208.925550416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-71066.100954437468</v>
      </c>
      <c r="L850" s="444">
        <f t="shared" ca="1" si="80"/>
        <v>-17126930.330019429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-17126930.330019429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-71452.440139725033</v>
      </c>
      <c r="L851" s="444">
        <f t="shared" ca="1" si="80"/>
        <v>-17220038.073673733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-17220038.073673733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-71840.389071617959</v>
      </c>
      <c r="L852" s="444">
        <f t="shared" ca="1" si="80"/>
        <v>-17313533.766259927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-17313533.766259927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-72229.954457393775</v>
      </c>
      <c r="L853" s="444">
        <f t="shared" ca="1" si="80"/>
        <v>-17407419.0242319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-17407419.0242319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-72621.143032276988</v>
      </c>
      <c r="L854" s="444">
        <f t="shared" ca="1" si="80"/>
        <v>-17501695.470778752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-17501695.470778752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-73013.961559555537</v>
      </c>
      <c r="L855" s="444">
        <f t="shared" ca="1" si="80"/>
        <v>-17596364.735852886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-17596364.735852886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-73408.416830697766</v>
      </c>
      <c r="L856" s="444">
        <f t="shared" ca="1" si="80"/>
        <v>-17691428.45619816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-17691428.45619816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-73804.515665469735</v>
      </c>
      <c r="L857" s="444">
        <f t="shared" ca="1" si="80"/>
        <v>-17786888.275378209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-17786888.275378209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-74202.264912053273</v>
      </c>
      <c r="L858" s="444">
        <f t="shared" ca="1" si="80"/>
        <v>-17882745.84380484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-17882745.84380484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-74601.671447164234</v>
      </c>
      <c r="L859" s="444">
        <f t="shared" ca="1" si="80"/>
        <v>-17979002.818766583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-17979002.818766583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-75002.742176171494</v>
      </c>
      <c r="L860" s="444">
        <f t="shared" ca="1" si="80"/>
        <v>-18075660.864457332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-18075660.864457332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-75405.484033216286</v>
      </c>
      <c r="L861" s="444">
        <f t="shared" ca="1" si="80"/>
        <v>-18172721.652005125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-18172721.652005125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-75809.903981332085</v>
      </c>
      <c r="L862" s="444">
        <f t="shared" ca="1" si="80"/>
        <v>-18270186.859501034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-18270186.859501034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-76216.009012565046</v>
      </c>
      <c r="L863" s="444">
        <f t="shared" ca="1" si="80"/>
        <v>-18368058.172028176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-18368058.172028176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-76623.806148094809</v>
      </c>
      <c r="L864" s="444">
        <f t="shared" ca="1" si="80"/>
        <v>-18466337.281690847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-18466337.281690847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-77033.302438355939</v>
      </c>
      <c r="L865" s="444">
        <f t="shared" ca="1" si="80"/>
        <v>-18565025.887643781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-18565025.887643781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-77444.504963159823</v>
      </c>
      <c r="L866" s="444">
        <f t="shared" ca="1" si="80"/>
        <v>-18664125.696121518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-18664125.696121518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-77857.420831817057</v>
      </c>
      <c r="L867" s="444">
        <f t="shared" ca="1" si="80"/>
        <v>-18763638.420467913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-18763638.420467913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-78272.057183260375</v>
      </c>
      <c r="L868" s="444">
        <f t="shared" ca="1" si="80"/>
        <v>-18863565.781165753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-18863565.781165753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-78688.421186168038</v>
      </c>
      <c r="L869" s="444">
        <f t="shared" ca="1" si="80"/>
        <v>-18963909.505866498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-18963909.505866498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-79106.520039087816</v>
      </c>
      <c r="L870" s="444">
        <f t="shared" ca="1" si="80"/>
        <v>-19064671.329420164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-19064671.329420164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-79526.360970561422</v>
      </c>
      <c r="L871" s="444">
        <f t="shared" ca="1" si="80"/>
        <v>-19165852.993905302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-19165852.993905302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-79947.951239249494</v>
      </c>
      <c r="L872" s="444">
        <f t="shared" ca="1" si="80"/>
        <v>-19267456.24865913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-19267456.24865913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-80371.298134057113</v>
      </c>
      <c r="L873" s="444">
        <f t="shared" ca="1" si="80"/>
        <v>-19369482.850307766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-19369482.850307766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-80796.408974259772</v>
      </c>
      <c r="L874" s="444">
        <f t="shared" ca="1" si="80"/>
        <v>-19471934.562796604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-19471934.562796604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-81223.291109629921</v>
      </c>
      <c r="L875" s="444">
        <f t="shared" ca="1" si="80"/>
        <v>-19574813.15742081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-19574813.15742081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-81651.951920564112</v>
      </c>
      <c r="L876" s="444">
        <f t="shared" ca="1" si="80"/>
        <v>-19678120.412855953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-19678120.412855953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-82082.398818210539</v>
      </c>
      <c r="L877" s="444">
        <f t="shared" ca="1" si="80"/>
        <v>-19781858.11518874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-19781858.11518874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-82514.639244597158</v>
      </c>
      <c r="L878" s="444">
        <f t="shared" ca="1" si="80"/>
        <v>-19886028.057947915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-19886028.057947915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-82948.680672760383</v>
      </c>
      <c r="L879" s="444">
        <f t="shared" ca="1" si="80"/>
        <v>-19990632.042135254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-19990632.042135254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-83384.530606874294</v>
      </c>
      <c r="L880" s="444">
        <f t="shared" ca="1" si="80"/>
        <v>-20095671.876256704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-20095671.876256704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-83822.196582380333</v>
      </c>
      <c r="L881" s="444">
        <f t="shared" ca="1" si="80"/>
        <v>-20201149.376353662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-20201149.376353662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-84261.686166117666</v>
      </c>
      <c r="L882" s="444">
        <f t="shared" ca="1" si="80"/>
        <v>-20307066.366034359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-20307066.366034359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-84703.006956453901</v>
      </c>
      <c r="L883" s="444">
        <f t="shared" ca="1" si="80"/>
        <v>-20413424.676505391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-20413424.676505391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-85146.166583416532</v>
      </c>
      <c r="L884" s="444">
        <f t="shared" ca="1" si="80"/>
        <v>-20520226.146603383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-20520226.146603383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-85591.17270882483</v>
      </c>
      <c r="L885" s="444">
        <f t="shared" ca="1" si="80"/>
        <v>-20627472.622826785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-20627472.622826785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-86038.033026422345</v>
      </c>
      <c r="L886" s="444">
        <f t="shared" ca="1" si="80"/>
        <v>-20735165.959367786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-20735165.959367786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-86486.755262009843</v>
      </c>
      <c r="L887" s="444">
        <f t="shared" ca="1" si="80"/>
        <v>-20843308.018144373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-20843308.018144373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-86937.347173578964</v>
      </c>
      <c r="L888" s="444">
        <f t="shared" ca="1" si="80"/>
        <v>-20951900.668832529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-20951900.668832529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-87389.816551446274</v>
      </c>
      <c r="L889" s="444">
        <f t="shared" ca="1" si="80"/>
        <v>-21060945.788898554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-21060945.788898554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-87844.171218388045</v>
      </c>
      <c r="L890" s="444">
        <f t="shared" ca="1" si="80"/>
        <v>-21170445.263631519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-21170445.263631519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-88300.419029775396</v>
      </c>
      <c r="L891" s="444">
        <f t="shared" ca="1" si="80"/>
        <v>-21280400.986175872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-21280400.986175872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-88758.567873710213</v>
      </c>
      <c r="L892" s="444">
        <f t="shared" ca="1" si="80"/>
        <v>-21390814.857564159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-21390814.857564159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-89218.625671161397</v>
      </c>
      <c r="L893" s="444">
        <f t="shared" ca="1" si="80"/>
        <v>-21501688.786749899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-21501688.786749899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-89680.600376101982</v>
      </c>
      <c r="L894" s="444">
        <f t="shared" ca="1" si="80"/>
        <v>-21613024.69064058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-21613024.69064058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-90144.499975646482</v>
      </c>
      <c r="L895" s="444">
        <f t="shared" ca="1" si="80"/>
        <v>-21724824.494130805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-21724824.494130805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-90610.332490189088</v>
      </c>
      <c r="L896" s="444">
        <f t="shared" ca="1" si="80"/>
        <v>-21837090.130135573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-21837090.130135573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-91078.10597354229</v>
      </c>
      <c r="L897" s="444">
        <f t="shared" ca="1" si="80"/>
        <v>-21949823.539623693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-21949823.539623693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-91547.828513076121</v>
      </c>
      <c r="L898" s="444">
        <f t="shared" ca="1" si="80"/>
        <v>-22063026.671651345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-22063026.671651345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-92019.508229858009</v>
      </c>
      <c r="L899" s="444">
        <f t="shared" ca="1" si="80"/>
        <v>-22176701.483395781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-22176701.483395781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-92493.153278793165</v>
      </c>
      <c r="L900" s="444">
        <f t="shared" ca="1" si="80"/>
        <v>-22290849.940189153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-22290849.940189153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-92968.771848765537</v>
      </c>
      <c r="L901" s="444">
        <f t="shared" ca="1" si="80"/>
        <v>-22405474.015552495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-22405474.015552495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-93446.372162779473</v>
      </c>
      <c r="L902" s="444">
        <f t="shared" ca="1" si="80"/>
        <v>-22520575.69122985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-22520575.69122985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-93925.962478101777</v>
      </c>
      <c r="L903" s="444">
        <f t="shared" ca="1" si="80"/>
        <v>-22636156.957222529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-22636156.957222529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-94407.551086404608</v>
      </c>
      <c r="L904" s="444">
        <f t="shared" ca="1" si="80"/>
        <v>-22752219.81182351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-22752219.81182351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-94891.146313908699</v>
      </c>
      <c r="L905" s="444">
        <f t="shared" ca="1" si="80"/>
        <v>-22868766.261651997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-22868766.261651997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-95376.756521527393</v>
      </c>
      <c r="L906" s="444">
        <f t="shared" ca="1" si="80"/>
        <v>-22985798.321688101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-22985798.321688101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-95864.39010501116</v>
      </c>
      <c r="L907" s="444">
        <f t="shared" ca="1" si="80"/>
        <v>-23103318.015307691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-23103318.015307691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-96354.055495092791</v>
      </c>
      <c r="L908" s="444">
        <f t="shared" ca="1" si="80"/>
        <v>-23221327.374317363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-23221327.374317363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-96845.761157633082</v>
      </c>
      <c r="L909" s="444">
        <f t="shared" ca="1" si="80"/>
        <v>-23339828.438989572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-23339828.438989572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-97339.515593767283</v>
      </c>
      <c r="L910" s="444">
        <f t="shared" ca="1" si="80"/>
        <v>-23458823.258097917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-23458823.258097917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-97835.327340052056</v>
      </c>
      <c r="L911" s="444">
        <f t="shared" ca="1" si="80"/>
        <v>-23578313.888952546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-23578313.888952546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-98333.204968613019</v>
      </c>
      <c r="L912" s="444">
        <f t="shared" ca="1" si="80"/>
        <v>-23698302.397435736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-23698302.397435736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-98833.157087292973</v>
      </c>
      <c r="L913" s="444">
        <f t="shared" ca="1" si="80"/>
        <v>-23818790.858037606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-23818790.858037606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-99335.192339800764</v>
      </c>
      <c r="L914" s="444">
        <f t="shared" ca="1" si="80"/>
        <v>-23939781.353891984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-23939781.353891984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-99839.319405860675</v>
      </c>
      <c r="L915" s="444">
        <f t="shared" ca="1" si="80"/>
        <v>-24061275.976812422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-24061275.976812422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-100345.5470013625</v>
      </c>
      <c r="L916" s="444">
        <f t="shared" ca="1" si="80"/>
        <v>-24183276.827328362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-24183276.827328362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-100853.88387851225</v>
      </c>
      <c r="L917" s="444">
        <f t="shared" ca="1" si="80"/>
        <v>-24305786.014721449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-24305786.014721449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-101364.33882598345</v>
      </c>
      <c r="L918" s="444">
        <f t="shared" ca="1" si="80"/>
        <v>-24428805.657062009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-24428805.657062009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-101876.92066906911</v>
      </c>
      <c r="L919" s="444">
        <f t="shared" ca="1" si="80"/>
        <v>-24552337.881245654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-24552337.881245654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-102391.63826983429</v>
      </c>
      <c r="L920" s="444">
        <f t="shared" ca="1" si="80"/>
        <v>-24676384.823030066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-24676384.823030066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-102908.50052726935</v>
      </c>
      <c r="L921" s="444">
        <f t="shared" ca="1" si="80"/>
        <v>-24800948.627071913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-24800948.627071913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-103427.51637744371</v>
      </c>
      <c r="L922" s="444">
        <f t="shared" ca="1" si="80"/>
        <v>-24926031.446963936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-24926031.446963936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-103948.69479366047</v>
      </c>
      <c r="L923" s="444">
        <f t="shared" ca="1" si="80"/>
        <v>-25051635.445272174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-25051635.445272174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-104472.04478661146</v>
      </c>
      <c r="L924" s="444">
        <f t="shared" ca="1" si="80"/>
        <v>-25177762.793573361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-25177762.793573361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-104997.57540453307</v>
      </c>
      <c r="L925" s="444">
        <f t="shared" ca="1" si="80"/>
        <v>-25304415.672492471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-25304415.672492471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-105525.2957333627</v>
      </c>
      <c r="L926" s="444">
        <f t="shared" ca="1" si="80"/>
        <v>-25431596.27174041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-25431596.27174041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-106055.21489689578</v>
      </c>
      <c r="L927" s="444">
        <f t="shared" ca="1" si="80"/>
        <v>-25559306.790151883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-25559306.790151883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-106587.34205694358</v>
      </c>
      <c r="L928" s="444">
        <f t="shared" ca="1" si="80"/>
        <v>-25687549.435723405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-25687549.435723405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-107121.6864134916</v>
      </c>
      <c r="L929" s="444">
        <f t="shared" ca="1" si="80"/>
        <v>-25816326.425651476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-25816326.425651476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-107658.25720485856</v>
      </c>
      <c r="L930" s="444">
        <f t="shared" ca="1" si="80"/>
        <v>-25945639.98637091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-25945639.98637091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-108197.0637078562</v>
      </c>
      <c r="L931" s="444">
        <f t="shared" ca="1" si="80"/>
        <v>-26075492.353593342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-26075492.353593342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-108738.11523794966</v>
      </c>
      <c r="L932" s="444">
        <f t="shared" ca="1" si="80"/>
        <v>-26205885.772345871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-26205885.772345871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-109281.42114941853</v>
      </c>
      <c r="L933" s="444">
        <f t="shared" ca="1" si="80"/>
        <v>-26336822.497009866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-26336822.497009866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-109826.99083551852</v>
      </c>
      <c r="L934" s="444">
        <f t="shared" ca="1" si="80"/>
        <v>-26468304.791359961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-26468304.791359961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-110374.83372864392</v>
      </c>
      <c r="L935" s="444">
        <f t="shared" ca="1" si="80"/>
        <v>-26600334.928603183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-26600334.928603183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-110924.95930049066</v>
      </c>
      <c r="L936" s="444">
        <f t="shared" ca="1" si="80"/>
        <v>-26732915.191418253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-26732915.191418253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-111477.37706222013</v>
      </c>
      <c r="L937" s="444">
        <f t="shared" ca="1" si="80"/>
        <v>-26866047.87199505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-26866047.87199505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-112032.09656462343</v>
      </c>
      <c r="L938" s="444">
        <f t="shared" ca="1" si="80"/>
        <v>-26999735.272074252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-26999735.272074252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-112589.12739828677</v>
      </c>
      <c r="L939" s="444">
        <f t="shared" ca="1" si="80"/>
        <v>-27133979.702987116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-27133979.702987116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-113148.47919375706</v>
      </c>
      <c r="L940" s="444">
        <f t="shared" ca="1" si="80"/>
        <v>-27268783.485695451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-27268783.485695451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-113710.16162170845</v>
      </c>
      <c r="L941" s="444">
        <f t="shared" ca="1" si="80"/>
        <v>-27404148.950831737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-27404148.950831737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-114274.18439310962</v>
      </c>
      <c r="L942" s="444">
        <f t="shared" ca="1" si="80"/>
        <v>-27540078.438739423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-27540078.438739423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-114840.55725939166</v>
      </c>
      <c r="L943" s="444">
        <f t="shared" ca="1" si="80"/>
        <v>-27676574.299513392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-27676574.299513392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-115409.29001261655</v>
      </c>
      <c r="L944" s="444">
        <f t="shared" ca="1" si="80"/>
        <v>-27813638.893040586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-27813638.893040586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-115980.39248564652</v>
      </c>
      <c r="L945" s="444">
        <f t="shared" ca="1" si="80"/>
        <v>-27951274.589040808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-27951274.589040808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-116553.8745523141</v>
      </c>
      <c r="L946" s="444">
        <f t="shared" ca="1" si="80"/>
        <v>-28089483.767107699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-28089483.767107699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-117129.74612759282</v>
      </c>
      <c r="L947" s="444">
        <f t="shared" ca="1" si="80"/>
        <v>-28228268.816749871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-28228268.816749871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-117708.01716776854</v>
      </c>
      <c r="L948" s="444">
        <f t="shared" ca="1" si="80"/>
        <v>-28367632.137432218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-28367632.137432218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-118288.69767061164</v>
      </c>
      <c r="L949" s="444">
        <f t="shared" ca="1" si="80"/>
        <v>-28507576.138617408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-28507576.138617408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-118871.79767554993</v>
      </c>
      <c r="L950" s="444">
        <f t="shared" ca="1" si="80"/>
        <v>-28648103.239807535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-28648103.239807535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-119457.32726384215</v>
      </c>
      <c r="L951" s="444">
        <f t="shared" ca="1" si="80"/>
        <v>-28789215.870585956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-28789215.870585956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-120045.29655875222</v>
      </c>
      <c r="L952" s="444">
        <f t="shared" ca="1" si="80"/>
        <v>-28930916.470659286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-28930916.470659286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-120635.71572572443</v>
      </c>
      <c r="L953" s="444">
        <f t="shared" ca="1" si="80"/>
        <v>-29073207.489899587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-29073207.489899587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-121228.59497255902</v>
      </c>
      <c r="L954" s="444">
        <f t="shared" ca="1" si="80"/>
        <v>-29216091.388386723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-29216091.388386723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-121823.94454958875</v>
      </c>
      <c r="L955" s="444">
        <f t="shared" ca="1" si="80"/>
        <v>-29359570.63645089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-29359570.63645089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-122421.77474985611</v>
      </c>
      <c r="L956" s="444">
        <f t="shared" ca="1" si="80"/>
        <v>-29503647.714715324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-29503647.714715324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-123022.09590929127</v>
      </c>
      <c r="L957" s="444">
        <f t="shared" ca="1" si="80"/>
        <v>-29648325.114139192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-29648325.114139192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-123624.91840689071</v>
      </c>
      <c r="L958" s="444">
        <f t="shared" ca="1" si="80"/>
        <v>-29793605.336060658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-29793605.336060658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-124230.25266489683</v>
      </c>
      <c r="L959" s="444">
        <f t="shared" ca="1" si="80"/>
        <v>-29939490.892240133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-29939490.892240133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-124838.10914897795</v>
      </c>
      <c r="L960" s="444">
        <f t="shared" ca="1" si="80"/>
        <v>-30085984.30490369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-30085984.30490369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-125448.49836840946</v>
      </c>
      <c r="L961" s="444">
        <f t="shared" ca="1" si="80"/>
        <v>-30233088.106786676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-30233088.106786676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-126061.43087625522</v>
      </c>
      <c r="L962" s="444">
        <f t="shared" ca="1" si="80"/>
        <v>-30380804.841177508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-30380804.841177508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-126676.91726955035</v>
      </c>
      <c r="L963" s="444">
        <f t="shared" ca="1" si="80"/>
        <v>-30529137.061961636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-30529137.061961636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-127294.96818948422</v>
      </c>
      <c r="L964" s="444">
        <f t="shared" ca="1" si="80"/>
        <v>-30678087.333665699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-30678087.333665699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-127915.59432158449</v>
      </c>
      <c r="L965" s="444">
        <f t="shared" ca="1" si="80"/>
        <v>-30827658.231501862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-30827658.231501862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-128538.80639590182</v>
      </c>
      <c r="L966" s="444">
        <f t="shared" ca="1" si="80"/>
        <v>-30977852.341412343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-30977852.341412343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-129164.61518719552</v>
      </c>
      <c r="L967" s="444">
        <f t="shared" ca="1" si="80"/>
        <v>-31128672.260114115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-31128672.260114115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-129793.03151511955</v>
      </c>
      <c r="L968" s="444">
        <f t="shared" ca="1" si="80"/>
        <v>-31280120.59514381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-31280120.59514381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-130424.06624440993</v>
      </c>
      <c r="L969" s="444">
        <f t="shared" ca="1" si="80"/>
        <v>-31432199.964902796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-31432199.964902796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-131057.73028507241</v>
      </c>
      <c r="L970" s="444">
        <f t="shared" ca="1" si="80"/>
        <v>-31584912.998702444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-31584912.998702444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-131694.03459257094</v>
      </c>
      <c r="L971" s="444">
        <f t="shared" ca="1" si="80"/>
        <v>-31738262.336809594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-31738262.336809594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-132332.99016801739</v>
      </c>
      <c r="L972" s="444">
        <f t="shared" ca="1" si="80"/>
        <v>-31892250.630492188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-31892250.630492188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-132974.60805836151</v>
      </c>
      <c r="L973" s="444">
        <f t="shared" ca="1" si="80"/>
        <v>-32046880.542065129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-32046880.542065129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-133618.89935658211</v>
      </c>
      <c r="L974" s="444">
        <f t="shared" ca="1" si="80"/>
        <v>-32202154.744936287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-32202154.744936287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-134265.8752018786</v>
      </c>
      <c r="L975" s="444">
        <f t="shared" ca="1" si="80"/>
        <v>-32358075.923652742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-32358075.923652742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-134915.54677986386</v>
      </c>
      <c r="L976" s="444">
        <f t="shared" ca="1" si="80"/>
        <v>-32514646.773947183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-32514646.773947183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-135567.92532275734</v>
      </c>
      <c r="L977" s="444">
        <f t="shared" ca="1" si="80"/>
        <v>-32671870.002784517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-32671870.002784517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-136223.02210957953</v>
      </c>
      <c r="L978" s="444">
        <f t="shared" ca="1" si="80"/>
        <v>-32829748.328408673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-32829748.328408673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-136880.84846634688</v>
      </c>
      <c r="L979" s="444">
        <f t="shared" ca="1" si="80"/>
        <v>-32988284.480389599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-32988284.480389599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-137541.4157662674</v>
      </c>
      <c r="L980" s="444">
        <f t="shared" ca="1" si="80"/>
        <v>-33147481.199670445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-33147481.199670445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-138204.7354299376</v>
      </c>
      <c r="L981" s="444">
        <f t="shared" ca="1" si="80"/>
        <v>-33307341.238614962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-33307341.238614962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-138870.81892553973</v>
      </c>
      <c r="L982" s="444">
        <f t="shared" ca="1" si="80"/>
        <v>-33467867.36105508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-33467867.36105508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-139539.67776904025</v>
      </c>
      <c r="L983" s="444">
        <f t="shared" ca="1" si="80"/>
        <v>-33629062.342338696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-33629062.342338696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-140211.32352438863</v>
      </c>
      <c r="L984" s="444">
        <f t="shared" ca="1" si="80"/>
        <v>-33790928.969377659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-33790928.969377659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-140885.76780371764</v>
      </c>
      <c r="L985" s="444">
        <f t="shared" ca="1" si="80"/>
        <v>-33953470.040695958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-33953470.040695958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-141563.02226754389</v>
      </c>
      <c r="L986" s="444">
        <f t="shared" ca="1" si="80"/>
        <v>-34116688.366478078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-34116688.366478078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-142243.0986249694</v>
      </c>
      <c r="L987" s="444">
        <f t="shared" ca="1" si="80"/>
        <v>-34280586.768617623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-34280586.768617623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-142926.00863388416</v>
      </c>
      <c r="L988" s="444">
        <f t="shared" ca="1" si="80"/>
        <v>-34445168.080766082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-34445168.080766082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-143611.76410116942</v>
      </c>
      <c r="L989" s="444">
        <f t="shared" ca="1" si="80"/>
        <v>-34610435.148381829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-34610435.148381829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-144300.37688290171</v>
      </c>
      <c r="L990" s="444">
        <f t="shared" ca="1" si="80"/>
        <v>-34776390.82877931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-34776390.82877931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-144991.85888455785</v>
      </c>
      <c r="L991" s="444">
        <f t="shared" ca="1" si="80"/>
        <v>-34943037.991178446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-34943037.991178446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-145686.22206122093</v>
      </c>
      <c r="L992" s="444">
        <f t="shared" ca="1" si="80"/>
        <v>-35110379.516754247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-35110379.516754247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-146383.47841778677</v>
      </c>
      <c r="L993" s="444">
        <f t="shared" ca="1" si="80"/>
        <v>-35278418.298686609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-35278418.298686609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-147083.64000917162</v>
      </c>
      <c r="L994" s="444">
        <f t="shared" ca="1" si="80"/>
        <v>-35447157.242210358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-35447157.242210358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-147786.71894052057</v>
      </c>
      <c r="L995" s="444">
        <f t="shared" ca="1" si="80"/>
        <v>-35616599.264665455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-35616599.264665455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-148492.72736741681</v>
      </c>
      <c r="L996" s="444">
        <f t="shared" ca="1" si="80"/>
        <v>-35786747.295547448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-35786747.295547448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-149201.67749609178</v>
      </c>
      <c r="L997" s="444">
        <f t="shared" ca="1" si="80"/>
        <v>-35957604.276558116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-35957604.276558116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-149913.58158363623</v>
      </c>
      <c r="L998" s="444">
        <f t="shared" ca="1" si="80"/>
        <v>-36129173.161656328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-36129173.161656328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-150628.45193821209</v>
      </c>
      <c r="L999" s="444">
        <f t="shared" ca="1" si="80"/>
        <v>-36301456.917109117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-36301456.917109117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-151346.3009192654</v>
      </c>
      <c r="L1000" s="444">
        <f t="shared" ca="1" si="80"/>
        <v>-36474458.521542959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-36474458.521542959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-152067.14093773972</v>
      </c>
      <c r="L1001" s="444">
        <f t="shared" ca="1" si="80"/>
        <v>-36648180.965995274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-36648180.965995274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-152790.98445629104</v>
      </c>
      <c r="L1002" s="444">
        <f t="shared" ca="1" si="80"/>
        <v>-36822627.253966145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-36822627.253966145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-153517.84398950302</v>
      </c>
      <c r="L1003" s="444">
        <f t="shared" ca="1" si="80"/>
        <v>-36997800.401470229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-36997800.401470229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-154247.73210410337</v>
      </c>
      <c r="L1004" s="444">
        <f t="shared" ca="1" si="80"/>
        <v>-37173703.437088907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-37173703.437088907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-154980.66141918118</v>
      </c>
      <c r="L1005" s="444">
        <f t="shared" ca="1" si="80"/>
        <v>-37350339.402022667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-37350339.402022667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-155716.64460640517</v>
      </c>
      <c r="L1006" s="444">
        <f t="shared" ca="1" si="80"/>
        <v>-37527711.350143649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-37527711.350143649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-156455.6943902426</v>
      </c>
      <c r="L1007" s="444">
        <f t="shared" ca="1" si="80"/>
        <v>-37705822.348048471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-37705822.348048471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-157197.82354817935</v>
      </c>
      <c r="L1008" s="444">
        <f t="shared" ca="1" si="80"/>
        <v>-37884675.475111231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-37884675.475111231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-157943.04491094087</v>
      </c>
      <c r="L1009" s="444">
        <f t="shared" ca="1" si="80"/>
        <v>-38064273.823536746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-38064273.823536746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-158691.37136271383</v>
      </c>
      <c r="L1010" s="444">
        <f t="shared" ca="1" si="80"/>
        <v>-38244620.49841404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-38244620.49841404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-159442.81584136924</v>
      </c>
      <c r="L1011" s="444">
        <f t="shared" ca="1" si="80"/>
        <v>-38425718.617769986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-38425718.617769986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-160197.39133868567</v>
      </c>
      <c r="L1012" s="444">
        <f t="shared" ca="1" si="80"/>
        <v>-38607571.312623248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-38607571.312623248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-160955.11090057428</v>
      </c>
      <c r="L1013" s="444">
        <f t="shared" ca="1" si="80"/>
        <v>-38790181.727038398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-38790181.727038398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-161715.98762730407</v>
      </c>
      <c r="L1014" s="444">
        <f t="shared" ca="1" si="80"/>
        <v>-38973553.018180281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-38973553.018180281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-162480.03467372857</v>
      </c>
      <c r="L1015" s="444">
        <f t="shared" ca="1" si="80"/>
        <v>-39157688.356368586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-39157688.356368586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-163247.26524951318</v>
      </c>
      <c r="L1016" s="444">
        <f t="shared" ca="1" si="80"/>
        <v>-39342590.925132677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-39342590.925132677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-164017.69261936354</v>
      </c>
      <c r="L1017" s="444">
        <f t="shared" ca="1" si="80"/>
        <v>-39528263.921266615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-39528263.921266615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-164791.33010325496</v>
      </c>
      <c r="L1018" s="444">
        <f t="shared" ca="1" si="80"/>
        <v>-39714710.554884449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-39714710.554884449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-165568.1910766626</v>
      </c>
      <c r="L1019" s="444">
        <f t="shared" ca="1" si="80"/>
        <v>-39901934.049475692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-39901934.049475692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-166348.28897079278</v>
      </c>
      <c r="L1020" s="444">
        <f t="shared" ca="1" si="80"/>
        <v>-40089937.64196106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-40089937.64196106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-167131.63727281516</v>
      </c>
      <c r="L1021" s="444">
        <f t="shared" ca="1" si="80"/>
        <v>-40278724.58274845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-40278724.58274845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-167918.24952609595</v>
      </c>
      <c r="L1022" s="444">
        <f t="shared" ca="1" si="80"/>
        <v>-40468298.135789126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-40468298.135789126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-168708.13933043211</v>
      </c>
      <c r="L1023" s="444">
        <f t="shared" ca="1" si="80"/>
        <v>-40658661.578634135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-40658661.578634135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-169501.32034228632</v>
      </c>
      <c r="L1024" s="444">
        <f t="shared" ca="1" si="80"/>
        <v>-40849818.202491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-40849818.202491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-170297.80627502323</v>
      </c>
      <c r="L1025" s="444">
        <f t="shared" ca="1" si="80"/>
        <v>-41041771.312280603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-41041771.312280603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-171097.61089914659</v>
      </c>
      <c r="L1026" s="444">
        <f t="shared" ca="1" si="80"/>
        <v>-41234524.226694323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-41234524.226694323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-171900.74804253707</v>
      </c>
      <c r="L1027" s="444">
        <f t="shared" ca="1" si="80"/>
        <v>-41428080.278251439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-41428080.278251439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-172707.23159069172</v>
      </c>
      <c r="L1028" s="444">
        <f t="shared" ref="L1028:L1282" ca="1" si="104">I1028-J1028+K1028</f>
        <v>-41622442.813356705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-41622442.813356705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-173517.07548696367</v>
      </c>
      <c r="L1029" s="444">
        <f t="shared" ca="1" si="104"/>
        <v>-41817615.192358248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-41817615.192358248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-174330.29373280343</v>
      </c>
      <c r="L1030" s="444">
        <f t="shared" ca="1" si="104"/>
        <v>-42013600.789605632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-42013600.789605632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-175146.90038800088</v>
      </c>
      <c r="L1031" s="444">
        <f t="shared" ca="1" si="104"/>
        <v>-42210402.993508212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-42210402.993508212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-175966.90957092828</v>
      </c>
      <c r="L1032" s="444">
        <f t="shared" ca="1" si="104"/>
        <v>-42408025.206593715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-42408025.206593715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-176790.33545878454</v>
      </c>
      <c r="L1033" s="444">
        <f t="shared" ca="1" si="104"/>
        <v>-42606470.845567077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-42606470.845567077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-177617.19228784024</v>
      </c>
      <c r="L1034" s="444">
        <f t="shared" ca="1" si="104"/>
        <v>-42805743.341369495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-42805743.341369495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-178447.49435368364</v>
      </c>
      <c r="L1035" s="444">
        <f t="shared" ca="1" si="104"/>
        <v>-43005846.139237754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-43005846.139237754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-179281.25601146804</v>
      </c>
      <c r="L1036" s="444">
        <f t="shared" ca="1" si="104"/>
        <v>-43206782.698763803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-43206782.698763803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-180118.4916761599</v>
      </c>
      <c r="L1037" s="444">
        <f t="shared" ca="1" si="104"/>
        <v>-43408556.493954539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-43408556.493954539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-180959.21582278798</v>
      </c>
      <c r="L1038" s="444">
        <f t="shared" ca="1" si="104"/>
        <v>-43611171.013291903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-43611171.013291903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-181803.44298669367</v>
      </c>
      <c r="L1039" s="444">
        <f t="shared" ca="1" si="104"/>
        <v>-43814629.759793177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-43814629.759793177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-182651.18776378231</v>
      </c>
      <c r="L1040" s="444">
        <f t="shared" ca="1" si="104"/>
        <v>-44018936.251071535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-44018936.251071535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-183502.46481077548</v>
      </c>
      <c r="L1041" s="444">
        <f t="shared" ca="1" si="104"/>
        <v>-44224094.019396886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-44224094.019396886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-184357.28884546444</v>
      </c>
      <c r="L1042" s="444">
        <f t="shared" ca="1" si="104"/>
        <v>-44430106.611756928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-44430106.611756928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-185215.67464696462</v>
      </c>
      <c r="L1043" s="444">
        <f t="shared" ca="1" si="104"/>
        <v>-44636977.589918472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-44636977.589918472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-186077.63705597105</v>
      </c>
      <c r="L1044" s="444">
        <f t="shared" ca="1" si="104"/>
        <v>-44844710.53048902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-44844710.53048902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-186943.19097501499</v>
      </c>
      <c r="L1045" s="444">
        <f t="shared" ca="1" si="104"/>
        <v>-45053309.024978615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-45053309.024978615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-187812.35136872163</v>
      </c>
      <c r="L1046" s="444">
        <f t="shared" ca="1" si="104"/>
        <v>-45262776.679861918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-45262776.679861918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-188685.13326406872</v>
      </c>
      <c r="L1047" s="444">
        <f t="shared" ca="1" si="104"/>
        <v>-45473117.116640568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-45473117.116640568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-189561.55175064644</v>
      </c>
      <c r="L1048" s="444">
        <f t="shared" ca="1" si="104"/>
        <v>-45684333.97190579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-45684333.97190579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-190441.62198091819</v>
      </c>
      <c r="L1049" s="444">
        <f t="shared" ca="1" si="104"/>
        <v>-45896430.897401288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-45896430.897401288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-191325.35917048278</v>
      </c>
      <c r="L1050" s="444">
        <f t="shared" ca="1" si="104"/>
        <v>-46109411.560086347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-46109411.560086347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-192212.77859833717</v>
      </c>
      <c r="L1051" s="444">
        <f t="shared" ca="1" si="104"/>
        <v>-46323279.642199263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-46323279.642199263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-193103.89560714099</v>
      </c>
      <c r="L1052" s="444">
        <f t="shared" ca="1" si="104"/>
        <v>-46538038.841320984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-46538038.841320984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-193998.72560348149</v>
      </c>
      <c r="L1053" s="444">
        <f t="shared" ca="1" si="104"/>
        <v>-46753692.870439045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-46753692.870439045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-194897.2840581401</v>
      </c>
      <c r="L1054" s="444">
        <f t="shared" ca="1" si="104"/>
        <v>-46970245.458011761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-46970245.458011761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-195799.58650635974</v>
      </c>
      <c r="L1055" s="444">
        <f t="shared" ca="1" si="104"/>
        <v>-47187700.348032698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-47187700.348032698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-196705.64854811365</v>
      </c>
      <c r="L1056" s="444">
        <f t="shared" ca="1" si="104"/>
        <v>-47406061.300095387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-47406061.300095387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-197615.48584837484</v>
      </c>
      <c r="L1057" s="444">
        <f t="shared" ca="1" si="104"/>
        <v>-47625332.089458339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-47625332.089458339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-198529.11413738714</v>
      </c>
      <c r="L1058" s="444">
        <f t="shared" ca="1" si="104"/>
        <v>-47845516.507110305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-47845516.507110305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-199446.549210937</v>
      </c>
      <c r="L1059" s="444">
        <f t="shared" ca="1" si="104"/>
        <v>-48066618.359835818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-48066618.359835818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-200367.80693062666</v>
      </c>
      <c r="L1060" s="444">
        <f t="shared" ca="1" si="104"/>
        <v>-48288641.47028102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-48288641.47028102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-201292.90322414832</v>
      </c>
      <c r="L1061" s="444">
        <f t="shared" ca="1" si="104"/>
        <v>-48511589.677019745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-48511589.677019745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-202221.85408555967</v>
      </c>
      <c r="L1062" s="444">
        <f t="shared" ca="1" si="104"/>
        <v>-48735466.83461988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-48735466.83461988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-203154.67557556025</v>
      </c>
      <c r="L1063" s="444">
        <f t="shared" ca="1" si="104"/>
        <v>-48960276.813710019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-48960276.813710019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-204091.38382176915</v>
      </c>
      <c r="L1064" s="444">
        <f t="shared" ca="1" si="104"/>
        <v>-49186023.501046367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-49186023.501046367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-205031.99501900392</v>
      </c>
      <c r="L1065" s="444">
        <f t="shared" ca="1" si="104"/>
        <v>-49412710.799579948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-49412710.799579948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-205976.52542956051</v>
      </c>
      <c r="L1066" s="444">
        <f t="shared" ca="1" si="104"/>
        <v>-49640342.628524087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-49640342.628524087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-206924.99138349443</v>
      </c>
      <c r="L1067" s="444">
        <f t="shared" ca="1" si="104"/>
        <v>-49868922.923422158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-49868922.923422158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-207877.40927890307</v>
      </c>
      <c r="L1068" s="444">
        <f t="shared" ca="1" si="104"/>
        <v>-50098455.636215635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-50098455.636215635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-208833.79558220922</v>
      </c>
      <c r="L1069" s="444">
        <f t="shared" ca="1" si="104"/>
        <v>-50328944.735312425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-50328944.735312425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-209794.16682844583</v>
      </c>
      <c r="L1070" s="444">
        <f t="shared" ca="1" si="104"/>
        <v>-50560394.205655448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-50560394.205655448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-210758.53962154177</v>
      </c>
      <c r="L1071" s="444">
        <f t="shared" ca="1" si="104"/>
        <v>-50792808.048791565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-50792808.048791565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-211726.93063460893</v>
      </c>
      <c r="L1072" s="444">
        <f t="shared" ca="1" si="104"/>
        <v>-51026190.282940753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-51026190.282940753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-212699.35661023055</v>
      </c>
      <c r="L1073" s="444">
        <f t="shared" ca="1" si="104"/>
        <v>-51260544.943065561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-51260544.943065561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-213675.83436075057</v>
      </c>
      <c r="L1074" s="444">
        <f t="shared" ca="1" si="104"/>
        <v>-51495876.080940887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-51495876.080940887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-214656.38076856444</v>
      </c>
      <c r="L1075" s="444">
        <f t="shared" ca="1" si="104"/>
        <v>-51732187.765224032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-51732187.765224032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-215641.01278641087</v>
      </c>
      <c r="L1076" s="444">
        <f t="shared" ca="1" si="104"/>
        <v>-51969484.08152502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-51969484.08152502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-216629.74743766498</v>
      </c>
      <c r="L1077" s="444">
        <f t="shared" ca="1" si="104"/>
        <v>-52207769.132477261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-52207769.132477261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-217622.60181663267</v>
      </c>
      <c r="L1078" s="444">
        <f t="shared" ca="1" si="104"/>
        <v>-52447047.03780847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-52447047.03780847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-218619.59308884607</v>
      </c>
      <c r="L1079" s="444">
        <f t="shared" ca="1" si="104"/>
        <v>-52687321.934411891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-52687321.934411891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-219620.7384913603</v>
      </c>
      <c r="L1080" s="444">
        <f t="shared" ca="1" si="104"/>
        <v>-52928597.976417832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-52928597.976417832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-220626.05533305171</v>
      </c>
      <c r="L1081" s="444">
        <f t="shared" ca="1" si="104"/>
        <v>-53170879.335265458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-53170879.335265458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-221635.5609949168</v>
      </c>
      <c r="L1082" s="444">
        <f t="shared" ca="1" si="104"/>
        <v>-53414170.199774951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-53414170.199774951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-222649.27293037303</v>
      </c>
      <c r="L1083" s="444">
        <f t="shared" ca="1" si="104"/>
        <v>-53658474.776219904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-53658474.776219904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-223667.20866556035</v>
      </c>
      <c r="L1084" s="444">
        <f t="shared" ca="1" si="104"/>
        <v>-53903797.288400039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-53903797.288400039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-224689.38579964419</v>
      </c>
      <c r="L1085" s="444">
        <f t="shared" ca="1" si="104"/>
        <v>-54150141.977714263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-54150141.977714263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-225715.82200512019</v>
      </c>
      <c r="L1086" s="444">
        <f t="shared" ca="1" si="104"/>
        <v>-54397513.103233963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-54397513.103233963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-226746.53502811887</v>
      </c>
      <c r="L1087" s="444">
        <f t="shared" ca="1" si="104"/>
        <v>-54645914.941776663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-54645914.941776663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-227781.5426887135</v>
      </c>
      <c r="L1088" s="444">
        <f t="shared" ca="1" si="104"/>
        <v>-54895351.787979953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-54895351.787979953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-228820.86288122719</v>
      </c>
      <c r="L1089" s="444">
        <f t="shared" ca="1" si="104"/>
        <v>-55145827.954375759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-55145827.954375759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-229864.51357454309</v>
      </c>
      <c r="L1090" s="444">
        <f t="shared" ca="1" si="104"/>
        <v>-55397347.771464877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-55397347.771464877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-230912.51281241438</v>
      </c>
      <c r="L1091" s="444">
        <f t="shared" ca="1" si="104"/>
        <v>-55649915.587791868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-55649915.587791868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-231964.87871377688</v>
      </c>
      <c r="L1092" s="444">
        <f t="shared" ca="1" si="104"/>
        <v>-55903535.770020224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-55903535.770020224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-233021.62947306168</v>
      </c>
      <c r="L1093" s="444">
        <f t="shared" ca="1" si="104"/>
        <v>-56158212.703007862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-56158212.703007862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-234082.78336051016</v>
      </c>
      <c r="L1094" s="444">
        <f t="shared" ca="1" si="104"/>
        <v>-56413950.78988295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-56413950.78988295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-235148.35872248971</v>
      </c>
      <c r="L1095" s="444">
        <f t="shared" ca="1" si="104"/>
        <v>-56670754.452120021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-56670754.452120021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-236218.37398181079</v>
      </c>
      <c r="L1096" s="444">
        <f t="shared" ca="1" si="104"/>
        <v>-56928628.12961641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-56928628.12961641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-237292.84763804579</v>
      </c>
      <c r="L1097" s="444">
        <f t="shared" ca="1" si="104"/>
        <v>-57187576.280769035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-57187576.280769035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-238371.79826784838</v>
      </c>
      <c r="L1098" s="444">
        <f t="shared" ca="1" si="104"/>
        <v>-57447603.382551461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-57447603.382551461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-239455.24452527516</v>
      </c>
      <c r="L1099" s="444">
        <f t="shared" ca="1" si="104"/>
        <v>-57708713.930591315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-57708713.930591315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-240543.20514210785</v>
      </c>
      <c r="L1100" s="444">
        <f t="shared" ca="1" si="104"/>
        <v>-57970912.439248003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-57970912.439248003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-241635.69892817741</v>
      </c>
      <c r="L1101" s="444">
        <f t="shared" ca="1" si="104"/>
        <v>-58234203.441690758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-58234203.441690758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-242732.74477168891</v>
      </c>
      <c r="L1102" s="444">
        <f t="shared" ca="1" si="104"/>
        <v>-58498591.489977024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-58498591.489977024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-243834.3616395483</v>
      </c>
      <c r="L1103" s="444">
        <f t="shared" ca="1" si="104"/>
        <v>-58764081.155131154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-58764081.155131154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-244940.56857769054</v>
      </c>
      <c r="L1104" s="444">
        <f t="shared" ca="1" si="104"/>
        <v>-59030677.027223423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-59030677.027223423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-246051.38471140829</v>
      </c>
      <c r="L1105" s="444">
        <f t="shared" ca="1" si="104"/>
        <v>-59298383.715449408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-59298383.715449408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-247166.82924568327</v>
      </c>
      <c r="L1106" s="444">
        <f t="shared" ca="1" si="104"/>
        <v>-59567205.848209672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-59567205.848209672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-248286.92146551766</v>
      </c>
      <c r="L1107" s="444">
        <f t="shared" ca="1" si="104"/>
        <v>-59837148.073189765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-59837148.073189765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-249411.68073626811</v>
      </c>
      <c r="L1108" s="444">
        <f t="shared" ca="1" si="104"/>
        <v>-60108215.057440609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-60108215.057440609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-250541.12650397993</v>
      </c>
      <c r="L1109" s="444">
        <f t="shared" ca="1" si="104"/>
        <v>-60380411.487459168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-60380411.487459168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-251675.27829572393</v>
      </c>
      <c r="L1110" s="444">
        <f t="shared" ca="1" si="104"/>
        <v>-60653742.069269471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-60653742.069269471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-252814.15571993351</v>
      </c>
      <c r="L1111" s="444">
        <f t="shared" ca="1" si="104"/>
        <v>-60928211.528503984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-60928211.528503984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-253957.77846674403</v>
      </c>
      <c r="L1112" s="444">
        <f t="shared" ca="1" si="104"/>
        <v>-61203824.610485308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-61203824.610485308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-255106.16630833285</v>
      </c>
      <c r="L1113" s="444">
        <f t="shared" ca="1" si="104"/>
        <v>-61480586.080308221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-61480586.080308221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-256259.33909926165</v>
      </c>
      <c r="L1114" s="444">
        <f t="shared" ca="1" si="104"/>
        <v>-61758500.722922057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-61758500.722922057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-257417.31677681929</v>
      </c>
      <c r="L1115" s="444">
        <f t="shared" ca="1" si="104"/>
        <v>-62037573.343213454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-62037573.343213454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-258580.11936136679</v>
      </c>
      <c r="L1116" s="444">
        <f t="shared" ca="1" si="104"/>
        <v>-62317808.766089395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-62317808.766089395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-259747.76695668319</v>
      </c>
      <c r="L1117" s="444">
        <f t="shared" ca="1" si="104"/>
        <v>-62599211.836560652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-62599211.836560652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-260920.27975031341</v>
      </c>
      <c r="L1118" s="444">
        <f t="shared" ca="1" si="104"/>
        <v>-62881787.419825539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-62881787.419825539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-262097.67801391715</v>
      </c>
      <c r="L1119" s="444">
        <f t="shared" ca="1" si="104"/>
        <v>-63165540.401354037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-63165540.401354037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-263279.9821036192</v>
      </c>
      <c r="L1120" s="444">
        <f t="shared" ca="1" si="104"/>
        <v>-63450475.686972231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-63450475.686972231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-264467.21246036171</v>
      </c>
      <c r="L1121" s="444">
        <f t="shared" ca="1" si="104"/>
        <v>-63736598.20294717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-63736598.20294717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-265659.38961025723</v>
      </c>
      <c r="L1122" s="444">
        <f t="shared" ca="1" si="104"/>
        <v>-64023912.896072008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-64023912.896072008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-266856.53416494408</v>
      </c>
      <c r="L1123" s="444">
        <f t="shared" ca="1" si="104"/>
        <v>-64312424.733751528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-64312424.733751528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-268058.66682194208</v>
      </c>
      <c r="L1124" s="444">
        <f t="shared" ca="1" si="104"/>
        <v>-64602138.704088047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-64602138.704088047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-269265.80836501095</v>
      </c>
      <c r="L1125" s="444">
        <f t="shared" ca="1" si="104"/>
        <v>-64893059.815967634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-64893059.815967634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-270477.97966450918</v>
      </c>
      <c r="L1126" s="444">
        <f t="shared" ca="1" si="104"/>
        <v>-65185193.099146724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-65185193.099146724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-271695.20167775539</v>
      </c>
      <c r="L1127" s="444">
        <f t="shared" ca="1" si="104"/>
        <v>-65478543.604339056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-65478543.604339056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-272917.49544939015</v>
      </c>
      <c r="L1128" s="444">
        <f t="shared" ca="1" si="104"/>
        <v>-65773116.40330302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-65773116.40330302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-274144.88211174001</v>
      </c>
      <c r="L1129" s="444">
        <f t="shared" ca="1" si="104"/>
        <v>-66068916.58892934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-66068916.58892934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-275377.38288518297</v>
      </c>
      <c r="L1130" s="444">
        <f t="shared" ca="1" si="104"/>
        <v>-66365949.275329098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-66365949.275329098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-276615.01907851535</v>
      </c>
      <c r="L1131" s="444">
        <f t="shared" ca="1" si="104"/>
        <v>-66664219.597922191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-66664219.597922191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-277857.81208931981</v>
      </c>
      <c r="L1132" s="444">
        <f t="shared" ca="1" si="104"/>
        <v>-66963732.713526085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-66963732.713526085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-279105.78340433608</v>
      </c>
      <c r="L1133" s="444">
        <f t="shared" ca="1" si="104"/>
        <v>-67264493.800445005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-67264493.800445005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-280358.9545998316</v>
      </c>
      <c r="L1134" s="444">
        <f t="shared" ca="1" si="104"/>
        <v>-67566508.058559418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-67566508.058559418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-281617.34734197502</v>
      </c>
      <c r="L1135" s="444">
        <f t="shared" ca="1" si="104"/>
        <v>-67869780.709415972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-67869780.709415972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-282880.98338721064</v>
      </c>
      <c r="L1136" s="444">
        <f t="shared" ca="1" si="104"/>
        <v>-68174316.996317774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-68174316.996317774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-284149.88458263484</v>
      </c>
      <c r="L1137" s="444">
        <f t="shared" ca="1" si="104"/>
        <v>-68480122.184414998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-68480122.184414998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-285424.07286637323</v>
      </c>
      <c r="L1138" s="444">
        <f t="shared" ca="1" si="104"/>
        <v>-68787201.560795963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-68787201.560795963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-286703.5702679606</v>
      </c>
      <c r="L1139" s="444">
        <f t="shared" ca="1" si="104"/>
        <v>-69095560.434578508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-69095560.434578508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-287988.39890872122</v>
      </c>
      <c r="L1140" s="444">
        <f t="shared" ca="1" si="104"/>
        <v>-69405204.137001812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-69405204.137001812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-289278.58100215165</v>
      </c>
      <c r="L1141" s="444">
        <f t="shared" ca="1" si="104"/>
        <v>-69716138.021518543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-69716138.021518543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-290574.13885430468</v>
      </c>
      <c r="L1142" s="444">
        <f t="shared" ca="1" si="104"/>
        <v>-70028367.463887438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-70028367.463887438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-291875.09486417507</v>
      </c>
      <c r="L1143" s="444">
        <f t="shared" ca="1" si="104"/>
        <v>-70341897.862266198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-70341897.862266198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-293181.47152408661</v>
      </c>
      <c r="L1144" s="444">
        <f t="shared" ca="1" si="104"/>
        <v>-70656734.637304872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-70656734.637304872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-294493.29142008105</v>
      </c>
      <c r="L1145" s="444">
        <f t="shared" ca="1" si="104"/>
        <v>-70972883.232239544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-70972883.232239544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-295810.57723230886</v>
      </c>
      <c r="L1146" s="444">
        <f t="shared" ca="1" si="104"/>
        <v>-71290349.112986445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-71290349.112986445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-297133.35173542093</v>
      </c>
      <c r="L1147" s="444">
        <f t="shared" ca="1" si="104"/>
        <v>-71609137.768236458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-71609137.768236458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-298461.63779896265</v>
      </c>
      <c r="L1148" s="444">
        <f t="shared" ca="1" si="104"/>
        <v>-71929254.709550008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-71929254.709550008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-299795.45838776912</v>
      </c>
      <c r="L1149" s="444">
        <f t="shared" ca="1" si="104"/>
        <v>-72250705.471452355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-72250705.471452355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-301134.83656236227</v>
      </c>
      <c r="L1150" s="444">
        <f t="shared" ca="1" si="104"/>
        <v>-72573495.611529306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-72573495.611529306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-302479.79547934956</v>
      </c>
      <c r="L1151" s="444">
        <f t="shared" ca="1" si="104"/>
        <v>-72897630.710523233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-72897630.710523233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-303830.35839182424</v>
      </c>
      <c r="L1152" s="444">
        <f t="shared" ca="1" si="104"/>
        <v>-73223116.372429639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-73223116.372429639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-305186.54864976759</v>
      </c>
      <c r="L1153" s="444">
        <f t="shared" ca="1" si="104"/>
        <v>-73549958.224593997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-73549958.224593997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-306548.38970045245</v>
      </c>
      <c r="L1154" s="444">
        <f t="shared" ca="1" si="104"/>
        <v>-73878161.917809039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-73878161.917809039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-307915.90508884843</v>
      </c>
      <c r="L1155" s="444">
        <f t="shared" ca="1" si="104"/>
        <v>-74207733.126412466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-74207733.126412466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-309289.11845802935</v>
      </c>
      <c r="L1156" s="444">
        <f t="shared" ca="1" si="104"/>
        <v>-74538677.548385084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-74538677.548385084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-310668.05354958196</v>
      </c>
      <c r="L1157" s="444">
        <f t="shared" ca="1" si="104"/>
        <v>-74871000.905449256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-74871000.905449256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-312052.73420401599</v>
      </c>
      <c r="L1158" s="444">
        <f t="shared" ca="1" si="104"/>
        <v>-75204708.94316785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-75204708.94316785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-313443.1843611768</v>
      </c>
      <c r="L1159" s="444">
        <f t="shared" ca="1" si="104"/>
        <v>-75539807.43104361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-75539807.43104361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-314839.42806065915</v>
      </c>
      <c r="L1160" s="444">
        <f t="shared" ca="1" si="104"/>
        <v>-75876302.162618861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-75876302.162618861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-316241.48944222269</v>
      </c>
      <c r="L1161" s="444">
        <f t="shared" ca="1" si="104"/>
        <v>-76214198.955575675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-76214198.955575675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-317649.3927462094</v>
      </c>
      <c r="L1162" s="444">
        <f t="shared" ca="1" si="104"/>
        <v>-76553503.65183647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-76553503.65183647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-319063.1623139627</v>
      </c>
      <c r="L1163" s="444">
        <f t="shared" ca="1" si="104"/>
        <v>-76894222.117665023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-76894222.117665023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-320482.82258824835</v>
      </c>
      <c r="L1164" s="444">
        <f t="shared" ca="1" si="104"/>
        <v>-77236360.243767858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-77236360.243767858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-321908.39811367681</v>
      </c>
      <c r="L1165" s="444">
        <f t="shared" ca="1" si="104"/>
        <v>-77579923.945396125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-77579923.945396125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-323339.91353712796</v>
      </c>
      <c r="L1166" s="444">
        <f t="shared" ca="1" si="104"/>
        <v>-77924919.16244784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-77924919.16244784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-324777.39360817679</v>
      </c>
      <c r="L1167" s="444">
        <f t="shared" ca="1" si="104"/>
        <v>-78271351.859570608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-78271351.859570608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-326220.86317952164</v>
      </c>
      <c r="L1168" s="444">
        <f t="shared" ca="1" si="104"/>
        <v>-78619228.026264712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-78619228.026264712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-327580.11677610298</v>
      </c>
      <c r="L1169" s="444">
        <f t="shared" ca="1" si="104"/>
        <v>-78946808.143040821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-78946808.143040821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-328945.03392933676</v>
      </c>
      <c r="L1170" s="444">
        <f t="shared" ca="1" si="104"/>
        <v>-79275753.176970154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-79275753.176970154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-330315.63823737565</v>
      </c>
      <c r="L1171" s="444">
        <f t="shared" ca="1" si="104"/>
        <v>-79606068.815207526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-79606068.815207526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-331691.95339669799</v>
      </c>
      <c r="L1172" s="444">
        <f t="shared" ca="1" si="104"/>
        <v>-79937760.768604219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-79937760.768604219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-333074.00320251758</v>
      </c>
      <c r="L1173" s="444">
        <f t="shared" ca="1" si="104"/>
        <v>-80270834.771806732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-80270834.771806732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-334461.81154919474</v>
      </c>
      <c r="L1174" s="444">
        <f t="shared" ca="1" si="104"/>
        <v>-80605296.583355933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-80605296.583355933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-335855.40243064973</v>
      </c>
      <c r="L1175" s="444">
        <f t="shared" ca="1" si="104"/>
        <v>-80941151.985786587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-80941151.985786587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-337254.79994077742</v>
      </c>
      <c r="L1176" s="444">
        <f t="shared" ca="1" si="104"/>
        <v>-81278406.785727367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-81278406.785727367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-338660.02827386401</v>
      </c>
      <c r="L1177" s="444">
        <f t="shared" ca="1" si="104"/>
        <v>-81617066.814001232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-81617066.814001232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-340071.11172500515</v>
      </c>
      <c r="L1178" s="444">
        <f t="shared" ca="1" si="104"/>
        <v>-81957137.925726235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-81957137.925726235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-341488.074690526</v>
      </c>
      <c r="L1179" s="444">
        <f t="shared" ca="1" si="104"/>
        <v>-82298626.000416756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-82298626.000416756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-342910.94166840316</v>
      </c>
      <c r="L1180" s="444">
        <f t="shared" ca="1" si="104"/>
        <v>-82641536.942085162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-82641536.942085162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-344339.7372586882</v>
      </c>
      <c r="L1181" s="444">
        <f t="shared" ca="1" si="104"/>
        <v>-82985876.679343849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-82985876.679343849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-345774.48616393271</v>
      </c>
      <c r="L1182" s="444">
        <f t="shared" ca="1" si="104"/>
        <v>-83331651.165507779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-83331651.165507779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-347215.21318961575</v>
      </c>
      <c r="L1183" s="444">
        <f t="shared" ca="1" si="104"/>
        <v>-83678866.378697395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-83678866.378697395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-348661.9432445725</v>
      </c>
      <c r="L1184" s="444">
        <f t="shared" ca="1" si="104"/>
        <v>-84027528.321941972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-84027528.321941972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-350114.70134142489</v>
      </c>
      <c r="L1185" s="444">
        <f t="shared" ca="1" si="104"/>
        <v>-84377643.023283392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-84377643.023283392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-351573.51259701414</v>
      </c>
      <c r="L1186" s="444">
        <f t="shared" ca="1" si="104"/>
        <v>-84729216.535880402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-84729216.535880402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-353038.40223283501</v>
      </c>
      <c r="L1187" s="444">
        <f t="shared" ca="1" si="104"/>
        <v>-85082254.938113242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-85082254.938113242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-354509.39557547186</v>
      </c>
      <c r="L1188" s="444">
        <f t="shared" ca="1" si="104"/>
        <v>-85436764.333688721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-85436764.333688721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-355986.51805703633</v>
      </c>
      <c r="L1189" s="444">
        <f t="shared" ca="1" si="104"/>
        <v>-85792750.851745754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-85792750.851745754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-357469.79521560733</v>
      </c>
      <c r="L1190" s="444">
        <f t="shared" ca="1" si="104"/>
        <v>-86150220.646961361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-86150220.646961361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-358959.25269567233</v>
      </c>
      <c r="L1191" s="444">
        <f t="shared" ca="1" si="104"/>
        <v>-86509179.899657041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-86509179.899657041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-360454.91624857101</v>
      </c>
      <c r="L1192" s="444">
        <f t="shared" ca="1" si="104"/>
        <v>-86869634.815905616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-86869634.815905616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-361956.81173294008</v>
      </c>
      <c r="L1193" s="444">
        <f t="shared" ca="1" si="104"/>
        <v>-87231591.627638549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-87231591.627638549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-363464.96511516062</v>
      </c>
      <c r="L1194" s="444">
        <f t="shared" ca="1" si="104"/>
        <v>-87595056.592753708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-87595056.592753708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-364979.40246980713</v>
      </c>
      <c r="L1195" s="444">
        <f t="shared" ca="1" si="104"/>
        <v>-87960035.995223522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-87960035.995223522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-366500.14998009801</v>
      </c>
      <c r="L1196" s="444">
        <f t="shared" ca="1" si="104"/>
        <v>-88326536.14520362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-88326536.14520362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-368027.23393834842</v>
      </c>
      <c r="L1197" s="444">
        <f t="shared" ca="1" si="104"/>
        <v>-88694563.379141971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-88694563.379141971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-369560.68074642489</v>
      </c>
      <c r="L1198" s="444">
        <f t="shared" ca="1" si="104"/>
        <v>-89064124.059888393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-89064124.059888393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-371100.51691620162</v>
      </c>
      <c r="L1199" s="444">
        <f t="shared" ca="1" si="104"/>
        <v>-89435224.576804593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-89435224.576804593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-372646.76907001913</v>
      </c>
      <c r="L1200" s="444">
        <f t="shared" ca="1" si="104"/>
        <v>-89807871.345874608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-89807871.345874608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-374199.46394114417</v>
      </c>
      <c r="L1201" s="444">
        <f t="shared" ca="1" si="104"/>
        <v>-90182070.80981575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-90182070.80981575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-375758.62837423227</v>
      </c>
      <c r="L1202" s="444">
        <f t="shared" ca="1" si="104"/>
        <v>-90557829.438189983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-90557829.438189983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-377324.28932579159</v>
      </c>
      <c r="L1203" s="444">
        <f t="shared" ca="1" si="104"/>
        <v>-90935153.727515772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-90935153.727515772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-378896.47386464907</v>
      </c>
      <c r="L1204" s="444">
        <f t="shared" ca="1" si="104"/>
        <v>-91314050.201380417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-91314050.201380417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-380475.2091724184</v>
      </c>
      <c r="L1205" s="444">
        <f t="shared" ca="1" si="104"/>
        <v>-91694525.41055283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-91694525.41055283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-382060.52254397015</v>
      </c>
      <c r="L1206" s="444">
        <f t="shared" ca="1" si="104"/>
        <v>-92076585.933096796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-92076585.933096796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-383652.44138790329</v>
      </c>
      <c r="L1207" s="444">
        <f t="shared" ca="1" si="104"/>
        <v>-92460238.374484703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-92460238.374484703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-385250.99322701962</v>
      </c>
      <c r="L1208" s="444">
        <f t="shared" ca="1" si="104"/>
        <v>-92845489.367711723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-92845489.367711723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-386856.20569879882</v>
      </c>
      <c r="L1209" s="444">
        <f t="shared" ca="1" si="104"/>
        <v>-93232345.573410526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-93232345.573410526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-388468.1065558772</v>
      </c>
      <c r="L1210" s="444">
        <f t="shared" ca="1" si="104"/>
        <v>-93620813.679966405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-93620813.679966405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-390086.72366652667</v>
      </c>
      <c r="L1211" s="444">
        <f t="shared" ca="1" si="104"/>
        <v>-94010900.403632939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-94010900.403632939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-391712.08501513721</v>
      </c>
      <c r="L1212" s="444">
        <f t="shared" ca="1" si="104"/>
        <v>-94402612.488648072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-94402612.488648072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-393344.21870270028</v>
      </c>
      <c r="L1213" s="444">
        <f t="shared" ca="1" si="104"/>
        <v>-94795956.707350776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-94795956.707350776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-394983.15294729488</v>
      </c>
      <c r="L1214" s="444">
        <f t="shared" ca="1" si="104"/>
        <v>-95190939.860298067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-95190939.860298067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-396628.91608457529</v>
      </c>
      <c r="L1215" s="444">
        <f t="shared" ca="1" si="104"/>
        <v>-95587568.77638264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-95587568.77638264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-398281.53656826098</v>
      </c>
      <c r="L1216" s="444">
        <f t="shared" ca="1" si="104"/>
        <v>-95985850.312950894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-95985850.312950894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-399941.04297062871</v>
      </c>
      <c r="L1217" s="444">
        <f t="shared" ca="1" si="104"/>
        <v>-96385791.355921522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-96385791.355921522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-401607.46398300631</v>
      </c>
      <c r="L1218" s="444">
        <f t="shared" ca="1" si="104"/>
        <v>-96787398.819904521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-96787398.819904521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-403280.82841626881</v>
      </c>
      <c r="L1219" s="444">
        <f t="shared" ca="1" si="104"/>
        <v>-97190679.648320794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-97190679.648320794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-404961.16520133661</v>
      </c>
      <c r="L1220" s="444">
        <f t="shared" ca="1" si="104"/>
        <v>-97595640.81352213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-97595640.81352213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-406648.50338967552</v>
      </c>
      <c r="L1221" s="444">
        <f t="shared" ca="1" si="104"/>
        <v>-98002289.316911802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-98002289.316911802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-408342.87215379917</v>
      </c>
      <c r="L1222" s="444">
        <f t="shared" ca="1" si="104"/>
        <v>-98410632.189065605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-98410632.189065605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-410044.30078777333</v>
      </c>
      <c r="L1223" s="444">
        <f t="shared" ca="1" si="104"/>
        <v>-98820676.489853382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-98820676.489853382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-411752.81870772241</v>
      </c>
      <c r="L1224" s="444">
        <f t="shared" ca="1" si="104"/>
        <v>-99232429.308561102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-99232429.308561102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-413468.45545233792</v>
      </c>
      <c r="L1225" s="444">
        <f t="shared" ca="1" si="104"/>
        <v>-99645897.764013439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-99645897.764013439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-415191.2406833893</v>
      </c>
      <c r="L1226" s="444">
        <f t="shared" ca="1" si="104"/>
        <v>-100061089.00469683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-100061089.00469683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-416921.20418623678</v>
      </c>
      <c r="L1227" s="444">
        <f t="shared" ca="1" si="104"/>
        <v>-100478010.20888306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-100478010.20888306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-418658.37587034609</v>
      </c>
      <c r="L1228" s="444">
        <f t="shared" ca="1" si="104"/>
        <v>-100896668.58475341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-100896668.58475341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-420402.78576980589</v>
      </c>
      <c r="L1229" s="444">
        <f t="shared" ca="1" si="104"/>
        <v>-101317071.37052321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-101317071.37052321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-422154.4640438467</v>
      </c>
      <c r="L1230" s="444">
        <f t="shared" ca="1" si="104"/>
        <v>-101739225.83456706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-101739225.83456706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-423913.44097736274</v>
      </c>
      <c r="L1231" s="444">
        <f t="shared" ca="1" si="104"/>
        <v>-102163139.27554442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-102163139.27554442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-425679.74698143505</v>
      </c>
      <c r="L1232" s="444">
        <f t="shared" ca="1" si="104"/>
        <v>-102588819.02252586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-102588819.02252586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-427453.41259385773</v>
      </c>
      <c r="L1233" s="444">
        <f t="shared" ca="1" si="104"/>
        <v>-103016272.43511972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-103016272.43511972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-429234.46847966546</v>
      </c>
      <c r="L1234" s="444">
        <f t="shared" ca="1" si="104"/>
        <v>-103445506.90359938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-103445506.90359938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-431022.94543166406</v>
      </c>
      <c r="L1235" s="444">
        <f t="shared" ca="1" si="104"/>
        <v>-103876529.84903105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-103876529.84903105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-432818.87437096267</v>
      </c>
      <c r="L1236" s="444">
        <f t="shared" ca="1" si="104"/>
        <v>-104309348.72340201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-104309348.72340201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-434622.28634750837</v>
      </c>
      <c r="L1237" s="444">
        <f t="shared" ca="1" si="104"/>
        <v>-104743971.00974952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-104743971.00974952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-436433.21254062298</v>
      </c>
      <c r="L1238" s="444">
        <f t="shared" ca="1" si="104"/>
        <v>-105180404.22229014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-105180404.22229014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-438251.68425954221</v>
      </c>
      <c r="L1239" s="444">
        <f t="shared" ca="1" si="104"/>
        <v>-105618655.90654969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-105618655.90654969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-440077.73294395709</v>
      </c>
      <c r="L1240" s="444">
        <f t="shared" ca="1" si="104"/>
        <v>-106058733.63949364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-106058733.63949364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-441911.39016455685</v>
      </c>
      <c r="L1241" s="444">
        <f t="shared" ca="1" si="104"/>
        <v>-106500645.0296582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-106500645.0296582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-443752.6876235758</v>
      </c>
      <c r="L1242" s="444">
        <f t="shared" ca="1" si="104"/>
        <v>-106944397.71728177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-106944397.71728177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-445601.65715534071</v>
      </c>
      <c r="L1243" s="444">
        <f t="shared" ca="1" si="104"/>
        <v>-107389999.37443711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-107389999.37443711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-447458.33072682132</v>
      </c>
      <c r="L1244" s="444">
        <f t="shared" ca="1" si="104"/>
        <v>-107837457.70516393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-107837457.70516393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-449322.74043818301</v>
      </c>
      <c r="L1245" s="444">
        <f t="shared" ca="1" si="104"/>
        <v>-108286780.4456021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-108286780.4456021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-451194.91852334206</v>
      </c>
      <c r="L1246" s="444">
        <f t="shared" ca="1" si="104"/>
        <v>-108737975.36412545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-108737975.36412545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-453074.89735052275</v>
      </c>
      <c r="L1247" s="444">
        <f t="shared" ca="1" si="104"/>
        <v>-109191050.26147597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-109191050.26147597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-454962.70942281652</v>
      </c>
      <c r="L1248" s="444">
        <f t="shared" ca="1" si="104"/>
        <v>-109646012.97089878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-109646012.97089878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-456858.38737874484</v>
      </c>
      <c r="L1249" s="444">
        <f t="shared" ca="1" si="104"/>
        <v>-110102871.35827753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-110102871.35827753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-458761.96399282303</v>
      </c>
      <c r="L1250" s="444">
        <f t="shared" ca="1" si="104"/>
        <v>-110561633.32227035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-110561633.32227035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-460673.47217612638</v>
      </c>
      <c r="L1251" s="444">
        <f t="shared" ca="1" si="104"/>
        <v>-111022306.79444647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-111022306.79444647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-462592.94497686025</v>
      </c>
      <c r="L1252" s="444">
        <f t="shared" ca="1" si="104"/>
        <v>-111484899.73942333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-111484899.73942333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-464520.41558093054</v>
      </c>
      <c r="L1253" s="444">
        <f t="shared" ca="1" si="104"/>
        <v>-111949420.15500426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-111949420.15500426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-466455.91731251776</v>
      </c>
      <c r="L1254" s="444">
        <f t="shared" ca="1" si="104"/>
        <v>-112415876.07231678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-112415876.07231678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-468399.48363465327</v>
      </c>
      <c r="L1255" s="444">
        <f t="shared" ca="1" si="104"/>
        <v>-112884275.55595143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-112884275.55595143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-470351.14814979758</v>
      </c>
      <c r="L1256" s="444">
        <f t="shared" ca="1" si="104"/>
        <v>-113354626.70410123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-113354626.70410123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-472310.94460042182</v>
      </c>
      <c r="L1257" s="444">
        <f t="shared" ca="1" si="104"/>
        <v>-113826937.64870165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-113826937.64870165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-474278.90686959022</v>
      </c>
      <c r="L1258" s="444">
        <f t="shared" ca="1" si="104"/>
        <v>-114301216.55557124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-114301216.55557124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-476255.06898154691</v>
      </c>
      <c r="L1259" s="444">
        <f t="shared" ca="1" si="104"/>
        <v>-114777471.62455279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-114777471.62455279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-478239.46510230325</v>
      </c>
      <c r="L1260" s="444">
        <f t="shared" ca="1" si="104"/>
        <v>-115255711.08965509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-115255711.08965509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-480232.12954022945</v>
      </c>
      <c r="L1261" s="444">
        <f t="shared" ca="1" si="104"/>
        <v>-115735943.21919532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-115735943.21919532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-482233.09674664715</v>
      </c>
      <c r="L1262" s="444">
        <f t="shared" ca="1" si="104"/>
        <v>-116218176.31594197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-116218176.31594197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-484242.40131642489</v>
      </c>
      <c r="L1263" s="444">
        <f t="shared" ca="1" si="104"/>
        <v>-116702418.71725839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-116702418.71725839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-486260.07798857661</v>
      </c>
      <c r="L1264" s="444">
        <f t="shared" ca="1" si="104"/>
        <v>-117188678.79524697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-117188678.79524697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-488286.1616468624</v>
      </c>
      <c r="L1265" s="444">
        <f t="shared" ca="1" si="104"/>
        <v>-117676964.95689383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-117676964.95689383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-490320.68732039101</v>
      </c>
      <c r="L1266" s="444">
        <f t="shared" ca="1" si="104"/>
        <v>-118167285.64421423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-118167285.64421423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-492363.69018422603</v>
      </c>
      <c r="L1267" s="444">
        <f t="shared" ca="1" si="104"/>
        <v>-118659649.33439845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-118659649.33439845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-494415.20555999351</v>
      </c>
      <c r="L1268" s="444">
        <f t="shared" ca="1" si="104"/>
        <v>-119154064.53995845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-119154064.53995845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-496475.26891649357</v>
      </c>
      <c r="L1269" s="444">
        <f t="shared" ca="1" si="104"/>
        <v>-119650539.80887493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-119650539.80887493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-498543.91587031231</v>
      </c>
      <c r="L1270" s="444">
        <f t="shared" ca="1" si="104"/>
        <v>-120149083.72474524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-120149083.72474524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-500621.18218643847</v>
      </c>
      <c r="L1271" s="444">
        <f t="shared" ca="1" si="104"/>
        <v>-120649704.90693168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-120649704.90693168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-502707.10377888201</v>
      </c>
      <c r="L1272" s="444">
        <f t="shared" ca="1" si="104"/>
        <v>-121152412.01071057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-121152412.01071057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-504801.71671129396</v>
      </c>
      <c r="L1273" s="444">
        <f t="shared" ca="1" si="104"/>
        <v>-121657213.72742186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-121657213.72742186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-506905.05719759117</v>
      </c>
      <c r="L1274" s="444">
        <f t="shared" ca="1" si="104"/>
        <v>-122164118.78461945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-122164118.78461945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-509017.16160258104</v>
      </c>
      <c r="L1275" s="444">
        <f t="shared" ca="1" si="104"/>
        <v>-122673135.94622204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-122673135.94622204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-511138.06644259184</v>
      </c>
      <c r="L1276" s="444">
        <f t="shared" ca="1" si="104"/>
        <v>-123184274.01266463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-123184274.01266463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-513267.80838610255</v>
      </c>
      <c r="L1277" s="444">
        <f t="shared" ca="1" si="104"/>
        <v>-123697541.82105073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-123697541.82105073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-515406.42425437807</v>
      </c>
      <c r="L1278" s="444">
        <f t="shared" ca="1" si="104"/>
        <v>-124212948.24530511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-124212948.24530511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-517553.95102210453</v>
      </c>
      <c r="L1279" s="444">
        <f t="shared" ca="1" si="104"/>
        <v>-124730502.19632721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-124730502.19632721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-519710.42581803002</v>
      </c>
      <c r="L1280" s="444">
        <f t="shared" ca="1" si="104"/>
        <v>-125250212.62214524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-125250212.62214524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-521875.88592560508</v>
      </c>
      <c r="L1281" s="444">
        <f t="shared" ca="1" si="104"/>
        <v>-125772088.50807084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-125772088.50807084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-524050.36878362851</v>
      </c>
      <c r="L1282" s="444">
        <f t="shared" ca="1" si="104"/>
        <v>-126296138.87685446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-126296138.87685446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-526233.91198689362</v>
      </c>
      <c r="L1283" s="444">
        <f t="shared" ref="L1283:L1537" ca="1" si="109">I1283-J1283+K1283</f>
        <v>-126822372.78884135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-126822372.78884135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-528426.55328683893</v>
      </c>
      <c r="L1284" s="444">
        <f t="shared" ca="1" si="109"/>
        <v>-127350799.34212819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-127350799.34212819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-530628.33059220074</v>
      </c>
      <c r="L1285" s="444">
        <f t="shared" ca="1" si="109"/>
        <v>-127881427.67272039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-127881427.67272039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-532839.28196966834</v>
      </c>
      <c r="L1286" s="444">
        <f t="shared" ca="1" si="109"/>
        <v>-128414266.95469005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-128414266.95469005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-535059.44564454188</v>
      </c>
      <c r="L1287" s="444">
        <f t="shared" ca="1" si="109"/>
        <v>-128949326.4003346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-128949326.4003346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-537288.86000139418</v>
      </c>
      <c r="L1288" s="444">
        <f t="shared" ca="1" si="109"/>
        <v>-129486615.260336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-129486615.260336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-539527.56358473329</v>
      </c>
      <c r="L1289" s="444">
        <f t="shared" ca="1" si="109"/>
        <v>-130026142.82392073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-130026142.82392073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-541775.59509966965</v>
      </c>
      <c r="L1290" s="444">
        <f t="shared" ca="1" si="109"/>
        <v>-130567918.4190204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-130567918.4190204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-544032.993412585</v>
      </c>
      <c r="L1291" s="444">
        <f t="shared" ca="1" si="109"/>
        <v>-131111951.41243298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-131111951.41243298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-546299.79755180411</v>
      </c>
      <c r="L1292" s="444">
        <f t="shared" ca="1" si="109"/>
        <v>-131658251.20998479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-131658251.20998479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-548576.04670826998</v>
      </c>
      <c r="L1293" s="444">
        <f t="shared" ca="1" si="109"/>
        <v>-132206827.25669307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-132206827.25669307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-550861.78023622104</v>
      </c>
      <c r="L1294" s="444">
        <f t="shared" ca="1" si="109"/>
        <v>-132757689.03692928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-132757689.03692928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-553157.03765387193</v>
      </c>
      <c r="L1295" s="444">
        <f t="shared" ca="1" si="109"/>
        <v>-133310846.07458316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-133310846.07458316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-555461.85864409653</v>
      </c>
      <c r="L1296" s="444">
        <f t="shared" ca="1" si="109"/>
        <v>-133866307.93322726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-133866307.93322726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-557776.28305511351</v>
      </c>
      <c r="L1297" s="444">
        <f t="shared" ca="1" si="109"/>
        <v>-134424084.21628237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-134424084.21628237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-560100.35090117657</v>
      </c>
      <c r="L1298" s="444">
        <f t="shared" ca="1" si="109"/>
        <v>-134984184.56718355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-134984184.56718355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-562434.10236326477</v>
      </c>
      <c r="L1299" s="444">
        <f t="shared" ca="1" si="109"/>
        <v>-135546618.66954681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-135546618.66954681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-564777.57778977836</v>
      </c>
      <c r="L1300" s="444">
        <f t="shared" ca="1" si="109"/>
        <v>-136111396.2473366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-136111396.2473366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-567130.81769723585</v>
      </c>
      <c r="L1301" s="444">
        <f t="shared" ca="1" si="109"/>
        <v>-136678527.06503382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-136678527.06503382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-569493.86277097429</v>
      </c>
      <c r="L1302" s="444">
        <f t="shared" ca="1" si="109"/>
        <v>-137248020.9278048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-137248020.9278048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-571866.7538658533</v>
      </c>
      <c r="L1303" s="444">
        <f t="shared" ca="1" si="109"/>
        <v>-137819887.68167067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-137819887.68167067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-574249.53200696106</v>
      </c>
      <c r="L1304" s="444">
        <f t="shared" ca="1" si="109"/>
        <v>-138394137.21367761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-138394137.21367761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-576642.23839032336</v>
      </c>
      <c r="L1305" s="444">
        <f t="shared" ca="1" si="109"/>
        <v>-138970779.45206794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-138970779.45206794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-579044.91438361641</v>
      </c>
      <c r="L1306" s="444">
        <f t="shared" ca="1" si="109"/>
        <v>-139549824.36645156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-139549824.36645156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-581457.60152688145</v>
      </c>
      <c r="L1307" s="444">
        <f t="shared" ca="1" si="109"/>
        <v>-140131281.96797845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-140131281.96797845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-583880.34153324354</v>
      </c>
      <c r="L1308" s="444">
        <f t="shared" ca="1" si="109"/>
        <v>-140715162.30951169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-140715162.30951169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-586313.17628963199</v>
      </c>
      <c r="L1309" s="444">
        <f t="shared" ca="1" si="109"/>
        <v>-141301475.48580131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-141301475.48580131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-588756.14785750548</v>
      </c>
      <c r="L1310" s="444">
        <f t="shared" ca="1" si="109"/>
        <v>-141890231.63365883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-141890231.63365883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-591209.29847357841</v>
      </c>
      <c r="L1311" s="444">
        <f t="shared" ca="1" si="109"/>
        <v>-142481440.93213239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-142481440.93213239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-593672.67055055161</v>
      </c>
      <c r="L1312" s="444">
        <f t="shared" ca="1" si="109"/>
        <v>-143075113.60268295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-143075113.60268295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-596146.30667784566</v>
      </c>
      <c r="L1313" s="444">
        <f t="shared" ca="1" si="109"/>
        <v>-143671259.9093608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-143671259.9093608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-598630.24962233659</v>
      </c>
      <c r="L1314" s="444">
        <f t="shared" ca="1" si="109"/>
        <v>-144269890.15898314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-144269890.15898314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-601124.54232909647</v>
      </c>
      <c r="L1315" s="444">
        <f t="shared" ca="1" si="109"/>
        <v>-144871014.70131224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-144871014.70131224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-603629.22792213433</v>
      </c>
      <c r="L1316" s="444">
        <f t="shared" ca="1" si="109"/>
        <v>-145474643.92923439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-145474643.92923439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-606144.34970514325</v>
      </c>
      <c r="L1317" s="444">
        <f t="shared" ca="1" si="109"/>
        <v>-146080788.27893952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-146080788.27893952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-608669.95116224792</v>
      </c>
      <c r="L1318" s="444">
        <f t="shared" ca="1" si="109"/>
        <v>-146689458.23010176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-146689458.23010176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-611206.07595875731</v>
      </c>
      <c r="L1319" s="444">
        <f t="shared" ca="1" si="109"/>
        <v>-147300664.30606052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-147300664.30606052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-613752.76794191881</v>
      </c>
      <c r="L1320" s="444">
        <f t="shared" ca="1" si="109"/>
        <v>-147914417.07400244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-147914417.07400244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-616310.07114167686</v>
      </c>
      <c r="L1321" s="444">
        <f t="shared" ca="1" si="109"/>
        <v>-148530727.14514413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-148530727.14514413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-618878.02977143391</v>
      </c>
      <c r="L1322" s="444">
        <f t="shared" ca="1" si="109"/>
        <v>-149149605.17491558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-149149605.17491558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-621456.68822881486</v>
      </c>
      <c r="L1323" s="444">
        <f t="shared" ca="1" si="109"/>
        <v>-149771061.8631444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-149771061.8631444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-624046.09109643498</v>
      </c>
      <c r="L1324" s="444">
        <f t="shared" ca="1" si="109"/>
        <v>-150395107.95424083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-150395107.95424083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-626646.28314267006</v>
      </c>
      <c r="L1325" s="444">
        <f t="shared" ca="1" si="109"/>
        <v>-151021754.23738348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-151021754.23738348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-629257.30932243122</v>
      </c>
      <c r="L1326" s="444">
        <f t="shared" ca="1" si="109"/>
        <v>-151651011.5467059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-151651011.5467059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-631879.21477794123</v>
      </c>
      <c r="L1327" s="444">
        <f t="shared" ca="1" si="109"/>
        <v>-152282890.76148385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-152282890.76148385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-634512.04483951605</v>
      </c>
      <c r="L1328" s="444">
        <f t="shared" ca="1" si="109"/>
        <v>-152917402.80632335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-152917402.80632335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-637155.84502634732</v>
      </c>
      <c r="L1329" s="444">
        <f t="shared" ca="1" si="109"/>
        <v>-153554558.65134969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-153554558.65134969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-639810.66104729043</v>
      </c>
      <c r="L1330" s="444">
        <f t="shared" ca="1" si="109"/>
        <v>-154194369.31239697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-154194369.31239697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-642476.53880165401</v>
      </c>
      <c r="L1331" s="444">
        <f t="shared" ca="1" si="109"/>
        <v>-154836845.85119861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-154836845.85119861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-645153.52437999425</v>
      </c>
      <c r="L1332" s="444">
        <f t="shared" ca="1" si="109"/>
        <v>-155481999.37557861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-155481999.37557861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-647841.66406491084</v>
      </c>
      <c r="L1333" s="444">
        <f t="shared" ca="1" si="109"/>
        <v>-156129841.03964353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-156129841.03964353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-650541.004331848</v>
      </c>
      <c r="L1334" s="444">
        <f t="shared" ca="1" si="109"/>
        <v>-156780382.04397538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-156780382.04397538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-653251.59184989741</v>
      </c>
      <c r="L1335" s="444">
        <f t="shared" ca="1" si="109"/>
        <v>-157433633.63582528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-157433633.63582528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-655973.4734826053</v>
      </c>
      <c r="L1336" s="444">
        <f t="shared" ca="1" si="109"/>
        <v>-158089607.10930789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-158089607.10930789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-658706.69628878287</v>
      </c>
      <c r="L1337" s="444">
        <f t="shared" ca="1" si="109"/>
        <v>-158748313.80559668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-158748313.80559668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-661451.3075233195</v>
      </c>
      <c r="L1338" s="444">
        <f t="shared" ca="1" si="109"/>
        <v>-159409765.11311999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-159409765.11311999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-664207.3546379999</v>
      </c>
      <c r="L1339" s="444">
        <f t="shared" ca="1" si="109"/>
        <v>-160073972.467758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-160073972.467758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-666974.88528232498</v>
      </c>
      <c r="L1340" s="444">
        <f t="shared" ca="1" si="109"/>
        <v>-160740947.35304034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-160740947.35304034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-669753.94730433472</v>
      </c>
      <c r="L1341" s="444">
        <f t="shared" ca="1" si="109"/>
        <v>-161410701.30034468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-161410701.30034468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-672544.58875143609</v>
      </c>
      <c r="L1342" s="444">
        <f t="shared" ca="1" si="109"/>
        <v>-162083245.88909611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-162083245.88909611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-675346.85787123383</v>
      </c>
      <c r="L1343" s="444">
        <f t="shared" ca="1" si="109"/>
        <v>-162758592.74696735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-162758592.74696735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-678160.80311236391</v>
      </c>
      <c r="L1344" s="444">
        <f t="shared" ca="1" si="109"/>
        <v>-163436753.5500797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-163436753.5500797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-680986.47312533204</v>
      </c>
      <c r="L1345" s="444">
        <f t="shared" ca="1" si="109"/>
        <v>-164117740.02320504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-164117740.02320504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-683823.91676335433</v>
      </c>
      <c r="L1346" s="444">
        <f t="shared" ca="1" si="109"/>
        <v>-164801563.93996841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-164801563.93996841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-686673.18308320164</v>
      </c>
      <c r="L1347" s="444">
        <f t="shared" ca="1" si="109"/>
        <v>-165488237.12305161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-165488237.12305161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-689534.32134604838</v>
      </c>
      <c r="L1348" s="444">
        <f t="shared" ca="1" si="109"/>
        <v>-166177771.44439766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-166177771.44439766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-692407.38101832359</v>
      </c>
      <c r="L1349" s="444">
        <f t="shared" ca="1" si="109"/>
        <v>-166870178.82541597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-166870178.82541597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-695292.4117725665</v>
      </c>
      <c r="L1350" s="444">
        <f t="shared" ca="1" si="109"/>
        <v>-167565471.23718855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-167565471.23718855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-698189.46348828566</v>
      </c>
      <c r="L1351" s="444">
        <f t="shared" ca="1" si="109"/>
        <v>-168263660.70067683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-168263660.70067683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-701098.5862528201</v>
      </c>
      <c r="L1352" s="444">
        <f t="shared" ca="1" si="109"/>
        <v>-168964759.28692964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-168964759.28692964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-704019.83036220679</v>
      </c>
      <c r="L1353" s="444">
        <f t="shared" ca="1" si="109"/>
        <v>-169668779.11729184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-169668779.11729184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-706953.24632204929</v>
      </c>
      <c r="L1354" s="444">
        <f t="shared" ca="1" si="109"/>
        <v>-170375732.36361387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-170375732.36361387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-709898.88484839117</v>
      </c>
      <c r="L1355" s="444">
        <f t="shared" ca="1" si="109"/>
        <v>-171085631.24846226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-171085631.24846226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-712856.79686859273</v>
      </c>
      <c r="L1356" s="444">
        <f t="shared" ca="1" si="109"/>
        <v>-171798488.04533085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-171798488.04533085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-715827.03352221183</v>
      </c>
      <c r="L1357" s="444">
        <f t="shared" ca="1" si="109"/>
        <v>-172514315.07885307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-172514315.07885307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-718809.64616188779</v>
      </c>
      <c r="L1358" s="444">
        <f t="shared" ca="1" si="109"/>
        <v>-173233124.72501495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-173233124.72501495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-721804.68635422899</v>
      </c>
      <c r="L1359" s="444">
        <f t="shared" ca="1" si="109"/>
        <v>-173954929.41136917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-173954929.41136917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-724812.20588070492</v>
      </c>
      <c r="L1360" s="444">
        <f t="shared" ca="1" si="109"/>
        <v>-174679741.61724988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-174679741.61724988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-727832.25673854118</v>
      </c>
      <c r="L1361" s="444">
        <f t="shared" ca="1" si="109"/>
        <v>-175407573.87398842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-175407573.87398842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-730864.89114161837</v>
      </c>
      <c r="L1362" s="444">
        <f t="shared" ca="1" si="109"/>
        <v>-176138438.76513004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-176138438.76513004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-733910.16152137518</v>
      </c>
      <c r="L1363" s="444">
        <f t="shared" ca="1" si="109"/>
        <v>-176872348.92665142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-176872348.92665142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-736968.12052771426</v>
      </c>
      <c r="L1364" s="444">
        <f t="shared" ca="1" si="109"/>
        <v>-177609317.04717913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-177609317.04717913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-740038.82102991303</v>
      </c>
      <c r="L1365" s="444">
        <f t="shared" ca="1" si="109"/>
        <v>-178349355.86820903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-178349355.86820903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-743122.31611753767</v>
      </c>
      <c r="L1366" s="444">
        <f t="shared" ca="1" si="109"/>
        <v>-179092478.18432656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-179092478.18432656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-746218.65910136071</v>
      </c>
      <c r="L1367" s="444">
        <f t="shared" ca="1" si="109"/>
        <v>-179838696.84342793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-179838696.84342793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-749327.90351428301</v>
      </c>
      <c r="L1368" s="444">
        <f t="shared" ca="1" si="109"/>
        <v>-180588024.74694222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-180588024.74694222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-752450.1031122593</v>
      </c>
      <c r="L1369" s="444">
        <f t="shared" ca="1" si="109"/>
        <v>-181340474.85005447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-181340474.85005447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-755585.31187522691</v>
      </c>
      <c r="L1370" s="444">
        <f t="shared" ca="1" si="109"/>
        <v>-182096060.1619297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-182096060.1619297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-758733.58400804037</v>
      </c>
      <c r="L1371" s="444">
        <f t="shared" ca="1" si="109"/>
        <v>-182854793.74593773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-182854793.74593773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-761894.97394140717</v>
      </c>
      <c r="L1372" s="444">
        <f t="shared" ca="1" si="109"/>
        <v>-183616688.71987915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-183616688.71987915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-765069.53633282974</v>
      </c>
      <c r="L1373" s="444">
        <f t="shared" ca="1" si="109"/>
        <v>-184381758.25621197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-184381758.25621197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-768257.32606754988</v>
      </c>
      <c r="L1374" s="444">
        <f t="shared" ca="1" si="109"/>
        <v>-185150015.5822795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-185150015.5822795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-771458.39825949795</v>
      </c>
      <c r="L1375" s="444">
        <f t="shared" ca="1" si="109"/>
        <v>-185921473.98053899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-185921473.98053899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-774672.80825224577</v>
      </c>
      <c r="L1376" s="444">
        <f t="shared" ca="1" si="109"/>
        <v>-186696146.78879124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-186696146.78879124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-777900.61161996354</v>
      </c>
      <c r="L1377" s="444">
        <f t="shared" ca="1" si="109"/>
        <v>-187474047.40041119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-187474047.40041119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-781141.86416837992</v>
      </c>
      <c r="L1378" s="444">
        <f t="shared" ca="1" si="109"/>
        <v>-188255189.26457956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-188255189.26457956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-784396.62193574815</v>
      </c>
      <c r="L1379" s="444">
        <f t="shared" ca="1" si="109"/>
        <v>-189039585.88651532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-189039585.88651532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-787664.94119381381</v>
      </c>
      <c r="L1380" s="444">
        <f t="shared" ca="1" si="109"/>
        <v>-189827250.82770914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-189827250.82770914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-790946.87844878808</v>
      </c>
      <c r="L1381" s="444">
        <f t="shared" ca="1" si="109"/>
        <v>-190618197.70615792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-190618197.70615792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-794242.49044232466</v>
      </c>
      <c r="L1382" s="444">
        <f t="shared" ca="1" si="109"/>
        <v>-191412440.19660026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-191412440.19660026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-797551.83415250108</v>
      </c>
      <c r="L1383" s="444">
        <f t="shared" ca="1" si="109"/>
        <v>-192209992.03075275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-192209992.03075275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-800874.96679480316</v>
      </c>
      <c r="L1384" s="444">
        <f t="shared" ca="1" si="109"/>
        <v>-193010866.99754754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-193010866.99754754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-804211.94582311471</v>
      </c>
      <c r="L1385" s="444">
        <f t="shared" ca="1" si="109"/>
        <v>-193815078.94337064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-193815078.94337064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-807562.82893071102</v>
      </c>
      <c r="L1386" s="444">
        <f t="shared" ca="1" si="109"/>
        <v>-194622641.77230135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-194622641.77230135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-810927.67405125557</v>
      </c>
      <c r="L1387" s="444">
        <f t="shared" ca="1" si="109"/>
        <v>-195433569.4463526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-195433569.4463526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-814306.5393598025</v>
      </c>
      <c r="L1388" s="444">
        <f t="shared" ca="1" si="109"/>
        <v>-196247875.98571241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-196247875.98571241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-817699.48327380174</v>
      </c>
      <c r="L1389" s="444">
        <f t="shared" ca="1" si="109"/>
        <v>-197065575.46898621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-197065575.46898621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-821106.56445410918</v>
      </c>
      <c r="L1390" s="444">
        <f t="shared" ca="1" si="109"/>
        <v>-197886682.03344032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-197886682.03344032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-824527.84180600138</v>
      </c>
      <c r="L1391" s="444">
        <f t="shared" ca="1" si="109"/>
        <v>-198711209.87524632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-198711209.87524632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-827963.37448019302</v>
      </c>
      <c r="L1392" s="444">
        <f t="shared" ca="1" si="109"/>
        <v>-199539173.2497265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-199539173.2497265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-831413.22187386046</v>
      </c>
      <c r="L1393" s="444">
        <f t="shared" ca="1" si="109"/>
        <v>-200370586.47160035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-200370586.47160035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-834877.44363166811</v>
      </c>
      <c r="L1394" s="444">
        <f t="shared" ca="1" si="109"/>
        <v>-201205463.91523203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-201205463.91523203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-838356.09964680008</v>
      </c>
      <c r="L1395" s="444">
        <f t="shared" ca="1" si="109"/>
        <v>-202043820.01487884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-202043820.01487884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-841849.25006199512</v>
      </c>
      <c r="L1396" s="444">
        <f t="shared" ca="1" si="109"/>
        <v>-202885669.26494083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-202885669.26494083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-845356.95527058677</v>
      </c>
      <c r="L1397" s="444">
        <f t="shared" ca="1" si="109"/>
        <v>-203731026.22021142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-203731026.22021142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-848879.27591754752</v>
      </c>
      <c r="L1398" s="444">
        <f t="shared" ca="1" si="109"/>
        <v>-204579905.49612898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-204579905.49612898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-852416.27290053735</v>
      </c>
      <c r="L1399" s="444">
        <f t="shared" ca="1" si="109"/>
        <v>-205432321.76902953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-205432321.76902953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-855968.00737095636</v>
      </c>
      <c r="L1400" s="444">
        <f t="shared" ca="1" si="109"/>
        <v>-206288289.77640048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-206288289.77640048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-859534.54073500203</v>
      </c>
      <c r="L1401" s="444">
        <f t="shared" ca="1" si="109"/>
        <v>-207147824.31713548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-207147824.31713548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-863115.93465473119</v>
      </c>
      <c r="L1402" s="444">
        <f t="shared" ca="1" si="109"/>
        <v>-208010940.25179023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-208010940.25179023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-866712.25104912592</v>
      </c>
      <c r="L1403" s="444">
        <f t="shared" ca="1" si="109"/>
        <v>-208877652.50283936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-208877652.50283936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-870323.55209516396</v>
      </c>
      <c r="L1404" s="444">
        <f t="shared" ca="1" si="109"/>
        <v>-209747976.05493453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-209747976.05493453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-873949.90022889373</v>
      </c>
      <c r="L1405" s="444">
        <f t="shared" ca="1" si="109"/>
        <v>-210621925.95516342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-210621925.95516342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-877591.35814651428</v>
      </c>
      <c r="L1406" s="444">
        <f t="shared" ca="1" si="109"/>
        <v>-211499517.31330994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-211499517.31330994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-881247.98880545795</v>
      </c>
      <c r="L1407" s="444">
        <f t="shared" ca="1" si="109"/>
        <v>-212380765.30211538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-212380765.30211538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-884919.85542548075</v>
      </c>
      <c r="L1408" s="444">
        <f t="shared" ca="1" si="109"/>
        <v>-213265685.15754086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-213265685.15754086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-888607.0214897535</v>
      </c>
      <c r="L1409" s="444">
        <f t="shared" ca="1" si="109"/>
        <v>-214154292.1790306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-214154292.1790306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-892309.55074596067</v>
      </c>
      <c r="L1410" s="444">
        <f t="shared" ca="1" si="109"/>
        <v>-215046601.72977656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-215046601.72977656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-896027.50720740238</v>
      </c>
      <c r="L1411" s="444">
        <f t="shared" ca="1" si="109"/>
        <v>-215942629.23698395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-215942629.23698395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-899760.95515409962</v>
      </c>
      <c r="L1412" s="444">
        <f t="shared" ca="1" si="109"/>
        <v>-216842390.19213805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-216842390.19213805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-903509.95913390862</v>
      </c>
      <c r="L1413" s="444">
        <f t="shared" ca="1" si="109"/>
        <v>-217745900.15127197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-217745900.15127197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-907274.58396363317</v>
      </c>
      <c r="L1414" s="444">
        <f t="shared" ca="1" si="109"/>
        <v>-218653174.7352356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-218653174.7352356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-911054.89473014837</v>
      </c>
      <c r="L1415" s="444">
        <f t="shared" ca="1" si="109"/>
        <v>-219564229.62996575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-219564229.62996575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-914850.95679152396</v>
      </c>
      <c r="L1416" s="444">
        <f t="shared" ca="1" si="109"/>
        <v>-220479080.58675727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-220479080.58675727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-918662.83577815525</v>
      </c>
      <c r="L1417" s="444">
        <f t="shared" ca="1" si="109"/>
        <v>-221397743.42253542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-221397743.42253542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-922490.5975938976</v>
      </c>
      <c r="L1418" s="444">
        <f t="shared" ca="1" si="109"/>
        <v>-222320234.02012932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-222320234.02012932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-926334.30841720547</v>
      </c>
      <c r="L1419" s="444">
        <f t="shared" ca="1" si="109"/>
        <v>-223246568.32854652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-223246568.32854652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-930194.03470227728</v>
      </c>
      <c r="L1420" s="444">
        <f t="shared" ca="1" si="109"/>
        <v>-224176762.3632488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-224176762.3632488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-934069.84318020334</v>
      </c>
      <c r="L1421" s="444">
        <f t="shared" ca="1" si="109"/>
        <v>-225110832.206429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-225110832.206429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-937961.8008601208</v>
      </c>
      <c r="L1422" s="444">
        <f t="shared" ca="1" si="109"/>
        <v>-226048794.00728911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-226048794.00728911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-941869.97503037134</v>
      </c>
      <c r="L1423" s="444">
        <f t="shared" ca="1" si="109"/>
        <v>-226990663.98231947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-226990663.98231947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-945794.43325966457</v>
      </c>
      <c r="L1424" s="444">
        <f t="shared" ca="1" si="109"/>
        <v>-227936458.41557914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-227936458.41557914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-949735.24339824647</v>
      </c>
      <c r="L1425" s="444">
        <f t="shared" ca="1" si="109"/>
        <v>-228886193.65897739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-228886193.65897739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-953692.47357907239</v>
      </c>
      <c r="L1426" s="444">
        <f t="shared" ca="1" si="109"/>
        <v>-229839886.13255647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-229839886.13255647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-957666.19221898529</v>
      </c>
      <c r="L1427" s="444">
        <f t="shared" ca="1" si="109"/>
        <v>-230797552.32477546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-230797552.32477546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-961656.46801989782</v>
      </c>
      <c r="L1428" s="444">
        <f t="shared" ca="1" si="109"/>
        <v>-231759208.79279536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-231759208.79279536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-965663.36996998067</v>
      </c>
      <c r="L1429" s="444">
        <f t="shared" ca="1" si="109"/>
        <v>-232724872.16276535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-232724872.16276535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-969686.96734485566</v>
      </c>
      <c r="L1430" s="444">
        <f t="shared" ca="1" si="109"/>
        <v>-233694559.1301102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-233694559.1301102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-973727.3297087925</v>
      </c>
      <c r="L1431" s="444">
        <f t="shared" ca="1" si="109"/>
        <v>-234668286.45981899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-234668286.45981899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-977784.5269159124</v>
      </c>
      <c r="L1432" s="444">
        <f t="shared" ca="1" si="109"/>
        <v>-235646070.9867349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-235646070.9867349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-981858.62911139533</v>
      </c>
      <c r="L1433" s="444">
        <f t="shared" ca="1" si="109"/>
        <v>-236627929.61584631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-236627929.61584631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-985949.70673269301</v>
      </c>
      <c r="L1434" s="444">
        <f t="shared" ca="1" si="109"/>
        <v>-237613879.322579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-237613879.322579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-990057.83051074576</v>
      </c>
      <c r="L1435" s="444">
        <f t="shared" ca="1" si="109"/>
        <v>-238603937.15308973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-238603937.15308973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-994183.07147120719</v>
      </c>
      <c r="L1436" s="444">
        <f t="shared" ca="1" si="109"/>
        <v>-239598120.22456095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-239598120.22456095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-998325.50093567057</v>
      </c>
      <c r="L1437" s="444">
        <f t="shared" ca="1" si="109"/>
        <v>-240596445.72549662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-240596445.72549662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-1002485.1905229025</v>
      </c>
      <c r="L1438" s="444">
        <f t="shared" ca="1" si="109"/>
        <v>-241598930.91601953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-241598930.91601953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-1006662.2121500814</v>
      </c>
      <c r="L1439" s="444">
        <f t="shared" ca="1" si="109"/>
        <v>-242605593.1281696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-242605593.1281696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-1010856.63803404</v>
      </c>
      <c r="L1440" s="444">
        <f t="shared" ca="1" si="109"/>
        <v>-243616449.76620364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-243616449.76620364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-1015068.5406925152</v>
      </c>
      <c r="L1441" s="444">
        <f t="shared" ca="1" si="109"/>
        <v>-244631518.30689615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-244631518.30689615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-1019297.9929454008</v>
      </c>
      <c r="L1442" s="444">
        <f t="shared" ca="1" si="109"/>
        <v>-245650816.29984155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-245650816.29984155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-1023545.0679160064</v>
      </c>
      <c r="L1443" s="444">
        <f t="shared" ca="1" si="109"/>
        <v>-246674361.36775756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-246674361.36775756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-1027809.8390323232</v>
      </c>
      <c r="L1444" s="444">
        <f t="shared" ca="1" si="109"/>
        <v>-247702171.20678988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-247702171.20678988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-1032092.3800282911</v>
      </c>
      <c r="L1445" s="444">
        <f t="shared" ca="1" si="109"/>
        <v>-248734263.58681816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-248734263.58681816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-1036392.7649450757</v>
      </c>
      <c r="L1446" s="444">
        <f t="shared" ca="1" si="109"/>
        <v>-249770656.35176325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-249770656.35176325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-1040711.0681323468</v>
      </c>
      <c r="L1447" s="444">
        <f t="shared" ca="1" si="109"/>
        <v>-250811367.41989559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-250811367.41989559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-1045047.3642495651</v>
      </c>
      <c r="L1448" s="444">
        <f t="shared" ca="1" si="109"/>
        <v>-251856414.78414515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-251856414.78414515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-1049401.7282672715</v>
      </c>
      <c r="L1449" s="444">
        <f t="shared" ca="1" si="109"/>
        <v>-252905816.51241243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-252905816.51241243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-1053774.235468385</v>
      </c>
      <c r="L1450" s="444">
        <f t="shared" ca="1" si="109"/>
        <v>-253959590.74788082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-253959590.74788082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-1058164.9614495032</v>
      </c>
      <c r="L1451" s="444">
        <f t="shared" ca="1" si="109"/>
        <v>-255017755.70933032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-255017755.70933032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-1062573.9821222096</v>
      </c>
      <c r="L1452" s="444">
        <f t="shared" ca="1" si="109"/>
        <v>-256080329.69145253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-256080329.69145253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-1067001.3737143856</v>
      </c>
      <c r="L1453" s="444">
        <f t="shared" ca="1" si="109"/>
        <v>-257147331.06516692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-257147331.06516692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-1071447.2127715289</v>
      </c>
      <c r="L1454" s="444">
        <f t="shared" ca="1" si="109"/>
        <v>-258218778.27793846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-258218778.27793846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-1075911.576158077</v>
      </c>
      <c r="L1455" s="444">
        <f t="shared" ca="1" si="109"/>
        <v>-259294689.85409653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-259294689.85409653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-1080394.5410587355</v>
      </c>
      <c r="L1456" s="444">
        <f t="shared" ca="1" si="109"/>
        <v>-260375084.39515528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-260375084.39515528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-1084896.1849798139</v>
      </c>
      <c r="L1457" s="444">
        <f t="shared" ca="1" si="109"/>
        <v>-261459980.58013511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-261459980.58013511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-1089416.5857505628</v>
      </c>
      <c r="L1458" s="444">
        <f t="shared" ca="1" si="109"/>
        <v>-262549397.16588566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-262549397.16588566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-1093955.8215245234</v>
      </c>
      <c r="L1459" s="444">
        <f t="shared" ca="1" si="109"/>
        <v>-263643352.98741019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-263643352.98741019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-1098513.9707808758</v>
      </c>
      <c r="L1460" s="444">
        <f t="shared" ca="1" si="109"/>
        <v>-264741866.95819107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-264741866.95819107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-1103091.1123257962</v>
      </c>
      <c r="L1461" s="444">
        <f t="shared" ca="1" si="109"/>
        <v>-265844958.07051685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-265844958.07051685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-1107687.3252938201</v>
      </c>
      <c r="L1462" s="444">
        <f t="shared" ca="1" si="109"/>
        <v>-266952645.39581066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-266952645.39581066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-1112302.6891492112</v>
      </c>
      <c r="L1463" s="444">
        <f t="shared" ca="1" si="109"/>
        <v>-268064948.08495986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-268064948.08495986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-1116937.2836873326</v>
      </c>
      <c r="L1464" s="444">
        <f t="shared" ca="1" si="109"/>
        <v>-269181885.36864722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-269181885.36864722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-1121591.1890360301</v>
      </c>
      <c r="L1465" s="444">
        <f t="shared" ca="1" si="109"/>
        <v>-270303476.55768323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-270303476.55768323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-1126264.4856570135</v>
      </c>
      <c r="L1466" s="444">
        <f t="shared" ca="1" si="109"/>
        <v>-271429741.04334027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-271429741.04334027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-1130957.254347251</v>
      </c>
      <c r="L1467" s="444">
        <f t="shared" ca="1" si="109"/>
        <v>-272560698.29768753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-272560698.29768753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-1135669.5762403647</v>
      </c>
      <c r="L1468" s="444">
        <f t="shared" ca="1" si="109"/>
        <v>-273696367.87392789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-273696367.87392789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-1140401.5328080328</v>
      </c>
      <c r="L1469" s="444">
        <f t="shared" ca="1" si="109"/>
        <v>-274836769.4067359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-274836769.4067359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-1145153.2058613996</v>
      </c>
      <c r="L1470" s="444">
        <f t="shared" ca="1" si="109"/>
        <v>-275981922.61259729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-275981922.61259729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-1149924.6775524886</v>
      </c>
      <c r="L1471" s="444">
        <f t="shared" ca="1" si="109"/>
        <v>-277131847.29014975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-277131847.29014975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-1154716.0303756238</v>
      </c>
      <c r="L1472" s="444">
        <f t="shared" ca="1" si="109"/>
        <v>-278286563.32052535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-278286563.32052535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-1159527.3471688556</v>
      </c>
      <c r="L1473" s="444">
        <f t="shared" ca="1" si="109"/>
        <v>-279446090.66769421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-279446090.66769421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-1164358.7111153926</v>
      </c>
      <c r="L1474" s="444">
        <f t="shared" ca="1" si="109"/>
        <v>-280610449.37880963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-280610449.37880963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-1169210.2057450402</v>
      </c>
      <c r="L1475" s="444">
        <f t="shared" ca="1" si="109"/>
        <v>-281779659.58455467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-281779659.58455467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-1174081.9149356445</v>
      </c>
      <c r="L1476" s="444">
        <f t="shared" ca="1" si="109"/>
        <v>-282953741.49949032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-282953741.49949032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-1178973.922914543</v>
      </c>
      <c r="L1477" s="444">
        <f t="shared" ca="1" si="109"/>
        <v>-284132715.42240489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-284132715.42240489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-1183886.3142600204</v>
      </c>
      <c r="L1478" s="444">
        <f t="shared" ca="1" si="109"/>
        <v>-285316601.73666489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-285316601.73666489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-1188819.1739027703</v>
      </c>
      <c r="L1479" s="444">
        <f t="shared" ca="1" si="109"/>
        <v>-286505420.91056764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-286505420.91056764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-1193772.5871273652</v>
      </c>
      <c r="L1480" s="444">
        <f t="shared" ca="1" si="109"/>
        <v>-287699193.49769503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-287699193.49769503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-1198746.6395737294</v>
      </c>
      <c r="L1481" s="444">
        <f t="shared" ca="1" si="109"/>
        <v>-288897940.13726878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-288897940.13726878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-1203741.4172386199</v>
      </c>
      <c r="L1482" s="444">
        <f t="shared" ca="1" si="109"/>
        <v>-290101681.55450737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-290101681.55450737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-1208757.006477114</v>
      </c>
      <c r="L1483" s="444">
        <f t="shared" ca="1" si="109"/>
        <v>-291310438.56098449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-291310438.56098449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-1213793.494004102</v>
      </c>
      <c r="L1484" s="444">
        <f t="shared" ca="1" si="109"/>
        <v>-292524232.05498862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-292524232.05498862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-1218850.9668957859</v>
      </c>
      <c r="L1485" s="444">
        <f t="shared" ca="1" si="109"/>
        <v>-293743083.02188438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-293743083.02188438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-1223929.5125911848</v>
      </c>
      <c r="L1486" s="444">
        <f t="shared" ca="1" si="109"/>
        <v>-294967012.53447556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-294967012.53447556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-1229029.2188936481</v>
      </c>
      <c r="L1487" s="444">
        <f t="shared" ca="1" si="109"/>
        <v>-296196041.75336921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-296196041.75336921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-1234150.1739723717</v>
      </c>
      <c r="L1488" s="444">
        <f t="shared" ca="1" si="109"/>
        <v>-297430191.92734158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-297430191.92734158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-1239292.4663639232</v>
      </c>
      <c r="L1489" s="444">
        <f t="shared" ca="1" si="109"/>
        <v>-298669484.39370549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-298669484.39370549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-1244456.1849737728</v>
      </c>
      <c r="L1490" s="444">
        <f t="shared" ca="1" si="109"/>
        <v>-299913940.57867926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-299913940.57867926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-1249641.4190778302</v>
      </c>
      <c r="L1491" s="444">
        <f t="shared" ca="1" si="109"/>
        <v>-301163581.99775708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-301163581.99775708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-1254848.2583239877</v>
      </c>
      <c r="L1492" s="444">
        <f t="shared" ca="1" si="109"/>
        <v>-302418430.25608104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-302418430.25608104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-1260076.7927336709</v>
      </c>
      <c r="L1493" s="444">
        <f t="shared" ca="1" si="109"/>
        <v>-303678507.04881471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-303678507.04881471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-1265327.1127033946</v>
      </c>
      <c r="L1494" s="444">
        <f t="shared" ca="1" si="109"/>
        <v>-304943834.1615181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-304943834.1615181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-1270599.3090063254</v>
      </c>
      <c r="L1495" s="444">
        <f t="shared" ca="1" si="109"/>
        <v>-306214433.47052443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-306214433.47052443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-1275893.4727938517</v>
      </c>
      <c r="L1496" s="444">
        <f t="shared" ca="1" si="109"/>
        <v>-307490326.94331831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-307490326.94331831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-1281209.6955971597</v>
      </c>
      <c r="L1497" s="444">
        <f t="shared" ca="1" si="109"/>
        <v>-308771536.63891548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-308771536.63891548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-1286548.0693288145</v>
      </c>
      <c r="L1498" s="444">
        <f t="shared" ca="1" si="109"/>
        <v>-310058084.70824426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-310058084.70824426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-1291908.6862843512</v>
      </c>
      <c r="L1499" s="444">
        <f t="shared" ca="1" si="109"/>
        <v>-311349993.39452863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-311349993.39452863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-1297291.6391438693</v>
      </c>
      <c r="L1500" s="444">
        <f t="shared" ca="1" si="109"/>
        <v>-312647285.03367251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-312647285.03367251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-1302697.0209736354</v>
      </c>
      <c r="L1501" s="444">
        <f t="shared" ca="1" si="109"/>
        <v>-313949982.05464613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-313949982.05464613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-1308124.9252276921</v>
      </c>
      <c r="L1502" s="444">
        <f t="shared" ca="1" si="109"/>
        <v>-315258106.97987384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-315258106.97987384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-1313575.4457494742</v>
      </c>
      <c r="L1503" s="444">
        <f t="shared" ca="1" si="109"/>
        <v>-316571682.4256233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-316571682.4256233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-1319048.6767734303</v>
      </c>
      <c r="L1504" s="444">
        <f t="shared" ca="1" si="109"/>
        <v>-317890731.10239673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-317890731.10239673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-1324544.712926653</v>
      </c>
      <c r="L1505" s="444">
        <f t="shared" ca="1" si="109"/>
        <v>-319215275.81532335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-319215275.81532335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-1330063.649230514</v>
      </c>
      <c r="L1506" s="444">
        <f t="shared" ca="1" si="109"/>
        <v>-320545339.46455389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-320545339.46455389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-1335605.5811023079</v>
      </c>
      <c r="L1507" s="444">
        <f t="shared" ca="1" si="109"/>
        <v>-321880945.0456562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-321880945.0456562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-1341170.6043569008</v>
      </c>
      <c r="L1508" s="444">
        <f t="shared" ca="1" si="109"/>
        <v>-323222115.65001309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-323222115.65001309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-1346758.8152083878</v>
      </c>
      <c r="L1509" s="444">
        <f t="shared" ca="1" si="109"/>
        <v>-324568874.46522146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-324568874.46522146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-1352370.310271756</v>
      </c>
      <c r="L1510" s="444">
        <f t="shared" ca="1" si="109"/>
        <v>-325921244.7754932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-325921244.7754932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-1358005.1865645549</v>
      </c>
      <c r="L1511" s="444">
        <f t="shared" ca="1" si="109"/>
        <v>-327279249.96205777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-327279249.96205777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-1363663.541508574</v>
      </c>
      <c r="L1512" s="444">
        <f t="shared" ca="1" si="109"/>
        <v>-328642913.50356632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-328642913.50356632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-1369345.4729315264</v>
      </c>
      <c r="L1513" s="444">
        <f t="shared" ca="1" si="109"/>
        <v>-330012258.97649783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-330012258.97649783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-1375051.0790687408</v>
      </c>
      <c r="L1514" s="444">
        <f t="shared" ca="1" si="109"/>
        <v>-331387310.05556655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-331387310.05556655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-1380780.4585648605</v>
      </c>
      <c r="L1515" s="444">
        <f t="shared" ca="1" si="109"/>
        <v>-332768090.51413143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-332768090.51413143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-1386533.7104755477</v>
      </c>
      <c r="L1516" s="444">
        <f t="shared" ca="1" si="109"/>
        <v>-334154624.22460699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-334154624.22460699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-1392310.9342691959</v>
      </c>
      <c r="L1517" s="444">
        <f t="shared" ca="1" si="109"/>
        <v>-335546935.15887618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-335546935.15887618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-1398112.2298286508</v>
      </c>
      <c r="L1518" s="444">
        <f t="shared" ca="1" si="109"/>
        <v>-336945047.38870484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-336945047.38870484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-1403937.6974529368</v>
      </c>
      <c r="L1519" s="444">
        <f t="shared" ca="1" si="109"/>
        <v>-338348985.0861578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-338348985.0861578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-1409787.4378589909</v>
      </c>
      <c r="L1520" s="444">
        <f t="shared" ca="1" si="109"/>
        <v>-339758772.5240168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-339758772.5240168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-1415661.5521834034</v>
      </c>
      <c r="L1521" s="444">
        <f t="shared" ca="1" si="109"/>
        <v>-341174434.07620019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-341174434.07620019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-1421560.1419841675</v>
      </c>
      <c r="L1522" s="444">
        <f t="shared" ca="1" si="109"/>
        <v>-342595994.21818435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-342595994.21818435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-1427483.3092424348</v>
      </c>
      <c r="L1523" s="444">
        <f t="shared" ca="1" si="109"/>
        <v>-344023477.52742678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-344023477.52742678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-1433431.1563642782</v>
      </c>
      <c r="L1524" s="444">
        <f t="shared" ca="1" si="109"/>
        <v>-345456908.68379104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-345456908.68379104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-1439403.7861824627</v>
      </c>
      <c r="L1525" s="444">
        <f t="shared" ca="1" si="109"/>
        <v>-346896312.4699735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-346896312.4699735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-1445401.3019582229</v>
      </c>
      <c r="L1526" s="444">
        <f t="shared" ca="1" si="109"/>
        <v>-348341713.77193171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-348341713.77193171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-1451423.8073830488</v>
      </c>
      <c r="L1527" s="444">
        <f t="shared" ca="1" si="109"/>
        <v>-349793137.57931477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-349793137.57931477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-1457471.4065804782</v>
      </c>
      <c r="L1528" s="444">
        <f t="shared" ca="1" si="109"/>
        <v>-351250608.98589528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-351250608.98589528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-1463544.2041078969</v>
      </c>
      <c r="L1529" s="444">
        <f t="shared" ca="1" si="109"/>
        <v>-352714153.19000316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-352714153.19000316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-1469642.3049583465</v>
      </c>
      <c r="L1530" s="444">
        <f t="shared" ca="1" si="109"/>
        <v>-354183795.4949615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-354183795.4949615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-1475765.8145623396</v>
      </c>
      <c r="L1531" s="444">
        <f t="shared" ca="1" si="109"/>
        <v>-355659561.30952382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-355659561.30952382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-1481914.8387896826</v>
      </c>
      <c r="L1532" s="444">
        <f t="shared" ca="1" si="109"/>
        <v>-357141476.14831352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-357141476.14831352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-1488089.4839513064</v>
      </c>
      <c r="L1533" s="444">
        <f t="shared" ca="1" si="109"/>
        <v>-358629565.63226485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-358629565.63226485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-1494289.8568011036</v>
      </c>
      <c r="L1534" s="444">
        <f t="shared" ca="1" si="109"/>
        <v>-360123855.48906595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-360123855.48906595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-1500516.0645377748</v>
      </c>
      <c r="L1535" s="444">
        <f t="shared" ca="1" si="109"/>
        <v>-361624371.55360371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-361624371.55360371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-1506768.2148066822</v>
      </c>
      <c r="L1536" s="444">
        <f t="shared" ca="1" si="109"/>
        <v>-363131139.76841038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-363131139.76841038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-1513046.4157017099</v>
      </c>
      <c r="L1537" s="444">
        <f t="shared" ca="1" si="109"/>
        <v>-364644186.18411207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-364644186.18411207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-1519350.7757671336</v>
      </c>
      <c r="L1538" s="444">
        <f t="shared" ref="L1538:L1792" ca="1" si="114">I1538-J1538+K1538</f>
        <v>-366163536.95987922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-366163536.95987922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-1525681.4039994967</v>
      </c>
      <c r="L1539" s="444">
        <f t="shared" ca="1" si="114"/>
        <v>-367689218.36387873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-367689218.36387873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-1532038.4098494947</v>
      </c>
      <c r="L1540" s="444">
        <f t="shared" ca="1" si="114"/>
        <v>-369221256.77372825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-369221256.77372825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-1538421.9032238678</v>
      </c>
      <c r="L1541" s="444">
        <f t="shared" ca="1" si="114"/>
        <v>-370759678.67695212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-370759678.67695212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-1544831.9944873005</v>
      </c>
      <c r="L1542" s="444">
        <f t="shared" ca="1" si="114"/>
        <v>-372304510.67143941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-372304510.67143941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-1551268.7944643309</v>
      </c>
      <c r="L1543" s="444">
        <f t="shared" ca="1" si="114"/>
        <v>-373855779.46590376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-373855779.46590376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-1557732.4144412656</v>
      </c>
      <c r="L1544" s="444">
        <f t="shared" ca="1" si="114"/>
        <v>-375413511.88034505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-375413511.88034505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-1564222.9661681044</v>
      </c>
      <c r="L1545" s="444">
        <f t="shared" ca="1" si="114"/>
        <v>-376977734.84651315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-376977734.84651315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-1570740.5618604715</v>
      </c>
      <c r="L1546" s="444">
        <f t="shared" ca="1" si="114"/>
        <v>-378548475.40837359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-378548475.40837359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-1577285.3142015566</v>
      </c>
      <c r="L1547" s="444">
        <f t="shared" ca="1" si="114"/>
        <v>-380125760.72257513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-380125760.72257513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-1583857.336344063</v>
      </c>
      <c r="L1548" s="444">
        <f t="shared" ca="1" si="114"/>
        <v>-381709618.05891919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-381709618.05891919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-1590456.7419121633</v>
      </c>
      <c r="L1549" s="444">
        <f t="shared" ca="1" si="114"/>
        <v>-383300074.80083138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-383300074.80083138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-1597083.6450034641</v>
      </c>
      <c r="L1550" s="444">
        <f t="shared" ca="1" si="114"/>
        <v>-384897158.44583482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-384897158.44583482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-1603738.1601909783</v>
      </c>
      <c r="L1551" s="444">
        <f t="shared" ca="1" si="114"/>
        <v>-386500896.60602582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-386500896.60602582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-1610420.4025251076</v>
      </c>
      <c r="L1552" s="444">
        <f t="shared" ca="1" si="114"/>
        <v>-388111317.00855094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-388111317.00855094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-1617130.487535629</v>
      </c>
      <c r="L1553" s="444">
        <f t="shared" ca="1" si="114"/>
        <v>-389728447.4960866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-389728447.4960866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-1623868.5312336942</v>
      </c>
      <c r="L1554" s="444">
        <f t="shared" ca="1" si="114"/>
        <v>-391352316.02732027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-391352316.02732027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-1630634.6501138345</v>
      </c>
      <c r="L1555" s="444">
        <f t="shared" ca="1" si="114"/>
        <v>-392982950.67743409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-392982950.67743409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-1637428.9611559752</v>
      </c>
      <c r="L1556" s="444">
        <f t="shared" ca="1" si="114"/>
        <v>-394620379.63859004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-394620379.63859004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-1644251.5818274585</v>
      </c>
      <c r="L1557" s="444">
        <f t="shared" ca="1" si="114"/>
        <v>-396264631.2204175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-396264631.2204175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-1651102.6300850729</v>
      </c>
      <c r="L1558" s="444">
        <f t="shared" ca="1" si="114"/>
        <v>-397915733.85050255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-397915733.85050255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-1657982.2243770938</v>
      </c>
      <c r="L1559" s="444">
        <f t="shared" ca="1" si="114"/>
        <v>-399573716.07487965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-399573716.07487965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-1664890.4836453318</v>
      </c>
      <c r="L1560" s="444">
        <f t="shared" ca="1" si="114"/>
        <v>-401238606.55852497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-401238606.55852497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-1671827.5273271874</v>
      </c>
      <c r="L1561" s="444">
        <f t="shared" ca="1" si="114"/>
        <v>-402910434.08585215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-402910434.08585215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-1678793.4753577174</v>
      </c>
      <c r="L1562" s="444">
        <f t="shared" ca="1" si="114"/>
        <v>-404589227.56120986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-404589227.56120986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-1685788.4481717078</v>
      </c>
      <c r="L1563" s="444">
        <f t="shared" ca="1" si="114"/>
        <v>-406275016.00938159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-406275016.00938159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-1692812.5667057566</v>
      </c>
      <c r="L1564" s="444">
        <f t="shared" ca="1" si="114"/>
        <v>-407967828.57608736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-407967828.57608736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-1699865.952400364</v>
      </c>
      <c r="L1565" s="444">
        <f t="shared" ca="1" si="114"/>
        <v>-409667694.52848774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-409667694.52848774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-1706948.7272020322</v>
      </c>
      <c r="L1566" s="444">
        <f t="shared" ca="1" si="114"/>
        <v>-411374643.2556898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-411374643.2556898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-1714061.0135653741</v>
      </c>
      <c r="L1567" s="444">
        <f t="shared" ca="1" si="114"/>
        <v>-413088704.26925516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-413088704.26925516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-1721202.9344552299</v>
      </c>
      <c r="L1568" s="444">
        <f t="shared" ca="1" si="114"/>
        <v>-414809907.20371038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-414809907.20371038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-1728374.6133487932</v>
      </c>
      <c r="L1569" s="444">
        <f t="shared" ca="1" si="114"/>
        <v>-416538281.81705916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-416538281.81705916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-1735576.1742377465</v>
      </c>
      <c r="L1570" s="444">
        <f t="shared" ca="1" si="114"/>
        <v>-418273857.99129689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-418273857.99129689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-1742807.7416304033</v>
      </c>
      <c r="L1571" s="444">
        <f t="shared" ca="1" si="114"/>
        <v>-420016665.73292726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-420016665.73292726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-1750069.4405538635</v>
      </c>
      <c r="L1572" s="444">
        <f t="shared" ca="1" si="114"/>
        <v>-421766735.17348111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-421766735.17348111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-1757361.3965561714</v>
      </c>
      <c r="L1573" s="444">
        <f t="shared" ca="1" si="114"/>
        <v>-423524096.57003731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-423524096.57003731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-1764683.7357084888</v>
      </c>
      <c r="L1574" s="444">
        <f t="shared" ca="1" si="114"/>
        <v>-425288780.30574578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-425288780.30574578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-1772036.584607274</v>
      </c>
      <c r="L1575" s="444">
        <f t="shared" ca="1" si="114"/>
        <v>-427060816.89035308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-427060816.89035308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-1779420.0703764712</v>
      </c>
      <c r="L1576" s="444">
        <f t="shared" ca="1" si="114"/>
        <v>-428840236.96072954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-428840236.96072954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-1786834.3206697067</v>
      </c>
      <c r="L1577" s="444">
        <f t="shared" ca="1" si="114"/>
        <v>-430627071.28139925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-430627071.28139925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-1794279.4636724966</v>
      </c>
      <c r="L1578" s="444">
        <f t="shared" ca="1" si="114"/>
        <v>-432421350.74507177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-432421350.74507177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-1801755.6281044653</v>
      </c>
      <c r="L1579" s="444">
        <f t="shared" ca="1" si="114"/>
        <v>-434223106.37317622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-434223106.37317622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-1809262.9432215674</v>
      </c>
      <c r="L1580" s="444">
        <f t="shared" ca="1" si="114"/>
        <v>-436032369.31639779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-436032369.31639779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-1816801.538818324</v>
      </c>
      <c r="L1581" s="444">
        <f t="shared" ca="1" si="114"/>
        <v>-437849170.85521609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-437849170.85521609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-1824371.5452300666</v>
      </c>
      <c r="L1582" s="444">
        <f t="shared" ca="1" si="114"/>
        <v>-439673542.40044618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-439673542.40044618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-1831973.0933351922</v>
      </c>
      <c r="L1583" s="444">
        <f t="shared" ca="1" si="114"/>
        <v>-441505515.49378139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-441505515.49378139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-1839606.3145574224</v>
      </c>
      <c r="L1584" s="444">
        <f t="shared" ca="1" si="114"/>
        <v>-443345121.80833882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-443345121.80833882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-1847271.3408680784</v>
      </c>
      <c r="L1585" s="444">
        <f t="shared" ca="1" si="114"/>
        <v>-445192393.14920688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-445192393.14920688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-1854968.3047883618</v>
      </c>
      <c r="L1586" s="444">
        <f t="shared" ca="1" si="114"/>
        <v>-447047361.45399523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-447047361.45399523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-1862697.3393916464</v>
      </c>
      <c r="L1587" s="444">
        <f t="shared" ca="1" si="114"/>
        <v>-448910058.79338688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-448910058.79338688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-1870458.5783057786</v>
      </c>
      <c r="L1588" s="444">
        <f t="shared" ca="1" si="114"/>
        <v>-450780517.37169266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-450780517.37169266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-1878252.1557153864</v>
      </c>
      <c r="L1589" s="444">
        <f t="shared" ca="1" si="114"/>
        <v>-452658769.52740806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-452658769.52740806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-1886078.2063642</v>
      </c>
      <c r="L1590" s="444">
        <f t="shared" ca="1" si="114"/>
        <v>-454544847.73377228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-454544847.73377228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-1893936.8655573847</v>
      </c>
      <c r="L1591" s="444">
        <f t="shared" ca="1" si="114"/>
        <v>-456438784.59932965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-456438784.59932965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-1901828.2691638737</v>
      </c>
      <c r="L1592" s="444">
        <f t="shared" ca="1" si="114"/>
        <v>-458340612.8684935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-458340612.8684935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-1909752.5536187228</v>
      </c>
      <c r="L1593" s="444">
        <f t="shared" ca="1" si="114"/>
        <v>-460250365.42211223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-460250365.42211223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-1917709.8559254676</v>
      </c>
      <c r="L1594" s="444">
        <f t="shared" ca="1" si="114"/>
        <v>-462168075.27803767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-462168075.27803767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-1925700.3136584903</v>
      </c>
      <c r="L1595" s="444">
        <f t="shared" ca="1" si="114"/>
        <v>-464093775.59169614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-464093775.59169614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-1933724.0649654008</v>
      </c>
      <c r="L1596" s="444">
        <f t="shared" ca="1" si="114"/>
        <v>-466027499.65666157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-466027499.65666157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-1941781.2485694229</v>
      </c>
      <c r="L1597" s="444">
        <f t="shared" ca="1" si="114"/>
        <v>-467969280.905231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-467969280.905231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-1949872.0037717959</v>
      </c>
      <c r="L1598" s="444">
        <f t="shared" ca="1" si="114"/>
        <v>-469919152.90900278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-469919152.90900278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-1957996.4704541785</v>
      </c>
      <c r="L1599" s="444">
        <f t="shared" ca="1" si="114"/>
        <v>-471877149.37945694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-471877149.37945694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-1966154.7890810703</v>
      </c>
      <c r="L1600" s="444">
        <f t="shared" ca="1" si="114"/>
        <v>-473843304.16853803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-473843304.16853803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-1974347.1007022418</v>
      </c>
      <c r="L1601" s="444">
        <f t="shared" ca="1" si="114"/>
        <v>-475817651.26924026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-475817651.26924026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-1982573.5469551675</v>
      </c>
      <c r="L1602" s="444">
        <f t="shared" ca="1" si="114"/>
        <v>-477800224.81619543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-477800224.81619543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-1990834.2700674806</v>
      </c>
      <c r="L1603" s="444">
        <f t="shared" ca="1" si="114"/>
        <v>-479791059.08626288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-479791059.08626288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-1999129.4128594287</v>
      </c>
      <c r="L1604" s="444">
        <f t="shared" ca="1" si="114"/>
        <v>-481790188.49912232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-481790188.49912232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-2007459.1187463431</v>
      </c>
      <c r="L1605" s="444">
        <f t="shared" ca="1" si="114"/>
        <v>-483797647.61786866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-483797647.61786866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-2015823.5317411195</v>
      </c>
      <c r="L1606" s="444">
        <f t="shared" ca="1" si="114"/>
        <v>-485813471.1496098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-485813471.1496098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-2024222.7964567076</v>
      </c>
      <c r="L1607" s="444">
        <f t="shared" ca="1" si="114"/>
        <v>-487837693.9460665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-487837693.9460665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-2032657.0581086103</v>
      </c>
      <c r="L1608" s="444">
        <f t="shared" ca="1" si="114"/>
        <v>-489870351.00417513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-489870351.00417513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-2041126.4625173963</v>
      </c>
      <c r="L1609" s="444">
        <f t="shared" ca="1" si="114"/>
        <v>-491911477.46669251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-491911477.46669251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-2049631.1561112187</v>
      </c>
      <c r="L1610" s="444">
        <f t="shared" ca="1" si="114"/>
        <v>-493961108.62280375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-493961108.62280375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-2058171.285928349</v>
      </c>
      <c r="L1611" s="444">
        <f t="shared" ca="1" si="114"/>
        <v>-496019279.90873212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-496019279.90873212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-2066746.9996197168</v>
      </c>
      <c r="L1612" s="444">
        <f t="shared" ca="1" si="114"/>
        <v>-498086026.90835184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-498086026.90835184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-2075358.4454514659</v>
      </c>
      <c r="L1613" s="444">
        <f t="shared" ca="1" si="114"/>
        <v>-500161385.35380328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-500161385.35380328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-2084005.7723075133</v>
      </c>
      <c r="L1614" s="444">
        <f t="shared" ca="1" si="114"/>
        <v>-502245391.12611079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-502245391.12611079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-2092689.1296921282</v>
      </c>
      <c r="L1615" s="444">
        <f t="shared" ca="1" si="114"/>
        <v>-504338080.25580293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-504338080.25580293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-2101408.6677325121</v>
      </c>
      <c r="L1616" s="444">
        <f t="shared" ca="1" si="114"/>
        <v>-506439488.92353547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-506439488.92353547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-2110164.5371813979</v>
      </c>
      <c r="L1617" s="444">
        <f t="shared" ca="1" si="114"/>
        <v>-508549653.46071684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-508549653.46071684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-2118956.8894196539</v>
      </c>
      <c r="L1618" s="444">
        <f t="shared" ca="1" si="114"/>
        <v>-510668610.35013652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-510668610.35013652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-2127785.8764589019</v>
      </c>
      <c r="L1619" s="444">
        <f t="shared" ca="1" si="114"/>
        <v>-512796396.2265954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-512796396.2265954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-2136651.6509441477</v>
      </c>
      <c r="L1620" s="444">
        <f t="shared" ca="1" si="114"/>
        <v>-514933047.87753958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-514933047.87753958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-2145554.3661564151</v>
      </c>
      <c r="L1621" s="444">
        <f t="shared" ca="1" si="114"/>
        <v>-517078602.24369597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-517078602.24369597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-2154494.1760153994</v>
      </c>
      <c r="L1622" s="444">
        <f t="shared" ca="1" si="114"/>
        <v>-519233096.41971135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-519233096.41971135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-2163471.2350821304</v>
      </c>
      <c r="L1623" s="444">
        <f t="shared" ca="1" si="114"/>
        <v>-521396567.6547935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-521396567.6547935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-2172485.6985616395</v>
      </c>
      <c r="L1624" s="444">
        <f t="shared" ca="1" si="114"/>
        <v>-523569053.35335517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-523569053.35335517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-2181537.7223056462</v>
      </c>
      <c r="L1625" s="444">
        <f t="shared" ca="1" si="114"/>
        <v>-525750591.07566082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-525750591.07566082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-2190627.4628152535</v>
      </c>
      <c r="L1626" s="444">
        <f t="shared" ca="1" si="114"/>
        <v>-527941218.53847605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-527941218.53847605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-2199755.0772436503</v>
      </c>
      <c r="L1627" s="444">
        <f t="shared" ca="1" si="114"/>
        <v>-530140973.61571968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-530140973.61571968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-2208920.7233988321</v>
      </c>
      <c r="L1628" s="444">
        <f t="shared" ca="1" si="114"/>
        <v>-532349894.33911848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-532349894.33911848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-2218124.5597463269</v>
      </c>
      <c r="L1629" s="444">
        <f t="shared" ca="1" si="114"/>
        <v>-534568018.89886481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-534568018.89886481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-2227366.7454119362</v>
      </c>
      <c r="L1630" s="444">
        <f t="shared" ca="1" si="114"/>
        <v>-536795385.64427674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-536795385.64427674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-2236647.4401844861</v>
      </c>
      <c r="L1631" s="444">
        <f t="shared" ca="1" si="114"/>
        <v>-539032033.08446121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-539032033.08446121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-2245966.8045185884</v>
      </c>
      <c r="L1632" s="444">
        <f t="shared" ca="1" si="114"/>
        <v>-541277999.88897979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-541277999.88897979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-2255324.9995374158</v>
      </c>
      <c r="L1633" s="444">
        <f t="shared" ca="1" si="114"/>
        <v>-543533324.88851726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-543533324.88851726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-2264722.1870354884</v>
      </c>
      <c r="L1634" s="444">
        <f t="shared" ca="1" si="114"/>
        <v>-545798047.0755527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-545798047.0755527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-2274158.5294814697</v>
      </c>
      <c r="L1635" s="444">
        <f t="shared" ca="1" si="114"/>
        <v>-548072205.60503411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-548072205.60503411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-2283634.1900209757</v>
      </c>
      <c r="L1636" s="444">
        <f t="shared" ca="1" si="114"/>
        <v>-550355839.79505503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-550355839.79505503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-2293149.3324793959</v>
      </c>
      <c r="L1637" s="444">
        <f t="shared" ca="1" si="114"/>
        <v>-552648989.12753439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-552648989.12753439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-2302704.1213647267</v>
      </c>
      <c r="L1638" s="444">
        <f t="shared" ca="1" si="114"/>
        <v>-554951693.2488991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-554951693.2488991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-2312298.7218704131</v>
      </c>
      <c r="L1639" s="444">
        <f t="shared" ca="1" si="114"/>
        <v>-557263991.97076952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-557263991.97076952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-2321933.2998782061</v>
      </c>
      <c r="L1640" s="444">
        <f t="shared" ca="1" si="114"/>
        <v>-559585925.27064776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-559585925.27064776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-2331608.0219610324</v>
      </c>
      <c r="L1641" s="444">
        <f t="shared" ca="1" si="114"/>
        <v>-561917533.29260874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-561917533.29260874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-2341323.0553858699</v>
      </c>
      <c r="L1642" s="444">
        <f t="shared" ca="1" si="114"/>
        <v>-564258856.34799457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-564258856.34799457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-2351078.5681166439</v>
      </c>
      <c r="L1643" s="444">
        <f t="shared" ca="1" si="114"/>
        <v>-566609934.91611123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-566609934.91611123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-2360874.72881713</v>
      </c>
      <c r="L1644" s="444">
        <f t="shared" ca="1" si="114"/>
        <v>-568970809.64492834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-568970809.64492834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-2370711.706853868</v>
      </c>
      <c r="L1645" s="444">
        <f t="shared" ca="1" si="114"/>
        <v>-571341521.3517822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-571341521.3517822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-2380589.6722990926</v>
      </c>
      <c r="L1646" s="444">
        <f t="shared" ca="1" si="114"/>
        <v>-573722111.02408135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-573722111.02408135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-2390508.7959336722</v>
      </c>
      <c r="L1647" s="444">
        <f t="shared" ca="1" si="114"/>
        <v>-576112619.82001507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-576112619.82001507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-2400469.2492500627</v>
      </c>
      <c r="L1648" s="444">
        <f t="shared" ca="1" si="114"/>
        <v>-578513089.06926513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-578513089.06926513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-2410471.2044552714</v>
      </c>
      <c r="L1649" s="444">
        <f t="shared" ca="1" si="114"/>
        <v>-580923560.27372038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-580923560.27372038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-2420514.8344738348</v>
      </c>
      <c r="L1650" s="444">
        <f t="shared" ca="1" si="114"/>
        <v>-583344075.10819423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-583344075.10819423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-2430600.3129508095</v>
      </c>
      <c r="L1651" s="444">
        <f t="shared" ca="1" si="114"/>
        <v>-585774675.42114508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-585774675.42114508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-2440727.814254771</v>
      </c>
      <c r="L1652" s="444">
        <f t="shared" ca="1" si="114"/>
        <v>-588215403.23539984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-588215403.23539984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-2450897.5134808328</v>
      </c>
      <c r="L1653" s="444">
        <f t="shared" ca="1" si="114"/>
        <v>-590666300.74888062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-590666300.74888062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-2461109.5864536692</v>
      </c>
      <c r="L1654" s="444">
        <f t="shared" ca="1" si="114"/>
        <v>-593127410.3353343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-593127410.3353343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-2471364.2097305595</v>
      </c>
      <c r="L1655" s="444">
        <f t="shared" ca="1" si="114"/>
        <v>-595598774.54506481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-595598774.54506481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-2481661.5606044368</v>
      </c>
      <c r="L1656" s="444">
        <f t="shared" ca="1" si="114"/>
        <v>-598080436.10566926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-598080436.10566926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-2492001.8171069552</v>
      </c>
      <c r="L1657" s="444">
        <f t="shared" ca="1" si="114"/>
        <v>-600572437.92277622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-600572437.92277622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-2502385.1580115678</v>
      </c>
      <c r="L1658" s="444">
        <f t="shared" ca="1" si="114"/>
        <v>-603074823.08078778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-603074823.08078778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-2512811.7628366156</v>
      </c>
      <c r="L1659" s="444">
        <f t="shared" ca="1" si="114"/>
        <v>-605587634.84362435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-605587634.84362435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-2523281.8118484346</v>
      </c>
      <c r="L1660" s="444">
        <f t="shared" ca="1" si="114"/>
        <v>-608110916.65547276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-608110916.65547276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-2533795.4860644699</v>
      </c>
      <c r="L1661" s="444">
        <f t="shared" ca="1" si="114"/>
        <v>-610644712.14153719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-610644712.14153719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-2544352.9672564049</v>
      </c>
      <c r="L1662" s="444">
        <f t="shared" ca="1" si="114"/>
        <v>-613189065.10879362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-613189065.10879362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-2554954.4379533068</v>
      </c>
      <c r="L1663" s="444">
        <f t="shared" ca="1" si="114"/>
        <v>-615744019.54674697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-615744019.54674697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-2565600.0814447789</v>
      </c>
      <c r="L1664" s="444">
        <f t="shared" ca="1" si="114"/>
        <v>-618309619.62819171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-618309619.62819171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-2576290.0817841319</v>
      </c>
      <c r="L1665" s="444">
        <f t="shared" ca="1" si="114"/>
        <v>-620885909.70997584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-620885909.70997584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-2587024.6237915661</v>
      </c>
      <c r="L1666" s="444">
        <f t="shared" ca="1" si="114"/>
        <v>-623472934.33376741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-623472934.33376741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-2597803.893057364</v>
      </c>
      <c r="L1667" s="444">
        <f t="shared" ca="1" si="114"/>
        <v>-626070738.22682476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-626070738.22682476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-2608628.0759451031</v>
      </c>
      <c r="L1668" s="444">
        <f t="shared" ca="1" si="114"/>
        <v>-628679366.3027699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-628679366.3027699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-2619497.3595948745</v>
      </c>
      <c r="L1669" s="444">
        <f t="shared" ca="1" si="114"/>
        <v>-631298863.66236472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-631298863.66236472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-2630411.9319265196</v>
      </c>
      <c r="L1670" s="444">
        <f t="shared" ca="1" si="114"/>
        <v>-633929275.59429121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-633929275.59429121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-2641371.98164288</v>
      </c>
      <c r="L1671" s="444">
        <f t="shared" ca="1" si="114"/>
        <v>-636570647.57593405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-636570647.57593405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-2652377.6982330587</v>
      </c>
      <c r="L1672" s="444">
        <f t="shared" ca="1" si="114"/>
        <v>-639223025.27416706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-639223025.27416706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-2663429.2719756961</v>
      </c>
      <c r="L1673" s="444">
        <f t="shared" ca="1" si="114"/>
        <v>-641886454.54614282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-641886454.54614282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-2674526.8939422616</v>
      </c>
      <c r="L1674" s="444">
        <f t="shared" ca="1" si="114"/>
        <v>-644560981.44008505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-644560981.44008505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-2685670.7560003544</v>
      </c>
      <c r="L1675" s="444">
        <f t="shared" ca="1" si="114"/>
        <v>-647246652.19608545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-647246652.19608545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-2696861.0508170226</v>
      </c>
      <c r="L1676" s="444">
        <f t="shared" ca="1" si="114"/>
        <v>-649943513.24690247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-649943513.24690247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-2708097.9718620935</v>
      </c>
      <c r="L1677" s="444">
        <f t="shared" ca="1" si="114"/>
        <v>-652651611.21876454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-652651611.21876454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-2719381.7134115188</v>
      </c>
      <c r="L1678" s="444">
        <f t="shared" ca="1" si="114"/>
        <v>-655370992.93217611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-655370992.93217611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-2730712.4705507336</v>
      </c>
      <c r="L1679" s="444">
        <f t="shared" ca="1" si="114"/>
        <v>-658101705.40272689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-658101705.40272689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-2742090.4391780286</v>
      </c>
      <c r="L1680" s="444">
        <f t="shared" ca="1" si="114"/>
        <v>-660843795.84190488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-660843795.84190488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-2753515.8160079368</v>
      </c>
      <c r="L1681" s="444">
        <f t="shared" ca="1" si="114"/>
        <v>-663597311.65791285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-663597311.65791285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-2764988.7985746367</v>
      </c>
      <c r="L1682" s="444">
        <f t="shared" ca="1" si="114"/>
        <v>-666362300.45648754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-666362300.45648754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-2776509.5852353647</v>
      </c>
      <c r="L1683" s="444">
        <f t="shared" ca="1" si="114"/>
        <v>-669138810.04172289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-669138810.04172289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-2788078.3751738453</v>
      </c>
      <c r="L1684" s="444">
        <f t="shared" ca="1" si="114"/>
        <v>-671926888.4168967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-671926888.4168967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-2799695.368403736</v>
      </c>
      <c r="L1685" s="444">
        <f t="shared" ca="1" si="114"/>
        <v>-674726583.78530049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-674726583.78530049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-2811360.7657720852</v>
      </c>
      <c r="L1686" s="444">
        <f t="shared" ca="1" si="114"/>
        <v>-677537944.5510726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-677537944.5510726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-2823074.7689628024</v>
      </c>
      <c r="L1687" s="444">
        <f t="shared" ca="1" si="114"/>
        <v>-680361019.32003546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-680361019.32003546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-2834837.5805001478</v>
      </c>
      <c r="L1688" s="444">
        <f t="shared" ca="1" si="114"/>
        <v>-683195856.90053558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-683195856.90053558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-2846649.4037522315</v>
      </c>
      <c r="L1689" s="444">
        <f t="shared" ca="1" si="114"/>
        <v>-686042506.30428779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-686042506.30428779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-2858510.4429345326</v>
      </c>
      <c r="L1690" s="444">
        <f t="shared" ca="1" si="114"/>
        <v>-688901016.7472223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-688901016.7472223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-2870420.9031134262</v>
      </c>
      <c r="L1691" s="444">
        <f t="shared" ca="1" si="114"/>
        <v>-691771437.65033579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-691771437.65033579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-2882380.9902097322</v>
      </c>
      <c r="L1692" s="444">
        <f t="shared" ca="1" si="114"/>
        <v>-694653818.64054549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-694653818.64054549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-2894390.9110022727</v>
      </c>
      <c r="L1693" s="444">
        <f t="shared" ca="1" si="114"/>
        <v>-697548209.55154777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-697548209.55154777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-2906450.8731314489</v>
      </c>
      <c r="L1694" s="444">
        <f t="shared" ca="1" si="114"/>
        <v>-700454660.42467916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-700454660.42467916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-2918561.0851028296</v>
      </c>
      <c r="L1695" s="444">
        <f t="shared" ca="1" si="114"/>
        <v>-703373221.50978196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-703373221.50978196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-2930721.756290758</v>
      </c>
      <c r="L1696" s="444">
        <f t="shared" ca="1" si="114"/>
        <v>-706303943.26607275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-706303943.26607275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-2942933.0969419698</v>
      </c>
      <c r="L1697" s="444">
        <f t="shared" ca="1" si="114"/>
        <v>-709246876.3630147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-709246876.3630147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-2955195.3181792279</v>
      </c>
      <c r="L1698" s="444">
        <f t="shared" ca="1" si="114"/>
        <v>-712202071.68119395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-712202071.68119395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-2967508.6320049749</v>
      </c>
      <c r="L1699" s="444">
        <f t="shared" ca="1" si="114"/>
        <v>-715169580.31319892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-715169580.31319892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-2979873.2513049953</v>
      </c>
      <c r="L1700" s="444">
        <f t="shared" ca="1" si="114"/>
        <v>-718149453.56450391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-718149453.56450391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-2992289.3898520996</v>
      </c>
      <c r="L1701" s="444">
        <f t="shared" ca="1" si="114"/>
        <v>-721141742.95435596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-721141742.95435596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-3004757.2623098167</v>
      </c>
      <c r="L1702" s="444">
        <f t="shared" ca="1" si="114"/>
        <v>-724146500.21666574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-724146500.21666574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-3017277.0842361073</v>
      </c>
      <c r="L1703" s="444">
        <f t="shared" ca="1" si="114"/>
        <v>-727163777.30090189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-727163777.30090189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-3029849.0720870914</v>
      </c>
      <c r="L1704" s="444">
        <f t="shared" ca="1" si="114"/>
        <v>-730193626.37298894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-730193626.37298894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-3042473.4432207872</v>
      </c>
      <c r="L1705" s="444">
        <f t="shared" ca="1" si="114"/>
        <v>-733236099.81620967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-733236099.81620967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-3055150.4159008735</v>
      </c>
      <c r="L1706" s="444">
        <f t="shared" ca="1" si="114"/>
        <v>-736291250.2321105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-736291250.2321105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-3067880.2093004603</v>
      </c>
      <c r="L1707" s="444">
        <f t="shared" ca="1" si="114"/>
        <v>-739359130.44141102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-739359130.44141102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-3080663.0435058791</v>
      </c>
      <c r="L1708" s="444">
        <f t="shared" ca="1" si="114"/>
        <v>-742439793.48491693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-742439793.48491693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-3093499.1395204873</v>
      </c>
      <c r="L1709" s="444">
        <f t="shared" ca="1" si="114"/>
        <v>-745533292.62443745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-745533292.62443745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-3106388.7192684892</v>
      </c>
      <c r="L1710" s="444">
        <f t="shared" ca="1" si="114"/>
        <v>-748639681.34370589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-748639681.34370589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-3119332.0055987746</v>
      </c>
      <c r="L1711" s="444">
        <f t="shared" ca="1" si="114"/>
        <v>-751759013.34930468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-751759013.34930468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-3132329.2222887697</v>
      </c>
      <c r="L1712" s="444">
        <f t="shared" ca="1" si="114"/>
        <v>-754891342.5715934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-754891342.5715934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-3145380.5940483059</v>
      </c>
      <c r="L1713" s="444">
        <f t="shared" ca="1" si="114"/>
        <v>-758036723.16564167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-758036723.16564167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-3158486.346523507</v>
      </c>
      <c r="L1714" s="444">
        <f t="shared" ca="1" si="114"/>
        <v>-761195209.51216519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-761195209.51216519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-3171646.7063006884</v>
      </c>
      <c r="L1715" s="444">
        <f t="shared" ca="1" si="114"/>
        <v>-764366856.21846592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-764366856.21846592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-3184861.9009102746</v>
      </c>
      <c r="L1716" s="444">
        <f t="shared" ca="1" si="114"/>
        <v>-767551718.11937618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-767551718.11937618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-3198132.158830734</v>
      </c>
      <c r="L1717" s="444">
        <f t="shared" ca="1" si="114"/>
        <v>-770749850.27820694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-770749850.27820694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-3211457.7094925288</v>
      </c>
      <c r="L1718" s="444">
        <f t="shared" ca="1" si="114"/>
        <v>-773961307.98769951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-773961307.98769951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-3224838.7832820811</v>
      </c>
      <c r="L1719" s="444">
        <f t="shared" ca="1" si="114"/>
        <v>-777186146.77098155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-777186146.77098155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-3238275.6115457565</v>
      </c>
      <c r="L1720" s="444">
        <f t="shared" ca="1" si="114"/>
        <v>-780424422.38252735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-780424422.38252735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-3251768.4265938639</v>
      </c>
      <c r="L1721" s="444">
        <f t="shared" ca="1" si="114"/>
        <v>-783676190.80912125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-783676190.80912125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-3265317.4617046718</v>
      </c>
      <c r="L1722" s="444">
        <f t="shared" ca="1" si="114"/>
        <v>-786941508.27082598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-786941508.27082598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-3278922.9511284414</v>
      </c>
      <c r="L1723" s="444">
        <f t="shared" ca="1" si="114"/>
        <v>-790220431.22195446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-790220431.22195446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-3292585.1300914767</v>
      </c>
      <c r="L1724" s="444">
        <f t="shared" ca="1" si="114"/>
        <v>-793513016.35204589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-793513016.35204589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-3306304.2348001911</v>
      </c>
      <c r="L1725" s="444">
        <f t="shared" ca="1" si="114"/>
        <v>-796819320.58684611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-796819320.58684611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-3320080.5024451921</v>
      </c>
      <c r="L1726" s="444">
        <f t="shared" ca="1" si="114"/>
        <v>-800139401.08929133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-800139401.08929133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-3333914.1712053805</v>
      </c>
      <c r="L1727" s="444">
        <f t="shared" ca="1" si="114"/>
        <v>-803473315.26049674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-803473315.26049674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-3347805.4802520699</v>
      </c>
      <c r="L1728" s="444">
        <f t="shared" ca="1" si="114"/>
        <v>-806821120.74074876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-806821120.74074876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-3361754.6697531198</v>
      </c>
      <c r="L1729" s="444">
        <f t="shared" ca="1" si="114"/>
        <v>-810182875.41050184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-810182875.41050184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-3375761.9808770907</v>
      </c>
      <c r="L1730" s="444">
        <f t="shared" ca="1" si="114"/>
        <v>-813558637.39137888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-813558637.39137888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-3389827.6557974122</v>
      </c>
      <c r="L1731" s="444">
        <f t="shared" ca="1" si="114"/>
        <v>-816948465.04717624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-816948465.04717624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-3403951.9376965677</v>
      </c>
      <c r="L1732" s="444">
        <f t="shared" ca="1" si="114"/>
        <v>-820352416.98487282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-820352416.98487282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-3418135.0707703033</v>
      </c>
      <c r="L1733" s="444">
        <f t="shared" ca="1" si="114"/>
        <v>-823770552.05564308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-823770552.05564308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-3432377.300231846</v>
      </c>
      <c r="L1734" s="444">
        <f t="shared" ca="1" si="114"/>
        <v>-827202929.3558749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-827202929.3558749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-3446678.8723161453</v>
      </c>
      <c r="L1735" s="444">
        <f t="shared" ca="1" si="114"/>
        <v>-830649608.22819102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-830649608.22819102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-3461040.0342841293</v>
      </c>
      <c r="L1736" s="444">
        <f t="shared" ca="1" si="114"/>
        <v>-834110648.26247513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-834110648.26247513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-3475461.0344269797</v>
      </c>
      <c r="L1737" s="444">
        <f t="shared" ca="1" si="114"/>
        <v>-837586109.29690206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-837586109.29690206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-3489942.1220704247</v>
      </c>
      <c r="L1738" s="444">
        <f t="shared" ca="1" si="114"/>
        <v>-841076051.41897249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-841076051.41897249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-3504483.5475790515</v>
      </c>
      <c r="L1739" s="444">
        <f t="shared" ca="1" si="114"/>
        <v>-844580534.96655154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-844580534.96655154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-3519085.5623606313</v>
      </c>
      <c r="L1740" s="444">
        <f t="shared" ca="1" si="114"/>
        <v>-848099620.52891219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-848099620.52891219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-3533748.4188704672</v>
      </c>
      <c r="L1741" s="444">
        <f t="shared" ca="1" si="114"/>
        <v>-851633368.94778264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-851633368.94778264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-3548472.3706157608</v>
      </c>
      <c r="L1742" s="444">
        <f t="shared" ca="1" si="114"/>
        <v>-855181841.31839836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-855181841.31839836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-3563257.6721599926</v>
      </c>
      <c r="L1743" s="444">
        <f t="shared" ca="1" si="114"/>
        <v>-858745098.99055839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-858745098.99055839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-3578104.5791273266</v>
      </c>
      <c r="L1744" s="444">
        <f t="shared" ca="1" si="114"/>
        <v>-862323203.5696857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-862323203.5696857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-3593013.3482070244</v>
      </c>
      <c r="L1745" s="444">
        <f t="shared" ca="1" si="114"/>
        <v>-865916216.91789269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-865916216.91789269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-3607984.2371578864</v>
      </c>
      <c r="L1746" s="444">
        <f t="shared" ca="1" si="114"/>
        <v>-869524201.15505064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-869524201.15505064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-3623017.5048127109</v>
      </c>
      <c r="L1747" s="444">
        <f t="shared" ca="1" si="114"/>
        <v>-873147218.65986335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-873147218.65986335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-3638113.4110827632</v>
      </c>
      <c r="L1748" s="444">
        <f t="shared" ca="1" si="114"/>
        <v>-876785332.0709461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-876785332.0709461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-3653272.2169622756</v>
      </c>
      <c r="L1749" s="444">
        <f t="shared" ca="1" si="114"/>
        <v>-880438604.28790832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-880438604.28790832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-3668494.1845329516</v>
      </c>
      <c r="L1750" s="444">
        <f t="shared" ca="1" si="114"/>
        <v>-884107098.47244132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-884107098.47244132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-3683779.5769685055</v>
      </c>
      <c r="L1751" s="444">
        <f t="shared" ca="1" si="114"/>
        <v>-887790878.04940987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-887790878.04940987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-3699128.6585392077</v>
      </c>
      <c r="L1752" s="444">
        <f t="shared" ca="1" si="114"/>
        <v>-891490006.70794904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-891490006.70794904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-3714541.6946164542</v>
      </c>
      <c r="L1753" s="444">
        <f t="shared" ca="1" si="114"/>
        <v>-895204548.40256548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-895204548.40256548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-3730018.9516773559</v>
      </c>
      <c r="L1754" s="444">
        <f t="shared" ca="1" si="114"/>
        <v>-898934567.3542428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-898934567.3542428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-3745560.697309345</v>
      </c>
      <c r="L1755" s="444">
        <f t="shared" ca="1" si="114"/>
        <v>-902680128.05155218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-902680128.05155218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-3761167.2002148009</v>
      </c>
      <c r="L1756" s="444">
        <f t="shared" ca="1" si="114"/>
        <v>-906441295.25176692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-906441295.25176692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-3776838.7302156962</v>
      </c>
      <c r="L1757" s="444">
        <f t="shared" ca="1" si="114"/>
        <v>-910218133.98198259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-910218133.98198259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-3792575.5582582606</v>
      </c>
      <c r="L1758" s="444">
        <f t="shared" ca="1" si="114"/>
        <v>-914010709.54024088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-914010709.54024088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-3808377.9564176705</v>
      </c>
      <c r="L1759" s="444">
        <f t="shared" ca="1" si="114"/>
        <v>-917819087.49665856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-917819087.49665856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-3824246.1979027442</v>
      </c>
      <c r="L1760" s="444">
        <f t="shared" ca="1" si="114"/>
        <v>-921643333.69456136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-921643333.69456136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-3840180.557060672</v>
      </c>
      <c r="L1761" s="444">
        <f t="shared" ca="1" si="114"/>
        <v>-925483514.25162208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-925483514.25162208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-3856181.3093817583</v>
      </c>
      <c r="L1762" s="444">
        <f t="shared" ca="1" si="114"/>
        <v>-929339695.5610038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-929339695.5610038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-3872248.7315041823</v>
      </c>
      <c r="L1763" s="444">
        <f t="shared" ca="1" si="114"/>
        <v>-933211944.29250801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-933211944.29250801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-3888383.1012187833</v>
      </c>
      <c r="L1764" s="444">
        <f t="shared" ca="1" si="114"/>
        <v>-937100327.39372683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-937100327.39372683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-3904584.6974738617</v>
      </c>
      <c r="L1765" s="444">
        <f t="shared" ca="1" si="114"/>
        <v>-941004912.09120071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-941004912.09120071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-3920853.8003800022</v>
      </c>
      <c r="L1766" s="444">
        <f t="shared" ca="1" si="114"/>
        <v>-944925765.8915807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-944925765.8915807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-3937190.6912149196</v>
      </c>
      <c r="L1767" s="444">
        <f t="shared" ca="1" si="114"/>
        <v>-948862956.58279562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-948862956.58279562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-3953595.652428315</v>
      </c>
      <c r="L1768" s="444">
        <f t="shared" ca="1" si="114"/>
        <v>-952816552.23522389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-952816552.23522389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-3970068.967646766</v>
      </c>
      <c r="L1769" s="444">
        <f t="shared" ca="1" si="114"/>
        <v>-956786621.20287061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-956786621.20287061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-3986610.9216786278</v>
      </c>
      <c r="L1770" s="444">
        <f t="shared" ca="1" si="114"/>
        <v>-960773232.12454927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-960773232.12454927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-4003221.8005189551</v>
      </c>
      <c r="L1771" s="444">
        <f t="shared" ca="1" si="114"/>
        <v>-964776453.92506826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-964776453.92506826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-4019901.891354451</v>
      </c>
      <c r="L1772" s="444">
        <f t="shared" ca="1" si="114"/>
        <v>-968796355.8164227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-968796355.8164227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-4036651.4825684279</v>
      </c>
      <c r="L1773" s="444">
        <f t="shared" ca="1" si="114"/>
        <v>-972833007.29899108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-972833007.29899108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-4053470.863745796</v>
      </c>
      <c r="L1774" s="444">
        <f t="shared" ca="1" si="114"/>
        <v>-976886478.16273689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-976886478.16273689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-4070360.3256780696</v>
      </c>
      <c r="L1775" s="444">
        <f t="shared" ca="1" si="114"/>
        <v>-980956838.488415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-980956838.488415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-4087320.160368396</v>
      </c>
      <c r="L1776" s="444">
        <f t="shared" ca="1" si="114"/>
        <v>-985044158.64878345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-985044158.64878345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-4104350.661036598</v>
      </c>
      <c r="L1777" s="444">
        <f t="shared" ca="1" si="114"/>
        <v>-989148509.30982006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-989148509.30982006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-4121452.12212425</v>
      </c>
      <c r="L1778" s="444">
        <f t="shared" ca="1" si="114"/>
        <v>-993269961.43194425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-993269961.43194425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-4138624.8392997677</v>
      </c>
      <c r="L1779" s="444">
        <f t="shared" ca="1" si="114"/>
        <v>-997408586.27124405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-997408586.27124405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-4155869.1094635166</v>
      </c>
      <c r="L1780" s="444">
        <f t="shared" ca="1" si="114"/>
        <v>-1001564455.3807076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-1001564455.3807076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-4173185.2307529487</v>
      </c>
      <c r="L1781" s="444">
        <f t="shared" ca="1" si="114"/>
        <v>-1005737640.6114606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-1005737640.6114606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-4190573.5025477521</v>
      </c>
      <c r="L1782" s="444">
        <f t="shared" ca="1" si="114"/>
        <v>-1009928214.1140083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-1009928214.1140083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-4208034.2254750347</v>
      </c>
      <c r="L1783" s="444">
        <f t="shared" ca="1" si="114"/>
        <v>-1014136248.3394834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-1014136248.3394834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-4225567.7014145143</v>
      </c>
      <c r="L1784" s="444">
        <f t="shared" ca="1" si="114"/>
        <v>-1018361816.0408978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-1018361816.0408978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-4243174.2335037412</v>
      </c>
      <c r="L1785" s="444">
        <f t="shared" ca="1" si="114"/>
        <v>-1022604990.2744015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-1022604990.2744015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-4260854.12614334</v>
      </c>
      <c r="L1786" s="444">
        <f t="shared" ca="1" si="114"/>
        <v>-1026865844.4005449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-1026865844.4005449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-4278607.6850022702</v>
      </c>
      <c r="L1787" s="444">
        <f t="shared" ca="1" si="114"/>
        <v>-1031144452.0855472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-1031144452.0855472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-4296435.2170231128</v>
      </c>
      <c r="L1788" s="444">
        <f t="shared" ca="1" si="114"/>
        <v>-1035440887.3025703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-1035440887.3025703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-4314337.0304273767</v>
      </c>
      <c r="L1789" s="444">
        <f t="shared" ca="1" si="114"/>
        <v>-1039755224.3329977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-1039755224.3329977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-4332313.4347208235</v>
      </c>
      <c r="L1790" s="444">
        <f t="shared" ca="1" si="114"/>
        <v>-1044087537.7677186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-1044087537.7677186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-4350364.7406988274</v>
      </c>
      <c r="L1791" s="444">
        <f t="shared" ca="1" si="114"/>
        <v>-1048437902.5084174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-1048437902.5084174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-4368491.2604517387</v>
      </c>
      <c r="L1792" s="444">
        <f t="shared" ca="1" si="114"/>
        <v>-1052806393.7688692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-1052806393.7688692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-4386693.3073702883</v>
      </c>
      <c r="L1793" s="444">
        <f t="shared" ref="L1793:L2047" ca="1" si="119">I1793-J1793+K1793</f>
        <v>-1057193087.0762395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-1057193087.0762395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-4404971.1961509977</v>
      </c>
      <c r="L1794" s="444">
        <f t="shared" ca="1" si="119"/>
        <v>-1061598058.2723905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-1061598058.2723905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-4423325.2428016262</v>
      </c>
      <c r="L1795" s="444">
        <f t="shared" ca="1" si="119"/>
        <v>-1066021383.5151922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-1066021383.5151922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-4441755.7646466335</v>
      </c>
      <c r="L1796" s="444">
        <f t="shared" ca="1" si="119"/>
        <v>-1070463139.2798388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-1070463139.2798388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-4460263.080332662</v>
      </c>
      <c r="L1797" s="444">
        <f t="shared" ca="1" si="119"/>
        <v>-1074923402.3601716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-1074923402.3601716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-4478847.5098340483</v>
      </c>
      <c r="L1798" s="444">
        <f t="shared" ca="1" si="119"/>
        <v>-1079402249.8700056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-1079402249.8700056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-4497509.3744583568</v>
      </c>
      <c r="L1799" s="444">
        <f t="shared" ca="1" si="119"/>
        <v>-1083899759.2444639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-1083899759.2444639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-4516248.9968519332</v>
      </c>
      <c r="L1800" s="444">
        <f t="shared" ca="1" si="119"/>
        <v>-1088416008.2413158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-1088416008.2413158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-4535066.701005483</v>
      </c>
      <c r="L1801" s="444">
        <f t="shared" ca="1" si="119"/>
        <v>-1092951074.9423213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-1092951074.9423213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-4553962.8122596722</v>
      </c>
      <c r="L1802" s="444">
        <f t="shared" ca="1" si="119"/>
        <v>-1097505037.754581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-1097505037.754581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-4572937.6573107541</v>
      </c>
      <c r="L1803" s="444">
        <f t="shared" ca="1" si="119"/>
        <v>-1102077975.4118917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-1102077975.4118917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-4591991.5642162152</v>
      </c>
      <c r="L1804" s="444">
        <f t="shared" ca="1" si="119"/>
        <v>-1106669966.9761078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-1106669966.9761078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-4611124.8624004489</v>
      </c>
      <c r="L1805" s="444">
        <f t="shared" ca="1" si="119"/>
        <v>-1111281091.8385084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-1111281091.8385084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-4630337.8826604513</v>
      </c>
      <c r="L1806" s="444">
        <f t="shared" ca="1" si="119"/>
        <v>-1115911429.7211688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-1115911429.7211688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-4649630.9571715361</v>
      </c>
      <c r="L1807" s="444">
        <f t="shared" ca="1" si="119"/>
        <v>-1120561060.6783402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-1120561060.6783402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-4669004.4194930838</v>
      </c>
      <c r="L1808" s="444">
        <f t="shared" ca="1" si="119"/>
        <v>-1125230065.0978334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-1125230065.0978334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-4688458.6045743059</v>
      </c>
      <c r="L1809" s="444">
        <f t="shared" ca="1" si="119"/>
        <v>-1129918523.7024076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-1129918523.7024076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-4707993.8487600312</v>
      </c>
      <c r="L1810" s="444">
        <f t="shared" ca="1" si="119"/>
        <v>-1134626517.5511677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-1134626517.5511677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-4727610.4897965323</v>
      </c>
      <c r="L1811" s="444">
        <f t="shared" ca="1" si="119"/>
        <v>-1139354128.0409644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-1139354128.0409644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-4747308.8668373516</v>
      </c>
      <c r="L1812" s="444">
        <f t="shared" ca="1" si="119"/>
        <v>-1144101436.9078016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-1144101436.9078016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-4767089.3204491735</v>
      </c>
      <c r="L1813" s="444">
        <f t="shared" ca="1" si="119"/>
        <v>-1148868526.2282507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-1148868526.2282507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-4786952.1926177116</v>
      </c>
      <c r="L1814" s="444">
        <f t="shared" ca="1" si="119"/>
        <v>-1153655478.4208684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-1153655478.4208684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-4806897.8267536182</v>
      </c>
      <c r="L1815" s="444">
        <f t="shared" ca="1" si="119"/>
        <v>-1158462376.247622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-1158462376.247622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-4826926.5676984247</v>
      </c>
      <c r="L1816" s="444">
        <f t="shared" ca="1" si="119"/>
        <v>-1163289302.8153205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-1163289302.8153205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-4847038.7617305024</v>
      </c>
      <c r="L1817" s="444">
        <f t="shared" ca="1" si="119"/>
        <v>-1168136341.5770509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-1168136341.5770509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-4867234.7565710451</v>
      </c>
      <c r="L1818" s="444">
        <f t="shared" ca="1" si="119"/>
        <v>-1173003576.333622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-1173003576.333622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-4887514.9013900915</v>
      </c>
      <c r="L1819" s="444">
        <f t="shared" ca="1" si="119"/>
        <v>-1177891091.2350121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-1177891091.2350121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-4907879.5468125502</v>
      </c>
      <c r="L1820" s="444">
        <f t="shared" ca="1" si="119"/>
        <v>-1182798970.7818246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-1182798970.7818246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-4928329.0449242694</v>
      </c>
      <c r="L1821" s="444">
        <f t="shared" ca="1" si="119"/>
        <v>-1187727299.8267488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-1187727299.8267488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-4948863.7492781198</v>
      </c>
      <c r="L1822" s="444">
        <f t="shared" ca="1" si="119"/>
        <v>-1192676163.5760269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-1192676163.5760269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-4969484.0149001125</v>
      </c>
      <c r="L1823" s="444">
        <f t="shared" ca="1" si="119"/>
        <v>-1197645647.5909271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-1197645647.5909271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-4990190.1982955299</v>
      </c>
      <c r="L1824" s="444">
        <f t="shared" ca="1" si="119"/>
        <v>-1202635837.7892227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-1202635837.7892227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-5010982.6574550942</v>
      </c>
      <c r="L1825" s="444">
        <f t="shared" ca="1" si="119"/>
        <v>-1207646820.4466779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-1207646820.4466779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-5031861.7518611578</v>
      </c>
      <c r="L1826" s="444">
        <f t="shared" ca="1" si="119"/>
        <v>-1212678682.198539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-1212678682.198539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-5052827.8424939122</v>
      </c>
      <c r="L1827" s="444">
        <f t="shared" ca="1" si="119"/>
        <v>-1217731510.041033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-1217731510.041033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-5073881.2918376373</v>
      </c>
      <c r="L1828" s="444">
        <f t="shared" ca="1" si="119"/>
        <v>-1222805391.3328707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-1222805391.3328707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-5095022.4638869613</v>
      </c>
      <c r="L1829" s="444">
        <f t="shared" ca="1" si="119"/>
        <v>-1227900413.7967577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-1227900413.7967577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-5116251.7241531573</v>
      </c>
      <c r="L1830" s="444">
        <f t="shared" ca="1" si="119"/>
        <v>-1233016665.5209107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-1233016665.5209107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-5137569.4396704612</v>
      </c>
      <c r="L1831" s="444">
        <f t="shared" ca="1" si="119"/>
        <v>-1238154234.9605813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-1238154234.9605813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-5158975.9790024217</v>
      </c>
      <c r="L1832" s="444">
        <f t="shared" ca="1" si="119"/>
        <v>-1243313210.9395838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-1243313210.9395838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-5180471.7122482657</v>
      </c>
      <c r="L1833" s="444">
        <f t="shared" ca="1" si="119"/>
        <v>-1248493682.6518321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-1248493682.6518321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-5202057.0110493004</v>
      </c>
      <c r="L1834" s="444">
        <f t="shared" ca="1" si="119"/>
        <v>-1253695739.6628814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-1253695739.6628814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-5223732.2485953392</v>
      </c>
      <c r="L1835" s="444">
        <f t="shared" ca="1" si="119"/>
        <v>-1258919471.9114766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-1258919471.9114766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-5245497.7996311523</v>
      </c>
      <c r="L1836" s="444">
        <f t="shared" ca="1" si="119"/>
        <v>-1264164969.7111077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-1264164969.7111077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-5267354.0404629484</v>
      </c>
      <c r="L1837" s="444">
        <f t="shared" ca="1" si="119"/>
        <v>-1269432323.7515707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-1269432323.7515707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-5289301.3489648774</v>
      </c>
      <c r="L1838" s="444">
        <f t="shared" ca="1" si="119"/>
        <v>-1274721625.1005356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-1274721625.1005356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-5311340.1045855647</v>
      </c>
      <c r="L1839" s="444">
        <f t="shared" ca="1" si="119"/>
        <v>-1280032965.2051213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-1280032965.2051213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-5333470.6883546719</v>
      </c>
      <c r="L1840" s="444">
        <f t="shared" ca="1" si="119"/>
        <v>-1285366435.893476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-1285366435.893476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-5355693.4828894837</v>
      </c>
      <c r="L1841" s="444">
        <f t="shared" ca="1" si="119"/>
        <v>-1290722129.3763654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-1290722129.3763654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-5378008.8724015225</v>
      </c>
      <c r="L1842" s="444">
        <f t="shared" ca="1" si="119"/>
        <v>-1296100138.2487669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-1296100138.2487669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-5400417.2427031957</v>
      </c>
      <c r="L1843" s="444">
        <f t="shared" ca="1" si="119"/>
        <v>-1301500555.4914701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-1301500555.4914701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-5422918.9812144591</v>
      </c>
      <c r="L1844" s="444">
        <f t="shared" ca="1" si="119"/>
        <v>-1306923474.4726846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-1306923474.4726846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-5445514.4769695196</v>
      </c>
      <c r="L1845" s="444">
        <f t="shared" ca="1" si="119"/>
        <v>-1312368988.9496541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-1312368988.9496541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-5468204.1206235588</v>
      </c>
      <c r="L1846" s="444">
        <f t="shared" ca="1" si="119"/>
        <v>-1317837193.0702777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-1317837193.0702777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-5490988.3044594899</v>
      </c>
      <c r="L1847" s="444">
        <f t="shared" ca="1" si="119"/>
        <v>-1323328181.3747373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-1323328181.3747373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-5513867.4223947385</v>
      </c>
      <c r="L1848" s="444">
        <f t="shared" ca="1" si="119"/>
        <v>-1328842048.797132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-1328842048.797132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-5536841.8699880503</v>
      </c>
      <c r="L1849" s="444">
        <f t="shared" ca="1" si="119"/>
        <v>-1334378890.66712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-1334378890.66712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-5559912.0444463333</v>
      </c>
      <c r="L1850" s="444">
        <f t="shared" ca="1" si="119"/>
        <v>-1339938802.7115662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-1339938802.7115662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-5583078.3446315257</v>
      </c>
      <c r="L1851" s="444">
        <f t="shared" ca="1" si="119"/>
        <v>-1345521881.0561976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-1345521881.0561976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-5606341.1710674902</v>
      </c>
      <c r="L1852" s="444">
        <f t="shared" ca="1" si="119"/>
        <v>-1351128222.2272651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-1351128222.2272651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-5629700.9259469379</v>
      </c>
      <c r="L1853" s="444">
        <f t="shared" ca="1" si="119"/>
        <v>-1356757923.1532121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-1356757923.1532121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-5653158.0131383836</v>
      </c>
      <c r="L1854" s="444">
        <f t="shared" ca="1" si="119"/>
        <v>-1362411081.1663504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-1362411081.1663504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-5676712.838193126</v>
      </c>
      <c r="L1855" s="444">
        <f t="shared" ca="1" si="119"/>
        <v>-1368087794.0045435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-1368087794.0045435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-5700365.8083522646</v>
      </c>
      <c r="L1856" s="444">
        <f t="shared" ca="1" si="119"/>
        <v>-1373788159.8128958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-1373788159.8128958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-5724117.3325537322</v>
      </c>
      <c r="L1857" s="444">
        <f t="shared" ca="1" si="119"/>
        <v>-1379512277.1454494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-1379512277.1454494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-5747967.8214393724</v>
      </c>
      <c r="L1858" s="444">
        <f t="shared" ca="1" si="119"/>
        <v>-1385260244.9668887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-1385260244.9668887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-5771917.6873620357</v>
      </c>
      <c r="L1859" s="444">
        <f t="shared" ca="1" si="119"/>
        <v>-1391032162.6542506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-1391032162.6542506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-5795967.3443927113</v>
      </c>
      <c r="L1860" s="444">
        <f t="shared" ca="1" si="119"/>
        <v>-1396828129.9986434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-1396828129.9986434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-5820117.2083276808</v>
      </c>
      <c r="L1861" s="444">
        <f t="shared" ca="1" si="119"/>
        <v>-1402648247.2069712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-1402648247.2069712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-5844367.6966957133</v>
      </c>
      <c r="L1862" s="444">
        <f t="shared" ca="1" si="119"/>
        <v>-1408492614.903667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-1408492614.903667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-5868719.2287652791</v>
      </c>
      <c r="L1863" s="444">
        <f t="shared" ca="1" si="119"/>
        <v>-1414361334.1324322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-1414361334.1324322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-5893172.2255518008</v>
      </c>
      <c r="L1864" s="444">
        <f t="shared" ca="1" si="119"/>
        <v>-1420254506.3579841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-1420254506.3579841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-5917727.1098249331</v>
      </c>
      <c r="L1865" s="444">
        <f t="shared" ca="1" si="119"/>
        <v>-1426172233.467809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-1426172233.467809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-5942384.3061158704</v>
      </c>
      <c r="L1866" s="444">
        <f t="shared" ca="1" si="119"/>
        <v>-1432114617.7739248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-1432114617.7739248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-5967144.2407246865</v>
      </c>
      <c r="L1867" s="444">
        <f t="shared" ca="1" si="119"/>
        <v>-1438081762.0146496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-1438081762.0146496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-5992007.3417277066</v>
      </c>
      <c r="L1868" s="444">
        <f t="shared" ca="1" si="119"/>
        <v>-1444073769.3563774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-1444073769.3563774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-6016974.0389849059</v>
      </c>
      <c r="L1869" s="444">
        <f t="shared" ca="1" si="119"/>
        <v>-1450090743.3953624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-1450090743.3953624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-6042044.7641473431</v>
      </c>
      <c r="L1870" s="444">
        <f t="shared" ca="1" si="119"/>
        <v>-1456132788.1595097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-1456132788.1595097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-6067219.9506646236</v>
      </c>
      <c r="L1871" s="444">
        <f t="shared" ca="1" si="119"/>
        <v>-1462200008.1101742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-1462200008.1101742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-6092500.0337923924</v>
      </c>
      <c r="L1872" s="444">
        <f t="shared" ca="1" si="119"/>
        <v>-1468292508.1439667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-1468292508.1439667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-6117885.4505998613</v>
      </c>
      <c r="L1873" s="444">
        <f t="shared" ca="1" si="119"/>
        <v>-1474410393.5945666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-1474410393.5945666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-6143376.6399773611</v>
      </c>
      <c r="L1874" s="444">
        <f t="shared" ca="1" si="119"/>
        <v>-1480553770.234544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-1480553770.234544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-6168974.0426439336</v>
      </c>
      <c r="L1875" s="444">
        <f t="shared" ca="1" si="119"/>
        <v>-1486722744.2771881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-1486722744.2771881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-6194678.1011549504</v>
      </c>
      <c r="L1876" s="444">
        <f t="shared" ca="1" si="119"/>
        <v>-1492917422.3783431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-1492917422.3783431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-6220489.259909763</v>
      </c>
      <c r="L1877" s="444">
        <f t="shared" ca="1" si="119"/>
        <v>-1499137911.638253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-1499137911.638253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-6246407.9651593873</v>
      </c>
      <c r="L1878" s="444">
        <f t="shared" ca="1" si="119"/>
        <v>-1505384319.6034124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-1505384319.6034124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-6272434.6650142185</v>
      </c>
      <c r="L1879" s="444">
        <f t="shared" ca="1" si="119"/>
        <v>-1511656754.2684267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-1511656754.2684267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-6298569.8094517775</v>
      </c>
      <c r="L1880" s="444">
        <f t="shared" ca="1" si="119"/>
        <v>-1517955324.0778785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-1517955324.0778785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-6324813.8503244938</v>
      </c>
      <c r="L1881" s="444">
        <f t="shared" ca="1" si="119"/>
        <v>-1524280137.9282029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-1524280137.9282029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-6351167.2413675115</v>
      </c>
      <c r="L1882" s="444">
        <f t="shared" ca="1" si="119"/>
        <v>-1530631305.1695704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-1530631305.1695704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-6377630.4382065432</v>
      </c>
      <c r="L1883" s="444">
        <f t="shared" ca="1" si="119"/>
        <v>-1537008935.6077769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-1537008935.6077769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-6404203.8983657369</v>
      </c>
      <c r="L1884" s="444">
        <f t="shared" ca="1" si="119"/>
        <v>-1543413139.5061426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-1543413139.5061426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-6430888.0812755944</v>
      </c>
      <c r="L1885" s="444">
        <f t="shared" ca="1" si="119"/>
        <v>-1549844027.5874183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-1549844027.5874183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-6457683.44828091</v>
      </c>
      <c r="L1886" s="444">
        <f t="shared" ca="1" si="119"/>
        <v>-1556301711.0356991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-1556301711.0356991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-6484590.4626487466</v>
      </c>
      <c r="L1887" s="444">
        <f t="shared" ca="1" si="119"/>
        <v>-1562786301.4983478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-1562786301.4983478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-6511609.5895764492</v>
      </c>
      <c r="L1888" s="444">
        <f t="shared" ca="1" si="119"/>
        <v>-1569297911.0879242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-1569297911.0879242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-6538741.296199684</v>
      </c>
      <c r="L1889" s="444">
        <f t="shared" ca="1" si="119"/>
        <v>-1575836652.384124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-1575836652.384124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-6565986.0516005168</v>
      </c>
      <c r="L1890" s="444">
        <f t="shared" ca="1" si="119"/>
        <v>-1582402638.4357245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-1582402638.4357245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-6593344.3268155186</v>
      </c>
      <c r="L1891" s="444">
        <f t="shared" ca="1" si="119"/>
        <v>-1588995982.7625401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-1588995982.7625401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-6620816.5948439166</v>
      </c>
      <c r="L1892" s="444">
        <f t="shared" ca="1" si="119"/>
        <v>-1595616799.357384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-1595616799.357384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-6648403.3306557667</v>
      </c>
      <c r="L1893" s="444">
        <f t="shared" ca="1" si="119"/>
        <v>-1602265202.6880398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-1602265202.6880398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-6676105.0112001654</v>
      </c>
      <c r="L1894" s="444">
        <f t="shared" ca="1" si="119"/>
        <v>-1608941307.69924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-1608941307.69924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-6703922.1154135</v>
      </c>
      <c r="L1895" s="444">
        <f t="shared" ca="1" si="119"/>
        <v>-1615645229.8146534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-1615645229.8146534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-6731855.1242277222</v>
      </c>
      <c r="L1896" s="444">
        <f t="shared" ca="1" si="119"/>
        <v>-1622377084.9388812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-1622377084.9388812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-6759904.5205786712</v>
      </c>
      <c r="L1897" s="444">
        <f t="shared" ca="1" si="119"/>
        <v>-1629136989.4594598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-1629136989.4594598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-6788070.7894144161</v>
      </c>
      <c r="L1898" s="444">
        <f t="shared" ca="1" si="119"/>
        <v>-1635925060.2488742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-1635925060.2488742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-6816354.4177036425</v>
      </c>
      <c r="L1899" s="444">
        <f t="shared" ca="1" si="119"/>
        <v>-1642741414.6665778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-1642741414.6665778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-6844755.8944440745</v>
      </c>
      <c r="L1900" s="444">
        <f t="shared" ca="1" si="119"/>
        <v>-1649586170.5610218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-1649586170.5610218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-6873275.7106709238</v>
      </c>
      <c r="L1901" s="444">
        <f t="shared" ca="1" si="119"/>
        <v>-1656459446.2716928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-1656459446.2716928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-6901914.3594653867</v>
      </c>
      <c r="L1902" s="444">
        <f t="shared" ca="1" si="119"/>
        <v>-1663361360.6311581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-1663361360.6311581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-6930672.3359631589</v>
      </c>
      <c r="L1903" s="444">
        <f t="shared" ca="1" si="119"/>
        <v>-1670292032.9671214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-1670292032.9671214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-6959550.1373630054</v>
      </c>
      <c r="L1904" s="444">
        <f t="shared" ca="1" si="119"/>
        <v>-1677251583.1044843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-1677251583.1044843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-6988548.2629353516</v>
      </c>
      <c r="L1905" s="444">
        <f t="shared" ca="1" si="119"/>
        <v>-1684240131.3674197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-1684240131.3674197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-7017667.214030914</v>
      </c>
      <c r="L1906" s="444">
        <f t="shared" ca="1" si="119"/>
        <v>-1691257798.5814507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-1691257798.5814507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-7046907.4940893771</v>
      </c>
      <c r="L1907" s="444">
        <f t="shared" ca="1" si="119"/>
        <v>-1698304706.0755401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-1698304706.0755401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-7076269.6086480832</v>
      </c>
      <c r="L1908" s="444">
        <f t="shared" ca="1" si="119"/>
        <v>-1705380975.6841881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-1705380975.6841881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-7105754.065350784</v>
      </c>
      <c r="L1909" s="444">
        <f t="shared" ca="1" si="119"/>
        <v>-1712486729.7495389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-1712486729.7495389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-7135361.3739564121</v>
      </c>
      <c r="L1910" s="444">
        <f t="shared" ca="1" si="119"/>
        <v>-1719622091.1234953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-1719622091.1234953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-7165092.0463478975</v>
      </c>
      <c r="L1911" s="444">
        <f t="shared" ca="1" si="119"/>
        <v>-1726787183.1698432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-1726787183.1698432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-7194946.5965410136</v>
      </c>
      <c r="L1912" s="444">
        <f t="shared" ca="1" si="119"/>
        <v>-1733982129.7663841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-1733982129.7663841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-7224925.5406932672</v>
      </c>
      <c r="L1913" s="444">
        <f t="shared" ca="1" si="119"/>
        <v>-1741207055.3070774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-1741207055.3070774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-7255029.3971128222</v>
      </c>
      <c r="L1914" s="444">
        <f t="shared" ca="1" si="119"/>
        <v>-1748462084.7041903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-1748462084.7041903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-7285258.6862674588</v>
      </c>
      <c r="L1915" s="444">
        <f t="shared" ca="1" si="119"/>
        <v>-1755747343.3904576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-1755747343.3904576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-7315613.9307935731</v>
      </c>
      <c r="L1916" s="444">
        <f t="shared" ca="1" si="119"/>
        <v>-1763062957.3212512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-1763062957.3212512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-7346095.655505213</v>
      </c>
      <c r="L1917" s="444">
        <f t="shared" ca="1" si="119"/>
        <v>-1770409052.9767563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-1770409052.9767563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-7376704.3874031501</v>
      </c>
      <c r="L1918" s="444">
        <f t="shared" ca="1" si="119"/>
        <v>-1777785757.3641596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-1777785757.3641596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-7407440.655683998</v>
      </c>
      <c r="L1919" s="444">
        <f t="shared" ca="1" si="119"/>
        <v>-1785193198.0198436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-1785193198.0198436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-7438304.9917493481</v>
      </c>
      <c r="L1920" s="444">
        <f t="shared" ca="1" si="119"/>
        <v>-1792631503.0115929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-1792631503.0115929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-7469297.9292149702</v>
      </c>
      <c r="L1921" s="444">
        <f t="shared" ca="1" si="119"/>
        <v>-1800100800.9408078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-1800100800.9408078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-7500420.0039200326</v>
      </c>
      <c r="L1922" s="444">
        <f t="shared" ca="1" si="119"/>
        <v>-1807601220.9447279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-1807601220.9447279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-7531671.7539363662</v>
      </c>
      <c r="L1923" s="444">
        <f t="shared" ca="1" si="119"/>
        <v>-1815132892.6986642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-1815132892.6986642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-7563053.719577767</v>
      </c>
      <c r="L1924" s="444">
        <f t="shared" ca="1" si="119"/>
        <v>-1822695946.418242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-1822695946.418242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-7594566.4434093414</v>
      </c>
      <c r="L1925" s="444">
        <f t="shared" ca="1" si="119"/>
        <v>-1830290512.8616514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-1830290512.8616514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-7626210.4702568809</v>
      </c>
      <c r="L1926" s="444">
        <f t="shared" ca="1" si="119"/>
        <v>-1837916723.3319082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-1837916723.3319082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-7657986.347216283</v>
      </c>
      <c r="L1927" s="444">
        <f t="shared" ca="1" si="119"/>
        <v>-1845574709.6791246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-1845574709.6791246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-7689894.6236630185</v>
      </c>
      <c r="L1928" s="444">
        <f t="shared" ca="1" si="119"/>
        <v>-1853264604.3027875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-1853264604.3027875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-7721935.8512616148</v>
      </c>
      <c r="L1929" s="444">
        <f t="shared" ca="1" si="119"/>
        <v>-1860986540.1540492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-1860986540.1540492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-7754110.5839752043</v>
      </c>
      <c r="L1930" s="444">
        <f t="shared" ca="1" si="119"/>
        <v>-1868740650.7380245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-1868740650.7380245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-7786419.3780751033</v>
      </c>
      <c r="L1931" s="444">
        <f t="shared" ca="1" si="119"/>
        <v>-1876527070.1160996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-1876527070.1160996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-7818862.7921504136</v>
      </c>
      <c r="L1932" s="444">
        <f t="shared" ca="1" si="119"/>
        <v>-1884345932.9082501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-1884345932.9082501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-7851441.38711771</v>
      </c>
      <c r="L1933" s="444">
        <f t="shared" ca="1" si="119"/>
        <v>-1892197374.2953677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-1892197374.2953677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-7884155.7262306996</v>
      </c>
      <c r="L1934" s="444">
        <f t="shared" ca="1" si="119"/>
        <v>-1900081530.0215983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-1900081530.0215983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-7917006.3750899928</v>
      </c>
      <c r="L1935" s="444">
        <f t="shared" ca="1" si="119"/>
        <v>-1907998536.3966882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-1907998536.3966882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-7949993.9016528679</v>
      </c>
      <c r="L1936" s="444">
        <f t="shared" ca="1" si="119"/>
        <v>-1915948530.298341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-1915948530.298341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-7983118.8762430875</v>
      </c>
      <c r="L1937" s="444">
        <f t="shared" ca="1" si="119"/>
        <v>-1923931649.1745842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-1923931649.1745842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-8016381.8715607673</v>
      </c>
      <c r="L1938" s="444">
        <f t="shared" ca="1" si="119"/>
        <v>-1931948031.046145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-1931948031.046145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-8049783.4626922719</v>
      </c>
      <c r="L1939" s="444">
        <f t="shared" ca="1" si="119"/>
        <v>-1939997814.5088372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-1939997814.5088372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-8083324.2271201564</v>
      </c>
      <c r="L1940" s="444">
        <f t="shared" ca="1" si="119"/>
        <v>-1948081138.7359574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-1948081138.7359574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-8117004.7447331557</v>
      </c>
      <c r="L1941" s="444">
        <f t="shared" ca="1" si="119"/>
        <v>-1956198143.4806905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-1956198143.4806905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-8150825.5978362104</v>
      </c>
      <c r="L1942" s="444">
        <f t="shared" ca="1" si="119"/>
        <v>-1964348969.0785267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-1964348969.0785267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-8184787.3711605277</v>
      </c>
      <c r="L1943" s="444">
        <f t="shared" ca="1" si="119"/>
        <v>-1972533756.4496872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-1972533756.4496872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-8218890.6518736966</v>
      </c>
      <c r="L1944" s="444">
        <f t="shared" ca="1" si="119"/>
        <v>-1980752647.1015608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-1980752647.1015608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-8253136.0295898356</v>
      </c>
      <c r="L1945" s="444">
        <f t="shared" ca="1" si="119"/>
        <v>-1989005783.1311507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-1989005783.1311507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-8287524.0963797942</v>
      </c>
      <c r="L1946" s="444">
        <f t="shared" ca="1" si="119"/>
        <v>-1997293307.2275305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-1997293307.2275305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-8322055.4467813782</v>
      </c>
      <c r="L1947" s="444">
        <f t="shared" ca="1" si="119"/>
        <v>-2005615362.6743119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-2005615362.6743119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-8356730.6778096324</v>
      </c>
      <c r="L1948" s="444">
        <f t="shared" ca="1" si="119"/>
        <v>-2013972093.3521216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-2013972093.3521216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-8391550.3889671732</v>
      </c>
      <c r="L1949" s="444">
        <f t="shared" ca="1" si="119"/>
        <v>-2022363643.7410889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-2022363643.7410889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-8426515.1822545361</v>
      </c>
      <c r="L1950" s="444">
        <f t="shared" ca="1" si="119"/>
        <v>-2030790158.9233434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-2030790158.9233434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-8461625.662180597</v>
      </c>
      <c r="L1951" s="444">
        <f t="shared" ca="1" si="119"/>
        <v>-2039251784.5855241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-2039251784.5855241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-8496882.4357730169</v>
      </c>
      <c r="L1952" s="444">
        <f t="shared" ca="1" si="119"/>
        <v>-2047748667.0212972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-2047748667.0212972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-8532286.1125887372</v>
      </c>
      <c r="L1953" s="444">
        <f t="shared" ca="1" si="119"/>
        <v>-2056280953.1338859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-2056280953.1338859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-8567837.3047245238</v>
      </c>
      <c r="L1954" s="444">
        <f t="shared" ca="1" si="119"/>
        <v>-2064848790.4386103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-2064848790.4386103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-8603536.6268275436</v>
      </c>
      <c r="L1955" s="444">
        <f t="shared" ca="1" si="119"/>
        <v>-2073452327.0654378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-2073452327.0654378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-8639384.6961059924</v>
      </c>
      <c r="L1956" s="444">
        <f t="shared" ca="1" si="119"/>
        <v>-2082091711.7615438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-2082091711.7615438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-8675382.1323397662</v>
      </c>
      <c r="L1957" s="444">
        <f t="shared" ca="1" si="119"/>
        <v>-2090767093.8938835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-2090767093.8938835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-8711529.5578911807</v>
      </c>
      <c r="L1958" s="444">
        <f t="shared" ca="1" si="119"/>
        <v>-2099478623.4517746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-2099478623.4517746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-8747827.597715728</v>
      </c>
      <c r="L1959" s="444">
        <f t="shared" ca="1" si="119"/>
        <v>-2108226451.0494902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-2108226451.0494902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-8784276.8793728761</v>
      </c>
      <c r="L1960" s="444">
        <f t="shared" ca="1" si="119"/>
        <v>-2117010727.928863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-2117010727.928863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-8820878.0330369305</v>
      </c>
      <c r="L1961" s="444">
        <f t="shared" ca="1" si="119"/>
        <v>-2125831605.9619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-2125831605.9619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-8857631.6915079169</v>
      </c>
      <c r="L1962" s="444">
        <f t="shared" ca="1" si="119"/>
        <v>-2134689237.6534078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-2134689237.6534078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-8894538.4902225323</v>
      </c>
      <c r="L1963" s="444">
        <f t="shared" ca="1" si="119"/>
        <v>-2143583776.1436303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-2143583776.1436303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-8931599.0672651269</v>
      </c>
      <c r="L1964" s="444">
        <f t="shared" ca="1" si="119"/>
        <v>-2152515375.2108955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-2152515375.2108955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-8968814.0633787308</v>
      </c>
      <c r="L1965" s="444">
        <f t="shared" ca="1" si="119"/>
        <v>-2161484189.2742743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-2161484189.2742743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-9006184.1219761427</v>
      </c>
      <c r="L1966" s="444">
        <f t="shared" ca="1" si="119"/>
        <v>-2170490373.3962507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-2170490373.3962507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-9043709.8891510442</v>
      </c>
      <c r="L1967" s="444">
        <f t="shared" ca="1" si="119"/>
        <v>-2179534083.2854018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-2179534083.2854018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-9081392.0136891734</v>
      </c>
      <c r="L1968" s="444">
        <f t="shared" ca="1" si="119"/>
        <v>-2188615475.2990909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-2188615475.2990909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-9119231.147079546</v>
      </c>
      <c r="L1969" s="444">
        <f t="shared" ca="1" si="119"/>
        <v>-2197734706.4461703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-2197734706.4461703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-9157227.9435257092</v>
      </c>
      <c r="L1970" s="444">
        <f t="shared" ca="1" si="119"/>
        <v>-2206891934.3896961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-2206891934.3896961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-9195383.0599570666</v>
      </c>
      <c r="L1971" s="444">
        <f t="shared" ca="1" si="119"/>
        <v>-2216087317.4496531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-2216087317.4496531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-9233697.1560402215</v>
      </c>
      <c r="L1972" s="444">
        <f t="shared" ca="1" si="119"/>
        <v>-2225321014.6056933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-2225321014.6056933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-9272170.8941903897</v>
      </c>
      <c r="L1973" s="444">
        <f t="shared" ca="1" si="119"/>
        <v>-2234593185.4998837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-2234593185.4998837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-9310804.9395828489</v>
      </c>
      <c r="L1974" s="444">
        <f t="shared" ca="1" si="119"/>
        <v>-2243903990.4394665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-2243903990.4394665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-9349599.9601644427</v>
      </c>
      <c r="L1975" s="444">
        <f t="shared" ca="1" si="119"/>
        <v>-2253253590.399631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-2253253590.399631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-9388556.6266651284</v>
      </c>
      <c r="L1976" s="444">
        <f t="shared" ca="1" si="119"/>
        <v>-2262642147.0262961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-2262642147.0262961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-9427675.6126095671</v>
      </c>
      <c r="L1977" s="444">
        <f t="shared" ca="1" si="119"/>
        <v>-2272069822.6389055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-2272069822.6389055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-9466957.5943287723</v>
      </c>
      <c r="L1978" s="444">
        <f t="shared" ca="1" si="119"/>
        <v>-2281536780.2332344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-2281536780.2332344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-9506403.250971809</v>
      </c>
      <c r="L1979" s="444">
        <f t="shared" ca="1" si="119"/>
        <v>-2291043183.4842062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-2291043183.4842062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-9546013.2645175252</v>
      </c>
      <c r="L1980" s="444">
        <f t="shared" ca="1" si="119"/>
        <v>-2300589196.7487235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-2300589196.7487235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-9585788.3197863474</v>
      </c>
      <c r="L1981" s="444">
        <f t="shared" ca="1" si="119"/>
        <v>-2310174985.0685101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-2310174985.0685101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-9625729.1044521257</v>
      </c>
      <c r="L1982" s="444">
        <f t="shared" ca="1" si="119"/>
        <v>-2319800714.1729622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-2319800714.1729622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-9665836.3090540096</v>
      </c>
      <c r="L1983" s="444">
        <f t="shared" ca="1" si="119"/>
        <v>-2329466550.4820161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-2329466550.4820161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-9706110.6270084009</v>
      </c>
      <c r="L1984" s="444">
        <f t="shared" ca="1" si="119"/>
        <v>-2339172661.1090245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-2339172661.1090245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-9746552.7546209358</v>
      </c>
      <c r="L1985" s="444">
        <f t="shared" ca="1" si="119"/>
        <v>-2348919213.8636456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-2348919213.8636456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-9787163.3910985235</v>
      </c>
      <c r="L1986" s="444">
        <f t="shared" ca="1" si="119"/>
        <v>-2358706377.2547441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-2358706377.2547441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-9827943.2385614328</v>
      </c>
      <c r="L1987" s="444">
        <f t="shared" ca="1" si="119"/>
        <v>-2368534320.4933057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-2368534320.4933057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-9868893.0020554401</v>
      </c>
      <c r="L1988" s="444">
        <f t="shared" ca="1" si="119"/>
        <v>-2378403213.4953613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-2378403213.4953613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-9910013.3895640057</v>
      </c>
      <c r="L1989" s="444">
        <f t="shared" ca="1" si="119"/>
        <v>-2388313226.8849254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-2388313226.8849254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-9951305.1120205224</v>
      </c>
      <c r="L1990" s="444">
        <f t="shared" ca="1" si="119"/>
        <v>-2398264531.9969459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-2398264531.9969459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-9992768.8833206072</v>
      </c>
      <c r="L1991" s="444">
        <f t="shared" ca="1" si="119"/>
        <v>-2408257300.8802667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-2408257300.8802667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-10034405.420334443</v>
      </c>
      <c r="L1992" s="444">
        <f t="shared" ca="1" si="119"/>
        <v>-2418291706.300601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-2418291706.300601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-10076215.44291917</v>
      </c>
      <c r="L1993" s="444">
        <f t="shared" ca="1" si="119"/>
        <v>-2428367921.7435203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-2428367921.7435203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-10118199.673931334</v>
      </c>
      <c r="L1994" s="444">
        <f t="shared" ca="1" si="119"/>
        <v>-2438486121.4174514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-2438486121.4174514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-10160358.839239381</v>
      </c>
      <c r="L1995" s="444">
        <f t="shared" ca="1" si="119"/>
        <v>-2448646480.256691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-2448646480.256691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-10202693.667736212</v>
      </c>
      <c r="L1996" s="444">
        <f t="shared" ca="1" si="119"/>
        <v>-2458849173.924427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-2458849173.924427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-10245204.89135178</v>
      </c>
      <c r="L1997" s="444">
        <f t="shared" ca="1" si="119"/>
        <v>-2469094378.8157787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-2469094378.8157787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-10287893.245065745</v>
      </c>
      <c r="L1998" s="444">
        <f t="shared" ca="1" si="119"/>
        <v>-2479382272.0608444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-2479382272.0608444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-10330759.466920186</v>
      </c>
      <c r="L1999" s="444">
        <f t="shared" ca="1" si="119"/>
        <v>-2489713031.5277648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-2489713031.5277648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-10373804.298032353</v>
      </c>
      <c r="L2000" s="444">
        <f t="shared" ca="1" si="119"/>
        <v>-2500086835.8257971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-2500086835.8257971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-10417028.482607488</v>
      </c>
      <c r="L2001" s="444">
        <f t="shared" ca="1" si="119"/>
        <v>-2510503864.3084044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-2510503864.3084044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-10460432.767951686</v>
      </c>
      <c r="L2002" s="444">
        <f t="shared" ca="1" si="119"/>
        <v>-2520964297.0763559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-2520964297.0763559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-10504017.904484816</v>
      </c>
      <c r="L2003" s="444">
        <f t="shared" ca="1" si="119"/>
        <v>-2531468314.9808407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-2531468314.9808407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-10547784.645753503</v>
      </c>
      <c r="L2004" s="444">
        <f t="shared" ca="1" si="119"/>
        <v>-2542016099.6265941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-2542016099.6265941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-10591733.748444142</v>
      </c>
      <c r="L2005" s="444">
        <f t="shared" ca="1" si="119"/>
        <v>-2552607833.3750381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-2552607833.3750381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-10635865.972395992</v>
      </c>
      <c r="L2006" s="444">
        <f t="shared" ca="1" si="119"/>
        <v>-2563243699.347434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-2563243699.347434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-10680182.080614308</v>
      </c>
      <c r="L2007" s="444">
        <f t="shared" ca="1" si="119"/>
        <v>-2573923881.4280481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-2573923881.4280481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-10724682.839283533</v>
      </c>
      <c r="L2008" s="444">
        <f t="shared" ca="1" si="119"/>
        <v>-2584648564.2673316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-2584648564.2673316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-10769369.017780548</v>
      </c>
      <c r="L2009" s="444">
        <f t="shared" ca="1" si="119"/>
        <v>-2595417933.2851124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-2595417933.2851124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-10814241.388687968</v>
      </c>
      <c r="L2010" s="444">
        <f t="shared" ca="1" si="119"/>
        <v>-2606232174.6738005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-2606232174.6738005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-10859300.727807501</v>
      </c>
      <c r="L2011" s="444">
        <f t="shared" ca="1" si="119"/>
        <v>-2617091475.401608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-2617091475.401608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-10904547.814173367</v>
      </c>
      <c r="L2012" s="444">
        <f t="shared" ca="1" si="119"/>
        <v>-2627996023.2157812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-2627996023.2157812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-10949983.430065755</v>
      </c>
      <c r="L2013" s="444">
        <f t="shared" ca="1" si="119"/>
        <v>-2638946006.6458468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-2638946006.6458468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-10995608.361024361</v>
      </c>
      <c r="L2014" s="444">
        <f t="shared" ca="1" si="119"/>
        <v>-2649941615.0068712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-2649941615.0068712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-11041423.395861963</v>
      </c>
      <c r="L2015" s="444">
        <f t="shared" ca="1" si="119"/>
        <v>-2660983038.4027333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-2660983038.4027333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-11087429.326678056</v>
      </c>
      <c r="L2016" s="444">
        <f t="shared" ca="1" si="119"/>
        <v>-2672070467.7294116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-2672070467.7294116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-11133626.948872548</v>
      </c>
      <c r="L2017" s="444">
        <f t="shared" ca="1" si="119"/>
        <v>-2683204094.6782842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-2683204094.6782842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-11180017.061159518</v>
      </c>
      <c r="L2018" s="444">
        <f t="shared" ca="1" si="119"/>
        <v>-2694384111.7394438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-2694384111.7394438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-11226600.465581015</v>
      </c>
      <c r="L2019" s="444">
        <f t="shared" ca="1" si="119"/>
        <v>-2705610712.2050247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-2705610712.2050247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-11273377.967520935</v>
      </c>
      <c r="L2020" s="444">
        <f t="shared" ca="1" si="119"/>
        <v>-2716884090.1725454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-2716884090.1725454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-11320350.37571894</v>
      </c>
      <c r="L2021" s="444">
        <f t="shared" ca="1" si="119"/>
        <v>-2728204440.5482645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-2728204440.5482645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-11367518.502284436</v>
      </c>
      <c r="L2022" s="444">
        <f t="shared" ca="1" si="119"/>
        <v>-2739571959.050549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-2739571959.050549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-11414883.16271062</v>
      </c>
      <c r="L2023" s="444">
        <f t="shared" ca="1" si="119"/>
        <v>-2750986842.2132597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-2750986842.2132597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-11462445.175888581</v>
      </c>
      <c r="L2024" s="444">
        <f t="shared" ca="1" si="119"/>
        <v>-2762449287.3891482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-2762449287.3891482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-11510205.36412145</v>
      </c>
      <c r="L2025" s="444">
        <f t="shared" ca="1" si="119"/>
        <v>-2773959492.7532697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-2773959492.7532697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-11558164.553138623</v>
      </c>
      <c r="L2026" s="444">
        <f t="shared" ca="1" si="119"/>
        <v>-2785517657.3064084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-2785517657.3064084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-11606323.572110035</v>
      </c>
      <c r="L2027" s="444">
        <f t="shared" ca="1" si="119"/>
        <v>-2797123980.8785186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-2797123980.8785186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-11654683.253660494</v>
      </c>
      <c r="L2028" s="444">
        <f t="shared" ca="1" si="119"/>
        <v>-2808778664.1321793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-2808778664.1321793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-11703244.43388408</v>
      </c>
      <c r="L2029" s="444">
        <f t="shared" ca="1" si="119"/>
        <v>-2820481908.5660634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-2820481908.5660634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-11752007.952358598</v>
      </c>
      <c r="L2030" s="444">
        <f t="shared" ca="1" si="119"/>
        <v>-2832233916.5184221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-2832233916.5184221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-11800974.652160091</v>
      </c>
      <c r="L2031" s="444">
        <f t="shared" ca="1" si="119"/>
        <v>-2844034891.1705823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-2844034891.1705823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-11850145.379877426</v>
      </c>
      <c r="L2032" s="444">
        <f t="shared" ca="1" si="119"/>
        <v>-2855885036.5504599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-2855885036.5504599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-11899520.985626915</v>
      </c>
      <c r="L2033" s="444">
        <f t="shared" ca="1" si="119"/>
        <v>-2867784557.5360866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-2867784557.5360866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-11949102.323067028</v>
      </c>
      <c r="L2034" s="444">
        <f t="shared" ca="1" si="119"/>
        <v>-2879733659.8591537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-2879733659.8591537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-11998890.24941314</v>
      </c>
      <c r="L2035" s="444">
        <f t="shared" ca="1" si="119"/>
        <v>-2891732550.1085668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-2891732550.1085668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-12048885.625452362</v>
      </c>
      <c r="L2036" s="444">
        <f t="shared" ca="1" si="119"/>
        <v>-2903781435.7340193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-2903781435.7340193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-12099089.315558413</v>
      </c>
      <c r="L2037" s="444">
        <f t="shared" ca="1" si="119"/>
        <v>-2915880525.0495777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-2915880525.0495777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-12149502.187706573</v>
      </c>
      <c r="L2038" s="444">
        <f t="shared" ca="1" si="119"/>
        <v>-2928030027.2372842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-2928030027.2372842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-12200125.113488683</v>
      </c>
      <c r="L2039" s="444">
        <f t="shared" ca="1" si="119"/>
        <v>-2940230152.3507729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-2940230152.3507729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-12250958.968128219</v>
      </c>
      <c r="L2040" s="444">
        <f t="shared" ca="1" si="119"/>
        <v>-2952481111.3189011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-2952481111.3189011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-12302004.630495422</v>
      </c>
      <c r="L2041" s="444">
        <f t="shared" ca="1" si="119"/>
        <v>-2964783115.9493966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-2964783115.9493966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-12353262.983122487</v>
      </c>
      <c r="L2042" s="444">
        <f t="shared" ca="1" si="119"/>
        <v>-2977136378.932519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-2977136378.932519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-12404734.91221883</v>
      </c>
      <c r="L2043" s="444">
        <f t="shared" ca="1" si="119"/>
        <v>-2989541113.844738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-2989541113.844738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-12456421.307686409</v>
      </c>
      <c r="L2044" s="444">
        <f t="shared" ca="1" si="119"/>
        <v>-3001997535.1524243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-3001997535.1524243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-12508323.063135101</v>
      </c>
      <c r="L2045" s="444">
        <f t="shared" ca="1" si="119"/>
        <v>-3014505858.2155595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-3014505858.2155595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-12560441.075898165</v>
      </c>
      <c r="L2046" s="444">
        <f t="shared" ca="1" si="119"/>
        <v>-3027066299.2914577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-3027066299.2914577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-12612776.247047741</v>
      </c>
      <c r="L2047" s="444">
        <f t="shared" ca="1" si="119"/>
        <v>-3039679075.5385056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-3039679075.5385056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-12665329.48141044</v>
      </c>
      <c r="L2048" s="444">
        <f t="shared" ref="L2048:L2302" ca="1" si="124">I2048-J2048+K2048</f>
        <v>-3052344405.0199161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-3052344405.0199161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-12718101.687582983</v>
      </c>
      <c r="L2049" s="444">
        <f t="shared" ca="1" si="124"/>
        <v>-3065062506.707499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-3065062506.707499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-12771093.777947912</v>
      </c>
      <c r="L2050" s="444">
        <f t="shared" ca="1" si="124"/>
        <v>-3077833600.4854469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-3077833600.4854469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-12824306.668689363</v>
      </c>
      <c r="L2051" s="444">
        <f t="shared" ca="1" si="124"/>
        <v>-3090657907.1541362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-3090657907.1541362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-12877741.279808901</v>
      </c>
      <c r="L2052" s="444">
        <f t="shared" ca="1" si="124"/>
        <v>-3103535648.4339452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-3103535648.4339452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-12931398.535141438</v>
      </c>
      <c r="L2053" s="444">
        <f t="shared" ca="1" si="124"/>
        <v>-3116467046.9690866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-3116467046.9690866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-12985279.362371195</v>
      </c>
      <c r="L2054" s="444">
        <f t="shared" ca="1" si="124"/>
        <v>-3129452326.3314576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-3129452326.3314576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-13039384.69304774</v>
      </c>
      <c r="L2055" s="444">
        <f t="shared" ca="1" si="124"/>
        <v>-3142491711.0245051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-3142491711.0245051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-13093715.462602105</v>
      </c>
      <c r="L2056" s="444">
        <f t="shared" ca="1" si="124"/>
        <v>-3155585426.4871073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-3155585426.4871073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-13148272.610362947</v>
      </c>
      <c r="L2057" s="444">
        <f t="shared" ca="1" si="124"/>
        <v>-3168733699.0974703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-3168733699.0974703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-13203057.079572793</v>
      </c>
      <c r="L2058" s="444">
        <f t="shared" ca="1" si="124"/>
        <v>-3181936756.177043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-3181936756.177043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-13258069.817404345</v>
      </c>
      <c r="L2059" s="444">
        <f t="shared" ca="1" si="124"/>
        <v>-3195194825.9944472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-3195194825.9944472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-13313311.774976863</v>
      </c>
      <c r="L2060" s="444">
        <f t="shared" ca="1" si="124"/>
        <v>-3208508137.769424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-3208508137.769424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-13368783.907372599</v>
      </c>
      <c r="L2061" s="444">
        <f t="shared" ca="1" si="124"/>
        <v>-3221876921.6767964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-3221876921.6767964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-13424487.173653318</v>
      </c>
      <c r="L2062" s="444">
        <f t="shared" ca="1" si="124"/>
        <v>-3235301408.8504496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-3235301408.8504496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-13480422.536876872</v>
      </c>
      <c r="L2063" s="444">
        <f t="shared" ca="1" si="124"/>
        <v>-3248781831.3873262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-3248781831.3873262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-13536590.964113859</v>
      </c>
      <c r="L2064" s="444">
        <f t="shared" ca="1" si="124"/>
        <v>-3262318422.35144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-3262318422.35144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-13592993.426464332</v>
      </c>
      <c r="L2065" s="444">
        <f t="shared" ca="1" si="124"/>
        <v>-3275911415.7779045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-3275911415.7779045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-13649630.899074601</v>
      </c>
      <c r="L2066" s="444">
        <f t="shared" ca="1" si="124"/>
        <v>-3289561046.6769791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-3289561046.6769791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-13706504.361154079</v>
      </c>
      <c r="L2067" s="444">
        <f t="shared" ca="1" si="124"/>
        <v>-3303267551.0381331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-3303267551.0381331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-13763614.795992222</v>
      </c>
      <c r="L2068" s="444">
        <f t="shared" ca="1" si="124"/>
        <v>-3317031165.8341255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-3317031165.8341255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-13820963.190975523</v>
      </c>
      <c r="L2069" s="444">
        <f t="shared" ca="1" si="124"/>
        <v>-3330852129.0251012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-3330852129.0251012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-13878550.537604587</v>
      </c>
      <c r="L2070" s="444">
        <f t="shared" ca="1" si="124"/>
        <v>-3344730679.562706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-3344730679.562706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-13936377.831511274</v>
      </c>
      <c r="L2071" s="444">
        <f t="shared" ca="1" si="124"/>
        <v>-3358667057.3942175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-3358667057.3942175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-13994446.072475906</v>
      </c>
      <c r="L2072" s="444">
        <f t="shared" ca="1" si="124"/>
        <v>-3372661503.4666934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-3372661503.4666934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-14052756.264444556</v>
      </c>
      <c r="L2073" s="444">
        <f t="shared" ca="1" si="124"/>
        <v>-3386714259.7311378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-3386714259.7311378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-14111309.415546404</v>
      </c>
      <c r="L2074" s="444">
        <f t="shared" ca="1" si="124"/>
        <v>-3400825569.1466842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-3400825569.1466842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-14170106.538111184</v>
      </c>
      <c r="L2075" s="444">
        <f t="shared" ca="1" si="124"/>
        <v>-3414995675.6847954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-3414995675.6847954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-14229148.648686646</v>
      </c>
      <c r="L2076" s="444">
        <f t="shared" ca="1" si="124"/>
        <v>-3429224824.3334818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-3429224824.3334818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-14288436.768056171</v>
      </c>
      <c r="L2077" s="444">
        <f t="shared" ca="1" si="124"/>
        <v>-3443513261.1015382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-3443513261.1015382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-14347971.921256408</v>
      </c>
      <c r="L2078" s="444">
        <f t="shared" ca="1" si="124"/>
        <v>-3457861233.0227947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-3457861233.0227947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-14407755.137594977</v>
      </c>
      <c r="L2079" s="444">
        <f t="shared" ca="1" si="124"/>
        <v>-3472268988.1603899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-3472268988.1603899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-14467787.45066829</v>
      </c>
      <c r="L2080" s="444">
        <f t="shared" ca="1" si="124"/>
        <v>-3486736775.6110582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-3486736775.6110582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-14528069.898379408</v>
      </c>
      <c r="L2081" s="444">
        <f t="shared" ca="1" si="124"/>
        <v>-3501264845.5094376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-3501264845.5094376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-14588603.522955989</v>
      </c>
      <c r="L2082" s="444">
        <f t="shared" ca="1" si="124"/>
        <v>-3515853449.0323935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-3515853449.0323935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-14649389.370968306</v>
      </c>
      <c r="L2083" s="444">
        <f t="shared" ca="1" si="124"/>
        <v>-3530502838.4033618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-3530502838.4033618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-14710428.493347341</v>
      </c>
      <c r="L2084" s="444">
        <f t="shared" ca="1" si="124"/>
        <v>-3545213266.896709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-3545213266.896709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-14771721.945402956</v>
      </c>
      <c r="L2085" s="444">
        <f t="shared" ca="1" si="124"/>
        <v>-3559984988.8421121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-3559984988.8421121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-14833270.786842132</v>
      </c>
      <c r="L2086" s="444">
        <f t="shared" ca="1" si="124"/>
        <v>-3574818259.6289544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-3574818259.6289544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-14895076.081787312</v>
      </c>
      <c r="L2087" s="444">
        <f t="shared" ca="1" si="124"/>
        <v>-3589713335.7107415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-3589713335.7107415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-14957138.898794755</v>
      </c>
      <c r="L2088" s="444">
        <f t="shared" ca="1" si="124"/>
        <v>-3604670474.6095362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-3604670474.6095362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-15019460.310873065</v>
      </c>
      <c r="L2089" s="444">
        <f t="shared" ca="1" si="124"/>
        <v>-3619689934.9204092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-3619689934.9204092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-15082041.395501703</v>
      </c>
      <c r="L2090" s="444">
        <f t="shared" ca="1" si="124"/>
        <v>-3634771976.3159108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-3634771976.3159108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-15144883.234649627</v>
      </c>
      <c r="L2091" s="444">
        <f t="shared" ca="1" si="124"/>
        <v>-3649916859.5505605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-3649916859.5505605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-15207986.914794002</v>
      </c>
      <c r="L2092" s="444">
        <f t="shared" ca="1" si="124"/>
        <v>-3665124846.4653544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-3665124846.4653544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-15271353.526938975</v>
      </c>
      <c r="L2093" s="444">
        <f t="shared" ca="1" si="124"/>
        <v>-3680396199.9922934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-3680396199.9922934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-15334984.166634556</v>
      </c>
      <c r="L2094" s="444">
        <f t="shared" ca="1" si="124"/>
        <v>-3695731184.1589279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-3695731184.1589279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-15398879.933995532</v>
      </c>
      <c r="L2095" s="444">
        <f t="shared" ca="1" si="124"/>
        <v>-3711130064.0929236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-3711130064.0929236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-15463041.933720516</v>
      </c>
      <c r="L2096" s="444">
        <f t="shared" ca="1" si="124"/>
        <v>-3726593106.0266442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-3726593106.0266442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-15527471.275111018</v>
      </c>
      <c r="L2097" s="444">
        <f t="shared" ca="1" si="124"/>
        <v>-3742120577.3017554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-3742120577.3017554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-15592169.072090646</v>
      </c>
      <c r="L2098" s="444">
        <f t="shared" ca="1" si="124"/>
        <v>-3757712746.3738461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-3757712746.3738461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-15657136.443224357</v>
      </c>
      <c r="L2099" s="444">
        <f t="shared" ca="1" si="124"/>
        <v>-3773369882.8170705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-3773369882.8170705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-15722374.511737794</v>
      </c>
      <c r="L2100" s="444">
        <f t="shared" ca="1" si="124"/>
        <v>-3789092257.3288083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-3789092257.3288083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-15787884.405536704</v>
      </c>
      <c r="L2101" s="444">
        <f t="shared" ca="1" si="124"/>
        <v>-3804880141.734345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-3804880141.734345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-15853667.257226437</v>
      </c>
      <c r="L2102" s="444">
        <f t="shared" ca="1" si="124"/>
        <v>-3820733808.9915714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-3820733808.9915714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-15919724.204131547</v>
      </c>
      <c r="L2103" s="444">
        <f t="shared" ca="1" si="124"/>
        <v>-3836653533.195703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-3836653533.195703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-15986056.388315426</v>
      </c>
      <c r="L2104" s="444">
        <f t="shared" ca="1" si="124"/>
        <v>-3852639589.5840182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-3852639589.5840182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-16052664.956600076</v>
      </c>
      <c r="L2105" s="444">
        <f t="shared" ca="1" si="124"/>
        <v>-3868692254.5406184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-3868692254.5406184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-16119551.060585909</v>
      </c>
      <c r="L2106" s="444">
        <f t="shared" ca="1" si="124"/>
        <v>-3884811805.6012044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-3884811805.6012044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-16186715.856671687</v>
      </c>
      <c r="L2107" s="444">
        <f t="shared" ca="1" si="124"/>
        <v>-3900998521.4578762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-3900998521.4578762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-16254160.506074484</v>
      </c>
      <c r="L2108" s="444">
        <f t="shared" ca="1" si="124"/>
        <v>-3917252681.9639506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-3917252681.9639506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-16321886.174849793</v>
      </c>
      <c r="L2109" s="444">
        <f t="shared" ca="1" si="124"/>
        <v>-3933574568.1388006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-3933574568.1388006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-16389894.033911668</v>
      </c>
      <c r="L2110" s="444">
        <f t="shared" ca="1" si="124"/>
        <v>-3949964462.1727123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-3949964462.1727123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-16458185.259052966</v>
      </c>
      <c r="L2111" s="444">
        <f t="shared" ca="1" si="124"/>
        <v>-3966422647.4317651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-3966422647.4317651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-16526761.030965688</v>
      </c>
      <c r="L2112" s="444">
        <f t="shared" ca="1" si="124"/>
        <v>-3982949408.4627309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-3982949408.4627309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-16595622.535261376</v>
      </c>
      <c r="L2113" s="444">
        <f t="shared" ca="1" si="124"/>
        <v>-3999545030.997992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-3999545030.997992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-16664770.962491632</v>
      </c>
      <c r="L2114" s="444">
        <f t="shared" ca="1" si="124"/>
        <v>-4016209801.9604836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-4016209801.9604836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-16734207.508168681</v>
      </c>
      <c r="L2115" s="444">
        <f t="shared" ca="1" si="124"/>
        <v>-4032944009.4686522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-4032944009.4686522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-16803933.372786053</v>
      </c>
      <c r="L2116" s="444">
        <f t="shared" ca="1" si="124"/>
        <v>-4049747942.8414383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-4049747942.8414383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-16873949.761839326</v>
      </c>
      <c r="L2117" s="444">
        <f t="shared" ca="1" si="124"/>
        <v>-4066621892.6032777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-4066621892.6032777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-16944257.885846991</v>
      </c>
      <c r="L2118" s="444">
        <f t="shared" ca="1" si="124"/>
        <v>-4083566150.4891248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-4083566150.4891248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-17014858.960371353</v>
      </c>
      <c r="L2119" s="444">
        <f t="shared" ca="1" si="124"/>
        <v>-4100581009.4494963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-4100581009.4494963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-17085754.206039567</v>
      </c>
      <c r="L2120" s="444">
        <f t="shared" ca="1" si="124"/>
        <v>-4117666763.6555357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-4117666763.6555357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-17156944.848564733</v>
      </c>
      <c r="L2121" s="444">
        <f t="shared" ca="1" si="124"/>
        <v>-4134823708.5041003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-4134823708.5041003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-17228432.118767083</v>
      </c>
      <c r="L2122" s="444">
        <f t="shared" ca="1" si="124"/>
        <v>-4152052140.6228676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-4152052140.6228676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-17300217.252595279</v>
      </c>
      <c r="L2123" s="444">
        <f t="shared" ca="1" si="124"/>
        <v>-4169352357.875463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-4169352357.875463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-17372301.491147764</v>
      </c>
      <c r="L2124" s="444">
        <f t="shared" ca="1" si="124"/>
        <v>-4186724659.366611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-4186724659.366611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-17444686.080694214</v>
      </c>
      <c r="L2125" s="444">
        <f t="shared" ca="1" si="124"/>
        <v>-4204169345.4473052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-4204169345.4473052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-17517372.272697106</v>
      </c>
      <c r="L2126" s="444">
        <f t="shared" ca="1" si="124"/>
        <v>-4221686717.7200022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-4221686717.7200022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-17590361.323833343</v>
      </c>
      <c r="L2127" s="444">
        <f t="shared" ca="1" si="124"/>
        <v>-4239277079.0438356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-4239277079.0438356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-17663654.496015981</v>
      </c>
      <c r="L2128" s="444">
        <f t="shared" ca="1" si="124"/>
        <v>-4256940733.5398517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-4256940733.5398517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-17737253.05641605</v>
      </c>
      <c r="L2129" s="444">
        <f t="shared" ca="1" si="124"/>
        <v>-4274677986.5962677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-4274677986.5962677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-17811158.27748445</v>
      </c>
      <c r="L2130" s="444">
        <f t="shared" ca="1" si="124"/>
        <v>-4292489144.8737521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-4292489144.8737521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-17885371.436973967</v>
      </c>
      <c r="L2131" s="444">
        <f t="shared" ca="1" si="124"/>
        <v>-4310374516.3107262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-4310374516.3107262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-17959893.817961358</v>
      </c>
      <c r="L2132" s="444">
        <f t="shared" ca="1" si="124"/>
        <v>-4328334410.1286879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-4328334410.1286879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-18034726.708869532</v>
      </c>
      <c r="L2133" s="444">
        <f t="shared" ca="1" si="124"/>
        <v>-4346369136.8375578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-4346369136.8375578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-18109871.403489824</v>
      </c>
      <c r="L2134" s="444">
        <f t="shared" ca="1" si="124"/>
        <v>-4364479008.2410479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-4364479008.2410479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-18185329.201004367</v>
      </c>
      <c r="L2135" s="444">
        <f t="shared" ca="1" si="124"/>
        <v>-4382664337.4420519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-4382664337.4420519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-18261101.406008549</v>
      </c>
      <c r="L2136" s="444">
        <f t="shared" ca="1" si="124"/>
        <v>-4400925438.8480606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-4400925438.8480606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-18337189.328533586</v>
      </c>
      <c r="L2137" s="444">
        <f t="shared" ca="1" si="124"/>
        <v>-4419262628.1765938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-4419262628.1765938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-18413594.28406914</v>
      </c>
      <c r="L2138" s="444">
        <f t="shared" ca="1" si="124"/>
        <v>-4437676222.4606628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-4437676222.4606628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-18490317.593586095</v>
      </c>
      <c r="L2139" s="444">
        <f t="shared" ca="1" si="124"/>
        <v>-4456166540.0542488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-4456166540.0542488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-18567360.583559372</v>
      </c>
      <c r="L2140" s="444">
        <f t="shared" ca="1" si="124"/>
        <v>-4474733900.6378078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-4474733900.6378078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-18644724.585990865</v>
      </c>
      <c r="L2141" s="444">
        <f t="shared" ca="1" si="124"/>
        <v>-4493378625.2237988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-4493378625.2237988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-18722410.938432496</v>
      </c>
      <c r="L2142" s="444">
        <f t="shared" ca="1" si="124"/>
        <v>-4512101036.1622314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-4512101036.1622314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-18800420.984009296</v>
      </c>
      <c r="L2143" s="444">
        <f t="shared" ca="1" si="124"/>
        <v>-4530901457.1462412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-4530901457.1462412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-18878756.071442671</v>
      </c>
      <c r="L2144" s="444">
        <f t="shared" ca="1" si="124"/>
        <v>-4549780213.2176838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-4549780213.2176838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-18957417.555073682</v>
      </c>
      <c r="L2145" s="444">
        <f t="shared" ca="1" si="124"/>
        <v>-4568737630.7727575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-4568737630.7727575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-19036406.794886488</v>
      </c>
      <c r="L2146" s="444">
        <f t="shared" ca="1" si="124"/>
        <v>-4587774037.5676441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-4587774037.5676441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-19115725.156531852</v>
      </c>
      <c r="L2147" s="444">
        <f t="shared" ca="1" si="124"/>
        <v>-4606889762.7241764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-4606889762.7241764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-19195374.011350736</v>
      </c>
      <c r="L2148" s="444">
        <f t="shared" ca="1" si="124"/>
        <v>-4626085136.735527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-4626085136.735527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-19275354.73639803</v>
      </c>
      <c r="L2149" s="444">
        <f t="shared" ca="1" si="124"/>
        <v>-4645360491.4719248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-4645360491.4719248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-19355668.714466352</v>
      </c>
      <c r="L2150" s="444">
        <f t="shared" ca="1" si="124"/>
        <v>-4664716160.1863909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-4664716160.1863909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-19436317.334109962</v>
      </c>
      <c r="L2151" s="444">
        <f t="shared" ca="1" si="124"/>
        <v>-4684152477.5205011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-4684152477.5205011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-19517301.989668753</v>
      </c>
      <c r="L2152" s="444">
        <f t="shared" ca="1" si="124"/>
        <v>-4703669779.51017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-4703669779.51017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-19598624.081292376</v>
      </c>
      <c r="L2153" s="444">
        <f t="shared" ca="1" si="124"/>
        <v>-4723268403.5914621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-4723268403.5914621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-19680285.014964424</v>
      </c>
      <c r="L2154" s="444">
        <f t="shared" ca="1" si="124"/>
        <v>-4742948688.6064262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-4742948688.6064262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-19762286.202526774</v>
      </c>
      <c r="L2155" s="444">
        <f t="shared" ca="1" si="124"/>
        <v>-4762710974.8089533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-4762710974.8089533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-19844629.061703973</v>
      </c>
      <c r="L2156" s="444">
        <f t="shared" ca="1" si="124"/>
        <v>-4782555603.870657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-4782555603.870657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-19927315.016127735</v>
      </c>
      <c r="L2157" s="444">
        <f t="shared" ca="1" si="124"/>
        <v>-4802482918.8867846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-4802482918.8867846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-20010345.495361604</v>
      </c>
      <c r="L2158" s="444">
        <f t="shared" ca="1" si="124"/>
        <v>-4822493264.3821459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-4822493264.3821459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-20093721.934925608</v>
      </c>
      <c r="L2159" s="444">
        <f t="shared" ca="1" si="124"/>
        <v>-4842586986.3170719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-4842586986.3170719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-20177445.776321132</v>
      </c>
      <c r="L2160" s="444">
        <f t="shared" ca="1" si="124"/>
        <v>-4862764432.0933933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-4862764432.0933933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-20261518.467055805</v>
      </c>
      <c r="L2161" s="444">
        <f t="shared" ca="1" si="124"/>
        <v>-4883025950.5604496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-4883025950.5604496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-20345941.460668541</v>
      </c>
      <c r="L2162" s="444">
        <f t="shared" ca="1" si="124"/>
        <v>-4903371892.0211182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-4903371892.0211182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-20430716.21675466</v>
      </c>
      <c r="L2163" s="444">
        <f t="shared" ca="1" si="124"/>
        <v>-4923802608.2378731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-4923802608.2378731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-20515844.200991139</v>
      </c>
      <c r="L2164" s="444">
        <f t="shared" ca="1" si="124"/>
        <v>-4944318452.4388638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-4944318452.4388638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-20601326.885161933</v>
      </c>
      <c r="L2165" s="444">
        <f t="shared" ca="1" si="124"/>
        <v>-4964919779.3240261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-4964919779.3240261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-20687165.747183442</v>
      </c>
      <c r="L2166" s="444">
        <f t="shared" ca="1" si="124"/>
        <v>-4985606945.0712099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-4985606945.0712099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-20773362.27113004</v>
      </c>
      <c r="L2167" s="444">
        <f t="shared" ca="1" si="124"/>
        <v>-5006380307.3423395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-5006380307.3423395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-20859917.947259746</v>
      </c>
      <c r="L2168" s="444">
        <f t="shared" ca="1" si="124"/>
        <v>-5027240225.2895994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-5027240225.2895994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-20946834.272039998</v>
      </c>
      <c r="L2169" s="444">
        <f t="shared" ca="1" si="124"/>
        <v>-5048187059.5616398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-5048187059.5616398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-21034112.748173498</v>
      </c>
      <c r="L2170" s="444">
        <f t="shared" ca="1" si="124"/>
        <v>-5069221172.3098135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-5069221172.3098135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-21121754.884624224</v>
      </c>
      <c r="L2171" s="444">
        <f t="shared" ca="1" si="124"/>
        <v>-5090342927.194438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-5090342927.194438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-21209762.19664349</v>
      </c>
      <c r="L2172" s="444">
        <f t="shared" ca="1" si="124"/>
        <v>-5111552689.3910818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-5111552689.3910818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-21298136.205796175</v>
      </c>
      <c r="L2173" s="444">
        <f t="shared" ca="1" si="124"/>
        <v>-5132850825.5968781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-5132850825.5968781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-21386878.439986993</v>
      </c>
      <c r="L2174" s="444">
        <f t="shared" ca="1" si="124"/>
        <v>-5154237704.0368652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-5154237704.0368652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-21475990.433486938</v>
      </c>
      <c r="L2175" s="444">
        <f t="shared" ca="1" si="124"/>
        <v>-5175713694.4703522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-5175713694.4703522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-21565473.726959802</v>
      </c>
      <c r="L2176" s="444">
        <f t="shared" ca="1" si="124"/>
        <v>-5197279168.1973124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-5197279168.1973124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-21655329.867488801</v>
      </c>
      <c r="L2177" s="444">
        <f t="shared" ca="1" si="124"/>
        <v>-5218934498.0648012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-5218934498.0648012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-21745560.408603337</v>
      </c>
      <c r="L2178" s="444">
        <f t="shared" ca="1" si="124"/>
        <v>-5240680058.4734049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-5240680058.4734049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-21836166.910305854</v>
      </c>
      <c r="L2179" s="444">
        <f t="shared" ca="1" si="124"/>
        <v>-5262516225.3837109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-5262516225.3837109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-21927150.939098794</v>
      </c>
      <c r="L2180" s="444">
        <f t="shared" ca="1" si="124"/>
        <v>-5284443376.3228092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-5284443376.3228092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-22018514.068011705</v>
      </c>
      <c r="L2181" s="444">
        <f t="shared" ca="1" si="124"/>
        <v>-5306461890.3908205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-5306461890.3908205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-22110257.876628418</v>
      </c>
      <c r="L2182" s="444">
        <f t="shared" ca="1" si="124"/>
        <v>-5328572148.2674494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-5328572148.2674494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-22202383.951114371</v>
      </c>
      <c r="L2183" s="444">
        <f t="shared" ca="1" si="124"/>
        <v>-5350774532.218564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-5350774532.218564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-22294893.884244017</v>
      </c>
      <c r="L2184" s="444">
        <f t="shared" ca="1" si="124"/>
        <v>-5373069426.102808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-5373069426.102808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-22387789.275428366</v>
      </c>
      <c r="L2185" s="444">
        <f t="shared" ca="1" si="124"/>
        <v>-5395457215.3782368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-5395457215.3782368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-22481071.730742652</v>
      </c>
      <c r="L2186" s="444">
        <f t="shared" ca="1" si="124"/>
        <v>-5417938287.1089792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-5417938287.1089792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-22574742.86295408</v>
      </c>
      <c r="L2187" s="444">
        <f t="shared" ca="1" si="124"/>
        <v>-5440513029.9719334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-5440513029.9719334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-22668804.291549724</v>
      </c>
      <c r="L2188" s="444">
        <f t="shared" ca="1" si="124"/>
        <v>-5463181834.263483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-5463181834.263483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-22763257.642764512</v>
      </c>
      <c r="L2189" s="444">
        <f t="shared" ca="1" si="124"/>
        <v>-5485945091.9062471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-5485945091.9062471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-22858104.549609363</v>
      </c>
      <c r="L2190" s="444">
        <f t="shared" ca="1" si="124"/>
        <v>-5508803196.4558563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-5508803196.4558563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-22953346.651899401</v>
      </c>
      <c r="L2191" s="444">
        <f t="shared" ca="1" si="124"/>
        <v>-5531756543.1077557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-5531756543.1077557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-23048985.596282315</v>
      </c>
      <c r="L2192" s="444">
        <f t="shared" ca="1" si="124"/>
        <v>-5554805528.7040377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-5554805528.7040377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-23145023.036266822</v>
      </c>
      <c r="L2193" s="444">
        <f t="shared" ca="1" si="124"/>
        <v>-5577950551.7403049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-5577950551.7403049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-23241460.63225127</v>
      </c>
      <c r="L2194" s="444">
        <f t="shared" ca="1" si="124"/>
        <v>-5601192012.3725567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-5601192012.3725567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-23338300.051552318</v>
      </c>
      <c r="L2195" s="444">
        <f t="shared" ca="1" si="124"/>
        <v>-5624530312.4241095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-5624530312.4241095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-23435542.96843379</v>
      </c>
      <c r="L2196" s="444">
        <f t="shared" ca="1" si="124"/>
        <v>-5647965855.3925428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-5647965855.3925428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-23533191.064135596</v>
      </c>
      <c r="L2197" s="444">
        <f t="shared" ca="1" si="124"/>
        <v>-5671499046.4566784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-5671499046.4566784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-23631246.026902825</v>
      </c>
      <c r="L2198" s="444">
        <f t="shared" ca="1" si="124"/>
        <v>-5695130292.4835815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-5695130292.4835815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-23729709.552014925</v>
      </c>
      <c r="L2199" s="444">
        <f t="shared" ca="1" si="124"/>
        <v>-5718860002.0355968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-5718860002.0355968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-23828583.341814987</v>
      </c>
      <c r="L2200" s="444">
        <f t="shared" ca="1" si="124"/>
        <v>-5742688585.3774118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-5742688585.3774118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-23927869.105739217</v>
      </c>
      <c r="L2201" s="444">
        <f t="shared" ca="1" si="124"/>
        <v>-5766616454.4831514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-5766616454.4831514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-24027568.560346466</v>
      </c>
      <c r="L2202" s="444">
        <f t="shared" ca="1" si="124"/>
        <v>-5790644023.043498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-5790644023.043498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-24127683.42934791</v>
      </c>
      <c r="L2203" s="444">
        <f t="shared" ca="1" si="124"/>
        <v>-5814771706.472846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-5814771706.472846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-24228215.443636857</v>
      </c>
      <c r="L2204" s="444">
        <f t="shared" ca="1" si="124"/>
        <v>-5838999921.9164829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-5838999921.9164829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-24329166.341318678</v>
      </c>
      <c r="L2205" s="444">
        <f t="shared" ca="1" si="124"/>
        <v>-5863329088.257802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-5863329088.257802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-24430537.86774084</v>
      </c>
      <c r="L2206" s="444">
        <f t="shared" ca="1" si="124"/>
        <v>-5887759626.1255426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-5887759626.1255426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-24532331.775523093</v>
      </c>
      <c r="L2207" s="444">
        <f t="shared" ca="1" si="124"/>
        <v>-5912291957.9010658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-5912291957.9010658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-24634549.824587774</v>
      </c>
      <c r="L2208" s="444">
        <f t="shared" ca="1" si="124"/>
        <v>-5936926507.7256536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-5936926507.7256536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-24737193.782190222</v>
      </c>
      <c r="L2209" s="444">
        <f t="shared" ca="1" si="124"/>
        <v>-5961663701.507844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-5961663701.507844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-24840265.422949351</v>
      </c>
      <c r="L2210" s="444">
        <f t="shared" ca="1" si="124"/>
        <v>-5986503966.9307938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-5986503966.9307938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-24943766.528878309</v>
      </c>
      <c r="L2211" s="444">
        <f t="shared" ca="1" si="124"/>
        <v>-6011447733.459672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-6011447733.459672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-25047698.889415301</v>
      </c>
      <c r="L2212" s="444">
        <f t="shared" ca="1" si="124"/>
        <v>-6036495432.3490877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-6036495432.3490877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-25152064.301454533</v>
      </c>
      <c r="L2213" s="444">
        <f t="shared" ca="1" si="124"/>
        <v>-6061647496.6505423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-6061647496.6505423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-25256864.569377258</v>
      </c>
      <c r="L2214" s="444">
        <f t="shared" ca="1" si="124"/>
        <v>-6086904361.2199192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-6086904361.2199192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-25362101.505082995</v>
      </c>
      <c r="L2215" s="444">
        <f t="shared" ca="1" si="124"/>
        <v>-6112266462.7250023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-6112266462.7250023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-25467776.928020842</v>
      </c>
      <c r="L2216" s="444">
        <f t="shared" ca="1" si="124"/>
        <v>-6137734239.6530228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-6137734239.6530228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-25573892.665220927</v>
      </c>
      <c r="L2217" s="444">
        <f t="shared" ca="1" si="124"/>
        <v>-6163308132.318244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-6163308132.318244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-25680450.551326018</v>
      </c>
      <c r="L2218" s="444">
        <f t="shared" ca="1" si="124"/>
        <v>-6188988582.8695698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-6188988582.8695698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-25787452.428623207</v>
      </c>
      <c r="L2219" s="444">
        <f t="shared" ca="1" si="124"/>
        <v>-6214776035.298193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-6214776035.298193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-25894900.147075802</v>
      </c>
      <c r="L2220" s="444">
        <f t="shared" ca="1" si="124"/>
        <v>-6240670935.4452686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-6240670935.4452686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-26002795.564355284</v>
      </c>
      <c r="L2221" s="444">
        <f t="shared" ca="1" si="124"/>
        <v>-6266673731.0096235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-6266673731.0096235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-26111140.54587343</v>
      </c>
      <c r="L2222" s="444">
        <f t="shared" ca="1" si="124"/>
        <v>-6292784871.5554972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-6292784871.5554972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-26219936.96481457</v>
      </c>
      <c r="L2223" s="444">
        <f t="shared" ca="1" si="124"/>
        <v>-6319004808.5203114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-6319004808.5203114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-26329186.702167965</v>
      </c>
      <c r="L2224" s="444">
        <f t="shared" ca="1" si="124"/>
        <v>-6345333995.2224789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-6345333995.2224789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-26438891.64676033</v>
      </c>
      <c r="L2225" s="444">
        <f t="shared" ca="1" si="124"/>
        <v>-6371772886.8692389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-6371772886.8692389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-26549053.695288494</v>
      </c>
      <c r="L2226" s="444">
        <f t="shared" ca="1" si="124"/>
        <v>-6398321940.5645275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-6398321940.5645275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-26659674.752352197</v>
      </c>
      <c r="L2227" s="444">
        <f t="shared" ca="1" si="124"/>
        <v>-6424981615.3168793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-6424981615.3168793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-26770756.730486996</v>
      </c>
      <c r="L2228" s="444">
        <f t="shared" ca="1" si="124"/>
        <v>-6451752372.0473661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-6451752372.0473661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-26882301.550197359</v>
      </c>
      <c r="L2229" s="444">
        <f t="shared" ca="1" si="124"/>
        <v>-6478634673.5975637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-6478634673.5975637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-26994311.139989849</v>
      </c>
      <c r="L2230" s="444">
        <f t="shared" ca="1" si="124"/>
        <v>-6505628984.7375536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-6505628984.7375536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-27106787.436406475</v>
      </c>
      <c r="L2231" s="444">
        <f t="shared" ca="1" si="124"/>
        <v>-6532735772.1739597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-6532735772.1739597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-27219732.384058166</v>
      </c>
      <c r="L2232" s="444">
        <f t="shared" ca="1" si="124"/>
        <v>-6559955504.5580177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-6559955504.5580177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-27333147.935658406</v>
      </c>
      <c r="L2233" s="444">
        <f t="shared" ca="1" si="124"/>
        <v>-6587288652.4936762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-6587288652.4936762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-27447036.052056983</v>
      </c>
      <c r="L2234" s="444">
        <f t="shared" ca="1" si="124"/>
        <v>-6614735688.5457335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-6614735688.5457335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-27561398.70227389</v>
      </c>
      <c r="L2235" s="444">
        <f t="shared" ca="1" si="124"/>
        <v>-6642297087.2480078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-6642297087.2480078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-27676237.863533366</v>
      </c>
      <c r="L2236" s="444">
        <f t="shared" ca="1" si="124"/>
        <v>-6669973325.1115408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-6669973325.1115408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-27791555.521298084</v>
      </c>
      <c r="L2237" s="444">
        <f t="shared" ca="1" si="124"/>
        <v>-6697764880.6328392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-6697764880.6328392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-27907353.669303495</v>
      </c>
      <c r="L2238" s="444">
        <f t="shared" ca="1" si="124"/>
        <v>-6725672234.3021431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-6725672234.3021431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-28023634.309592262</v>
      </c>
      <c r="L2239" s="444">
        <f t="shared" ca="1" si="124"/>
        <v>-6753695868.6117353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-6753695868.6117353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-28140399.452548895</v>
      </c>
      <c r="L2240" s="444">
        <f t="shared" ca="1" si="124"/>
        <v>-6781836268.0642843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-6781836268.0642843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-28257651.116934519</v>
      </c>
      <c r="L2241" s="444">
        <f t="shared" ca="1" si="124"/>
        <v>-6810093919.1812191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-6810093919.1812191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-28375391.329921741</v>
      </c>
      <c r="L2242" s="444">
        <f t="shared" ca="1" si="124"/>
        <v>-6838469310.5111408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-6838469310.5111408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-28493622.127129752</v>
      </c>
      <c r="L2243" s="444">
        <f t="shared" ca="1" si="124"/>
        <v>-6866962932.6382704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-6866962932.6382704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-28612345.552659459</v>
      </c>
      <c r="L2244" s="444">
        <f t="shared" ca="1" si="124"/>
        <v>-6895575278.1909294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-6895575278.1909294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-28731563.659128871</v>
      </c>
      <c r="L2245" s="444">
        <f t="shared" ca="1" si="124"/>
        <v>-6924306841.8500586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-6924306841.8500586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-28851278.507708576</v>
      </c>
      <c r="L2246" s="444">
        <f t="shared" ca="1" si="124"/>
        <v>-6953158120.3577671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-6953158120.3577671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-28971492.168157365</v>
      </c>
      <c r="L2247" s="444">
        <f t="shared" ca="1" si="124"/>
        <v>-6982129612.5259247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-6982129612.5259247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-29092206.718858019</v>
      </c>
      <c r="L2248" s="444">
        <f t="shared" ca="1" si="124"/>
        <v>-7011221819.2447824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-7011221819.2447824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-29213424.246853258</v>
      </c>
      <c r="L2249" s="444">
        <f t="shared" ca="1" si="124"/>
        <v>-7040435243.4916353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-7040435243.4916353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-29335146.847881813</v>
      </c>
      <c r="L2250" s="444">
        <f t="shared" ca="1" si="124"/>
        <v>-7069770390.3395176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-7069770390.3395176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-29457376.62641466</v>
      </c>
      <c r="L2251" s="444">
        <f t="shared" ca="1" si="124"/>
        <v>-7099227766.9659319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-7099227766.9659319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-29580115.695691381</v>
      </c>
      <c r="L2252" s="444">
        <f t="shared" ca="1" si="124"/>
        <v>-7128807882.661623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-7128807882.661623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-29703366.177756757</v>
      </c>
      <c r="L2253" s="444">
        <f t="shared" ca="1" si="124"/>
        <v>-7158511248.8393793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-7158511248.8393793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-29827130.203497414</v>
      </c>
      <c r="L2254" s="444">
        <f t="shared" ca="1" si="124"/>
        <v>-7188338379.0428772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-7188338379.0428772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-29951409.912678659</v>
      </c>
      <c r="L2255" s="444">
        <f t="shared" ca="1" si="124"/>
        <v>-7218289788.9555559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-7218289788.9555559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-30076207.453981478</v>
      </c>
      <c r="L2256" s="444">
        <f t="shared" ca="1" si="124"/>
        <v>-7248365996.4095373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-7248365996.4095373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-30201524.985039733</v>
      </c>
      <c r="L2257" s="444">
        <f t="shared" ca="1" si="124"/>
        <v>-7278567521.394577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-7278567521.394577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-30327364.672477406</v>
      </c>
      <c r="L2258" s="444">
        <f t="shared" ca="1" si="124"/>
        <v>-7308894886.0670547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-7308894886.0670547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-30453728.691946059</v>
      </c>
      <c r="L2259" s="444">
        <f t="shared" ca="1" si="124"/>
        <v>-7339348614.7590008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-7339348614.7590008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-30580619.228162497</v>
      </c>
      <c r="L2260" s="444">
        <f t="shared" ca="1" si="124"/>
        <v>-7369929233.9871635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-7369929233.9871635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-30708038.47494651</v>
      </c>
      <c r="L2261" s="444">
        <f t="shared" ca="1" si="124"/>
        <v>-7400637272.4621105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-7400637272.4621105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-30835988.635258794</v>
      </c>
      <c r="L2262" s="444">
        <f t="shared" ca="1" si="124"/>
        <v>-7431473261.0973692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-7431473261.0973692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-30964471.921239033</v>
      </c>
      <c r="L2263" s="444">
        <f t="shared" ca="1" si="124"/>
        <v>-7462437733.0186081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-7462437733.0186081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-31093490.554244194</v>
      </c>
      <c r="L2264" s="444">
        <f t="shared" ca="1" si="124"/>
        <v>-7493531223.5728521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-7493531223.5728521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-31223046.764886882</v>
      </c>
      <c r="L2265" s="444">
        <f t="shared" ca="1" si="124"/>
        <v>-7524754270.337739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-7524754270.337739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-31353142.793073911</v>
      </c>
      <c r="L2266" s="444">
        <f t="shared" ca="1" si="124"/>
        <v>-7556107413.1308126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-7556107413.1308126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-31483780.888045054</v>
      </c>
      <c r="L2267" s="444">
        <f t="shared" ca="1" si="124"/>
        <v>-7587591194.018858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-7587591194.018858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-31614963.308411911</v>
      </c>
      <c r="L2268" s="444">
        <f t="shared" ca="1" si="124"/>
        <v>-7619206157.3272696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-7619206157.3272696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-31746692.32219696</v>
      </c>
      <c r="L2269" s="444">
        <f t="shared" ca="1" si="124"/>
        <v>-7650952849.6494665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-7650952849.6494665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-31878970.206872776</v>
      </c>
      <c r="L2270" s="444">
        <f t="shared" ca="1" si="124"/>
        <v>-7682831819.8563395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-7682831819.8563395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-32011799.249401409</v>
      </c>
      <c r="L2271" s="444">
        <f t="shared" ca="1" si="124"/>
        <v>-7714843619.1057405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-7714843619.1057405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-32145181.74627392</v>
      </c>
      <c r="L2272" s="444">
        <f t="shared" ca="1" si="124"/>
        <v>-7746988800.8520145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-7746988800.8520145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-32279120.00355006</v>
      </c>
      <c r="L2273" s="444">
        <f t="shared" ca="1" si="124"/>
        <v>-7779267920.8555651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-7779267920.8555651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-32413616.336898189</v>
      </c>
      <c r="L2274" s="444">
        <f t="shared" ca="1" si="124"/>
        <v>-7811681537.1924629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-7811681537.1924629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-32548673.071635265</v>
      </c>
      <c r="L2275" s="444">
        <f t="shared" ca="1" si="124"/>
        <v>-7844230210.2640982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-7844230210.2640982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-32684292.542767074</v>
      </c>
      <c r="L2276" s="444">
        <f t="shared" ca="1" si="124"/>
        <v>-7876914502.8068657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-7876914502.8068657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-32820477.095028609</v>
      </c>
      <c r="L2277" s="444">
        <f t="shared" ca="1" si="124"/>
        <v>-7909734979.9018946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-7909734979.9018946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-32957229.082924563</v>
      </c>
      <c r="L2278" s="444">
        <f t="shared" ca="1" si="124"/>
        <v>-7942692208.9848194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-7942692208.9848194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-33094550.870770086</v>
      </c>
      <c r="L2279" s="444">
        <f t="shared" ca="1" si="124"/>
        <v>-7975786759.8555899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-7975786759.8555899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-33232444.832731619</v>
      </c>
      <c r="L2280" s="444">
        <f t="shared" ca="1" si="124"/>
        <v>-8009019204.6883211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-8009019204.6883211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-33370913.352868006</v>
      </c>
      <c r="L2281" s="444">
        <f t="shared" ca="1" si="124"/>
        <v>-8042390118.0411892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-8042390118.0411892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-33509958.825171623</v>
      </c>
      <c r="L2282" s="444">
        <f t="shared" ca="1" si="124"/>
        <v>-8075900076.8663607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-8075900076.8663607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-33649583.653609835</v>
      </c>
      <c r="L2283" s="444">
        <f t="shared" ca="1" si="124"/>
        <v>-8109549660.5199709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-8109549660.5199709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-33789790.252166547</v>
      </c>
      <c r="L2284" s="444">
        <f t="shared" ca="1" si="124"/>
        <v>-8143339450.7721376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-8143339450.7721376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-33930581.044883907</v>
      </c>
      <c r="L2285" s="444">
        <f t="shared" ca="1" si="124"/>
        <v>-8177270031.8170214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-8177270031.8170214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-34071958.465904258</v>
      </c>
      <c r="L2286" s="444">
        <f t="shared" ca="1" si="124"/>
        <v>-8211341990.2829256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-8211341990.2829256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-34213924.959512189</v>
      </c>
      <c r="L2287" s="444">
        <f t="shared" ca="1" si="124"/>
        <v>-8245555915.2424374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-8245555915.2424374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-34356482.980176821</v>
      </c>
      <c r="L2288" s="444">
        <f t="shared" ca="1" si="124"/>
        <v>-8279912398.2226143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-8279912398.2226143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-34499634.992594227</v>
      </c>
      <c r="L2289" s="444">
        <f t="shared" ca="1" si="124"/>
        <v>-8314412033.2152081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-8314412033.2152081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-34643383.471730031</v>
      </c>
      <c r="L2290" s="444">
        <f t="shared" ca="1" si="124"/>
        <v>-8349055416.6869383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-8349055416.6869383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-34787730.902862243</v>
      </c>
      <c r="L2291" s="444">
        <f t="shared" ca="1" si="124"/>
        <v>-8383843147.5898008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-8383843147.5898008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-34932679.781624168</v>
      </c>
      <c r="L2292" s="444">
        <f t="shared" ca="1" si="124"/>
        <v>-8418775827.3714247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-8418775827.3714247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-35078232.614047602</v>
      </c>
      <c r="L2293" s="444">
        <f t="shared" ca="1" si="124"/>
        <v>-8453854059.9854727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-8453854059.9854727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-35224391.916606143</v>
      </c>
      <c r="L2294" s="444">
        <f t="shared" ca="1" si="124"/>
        <v>-8489078451.9020786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-8489078451.9020786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-35371160.21625866</v>
      </c>
      <c r="L2295" s="444">
        <f t="shared" ca="1" si="124"/>
        <v>-8524449612.1183376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-8524449612.1183376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-35518540.050493069</v>
      </c>
      <c r="L2296" s="444">
        <f t="shared" ca="1" si="124"/>
        <v>-8559968152.1688309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-8559968152.1688309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-35666533.96737013</v>
      </c>
      <c r="L2297" s="444">
        <f t="shared" ca="1" si="124"/>
        <v>-8595634686.1362019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-8595634686.1362019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-35815144.525567509</v>
      </c>
      <c r="L2298" s="444">
        <f t="shared" ca="1" si="124"/>
        <v>-8631449830.6617699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-8631449830.6617699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-35964374.294424042</v>
      </c>
      <c r="L2299" s="444">
        <f t="shared" ca="1" si="124"/>
        <v>-8667414204.9561939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-8667414204.9561939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-36114225.85398414</v>
      </c>
      <c r="L2300" s="444">
        <f t="shared" ca="1" si="124"/>
        <v>-8703528430.8101788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-8703528430.8101788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-36264701.79504241</v>
      </c>
      <c r="L2301" s="444">
        <f t="shared" ca="1" si="124"/>
        <v>-8739793132.6052208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-8739793132.6052208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-36415804.719188422</v>
      </c>
      <c r="L2302" s="444">
        <f t="shared" ca="1" si="124"/>
        <v>-8776208937.3244095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-8776208937.3244095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-36567537.238851704</v>
      </c>
      <c r="L2303" s="444">
        <f t="shared" ref="L2303:L2557" ca="1" si="129">I2303-J2303+K2303</f>
        <v>-8812776474.563261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-8812776474.563261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-36719901.977346919</v>
      </c>
      <c r="L2304" s="444">
        <f t="shared" ca="1" si="129"/>
        <v>-8849496376.5406075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-8849496376.5406075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-36872901.568919197</v>
      </c>
      <c r="L2305" s="444">
        <f t="shared" ca="1" si="129"/>
        <v>-8886369278.1095276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-8886369278.1095276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-37026538.658789694</v>
      </c>
      <c r="L2306" s="444">
        <f t="shared" ca="1" si="129"/>
        <v>-8923395816.7683182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-8923395816.7683182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-37180815.903201327</v>
      </c>
      <c r="L2307" s="444">
        <f t="shared" ca="1" si="129"/>
        <v>-8960576632.6715202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-8960576632.6715202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-37335735.969464667</v>
      </c>
      <c r="L2308" s="444">
        <f t="shared" ca="1" si="129"/>
        <v>-8997912368.6409855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-8997912368.6409855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-37491301.536004104</v>
      </c>
      <c r="L2309" s="444">
        <f t="shared" ca="1" si="129"/>
        <v>-9035403670.1769905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-9035403670.1769905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-37647515.29240413</v>
      </c>
      <c r="L2310" s="444">
        <f t="shared" ca="1" si="129"/>
        <v>-9073051185.4693947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-9073051185.4693947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-37804379.939455807</v>
      </c>
      <c r="L2311" s="444">
        <f t="shared" ca="1" si="129"/>
        <v>-9110855565.4088497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-9110855565.4088497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-37961898.189203538</v>
      </c>
      <c r="L2312" s="444">
        <f t="shared" ca="1" si="129"/>
        <v>-9148817463.598053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-9148817463.598053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-38120072.764991887</v>
      </c>
      <c r="L2313" s="444">
        <f t="shared" ca="1" si="129"/>
        <v>-9186937536.3630447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-9186937536.3630447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-38278906.401512682</v>
      </c>
      <c r="L2314" s="444">
        <f t="shared" ca="1" si="129"/>
        <v>-9225216442.7645569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-9225216442.7645569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-38438401.844852321</v>
      </c>
      <c r="L2315" s="444">
        <f t="shared" ca="1" si="129"/>
        <v>-9263654844.6094093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-9263654844.6094093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-38598561.852539204</v>
      </c>
      <c r="L2316" s="444">
        <f t="shared" ca="1" si="129"/>
        <v>-9302253406.4619484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-9302253406.4619484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-38759389.193591453</v>
      </c>
      <c r="L2317" s="444">
        <f t="shared" ca="1" si="129"/>
        <v>-9341012795.6555405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-9341012795.6555405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-38920886.648564748</v>
      </c>
      <c r="L2318" s="444">
        <f t="shared" ca="1" si="129"/>
        <v>-9379933682.3041058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-9379933682.3041058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-39083057.009600438</v>
      </c>
      <c r="L2319" s="444">
        <f t="shared" ca="1" si="129"/>
        <v>-9419016739.3137054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-9419016739.3137054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-39245903.080473773</v>
      </c>
      <c r="L2320" s="444">
        <f t="shared" ca="1" si="129"/>
        <v>-9458262642.3941784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-9458262642.3941784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-39409427.67664241</v>
      </c>
      <c r="L2321" s="444">
        <f t="shared" ca="1" si="129"/>
        <v>-9497672070.0708199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-9497672070.0708199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-39573633.62529508</v>
      </c>
      <c r="L2322" s="444">
        <f t="shared" ca="1" si="129"/>
        <v>-9537245703.6961155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-9537245703.6961155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-39738523.765400484</v>
      </c>
      <c r="L2323" s="444">
        <f t="shared" ca="1" si="129"/>
        <v>-9576984227.4615154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-9576984227.4615154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-39904100.947756313</v>
      </c>
      <c r="L2324" s="444">
        <f t="shared" ca="1" si="129"/>
        <v>-9616888328.4092712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-9616888328.4092712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-40070368.035038628</v>
      </c>
      <c r="L2325" s="444">
        <f t="shared" ca="1" si="129"/>
        <v>-9656958696.4443092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-9656958696.4443092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-40237327.901851289</v>
      </c>
      <c r="L2326" s="444">
        <f t="shared" ca="1" si="129"/>
        <v>-9697196024.3461609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-9697196024.3461609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-40404983.434775673</v>
      </c>
      <c r="L2327" s="444">
        <f t="shared" ca="1" si="129"/>
        <v>-9737601007.7809372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-9737601007.7809372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-40573337.532420568</v>
      </c>
      <c r="L2328" s="444">
        <f t="shared" ca="1" si="129"/>
        <v>-9778174345.3133583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-9778174345.3133583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-40742393.105472326</v>
      </c>
      <c r="L2329" s="444">
        <f t="shared" ca="1" si="129"/>
        <v>-9818916738.4188309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-9818916738.4188309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-40912153.07674513</v>
      </c>
      <c r="L2330" s="444">
        <f t="shared" ca="1" si="129"/>
        <v>-9859828891.4955769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-9859828891.4955769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-41082620.381231569</v>
      </c>
      <c r="L2331" s="444">
        <f t="shared" ca="1" si="129"/>
        <v>-9900911511.8768082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-9900911511.8768082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-41253797.966153368</v>
      </c>
      <c r="L2332" s="444">
        <f t="shared" ca="1" si="129"/>
        <v>-9942165309.8429623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-9942165309.8429623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-41425688.791012339</v>
      </c>
      <c r="L2333" s="444">
        <f t="shared" ca="1" si="129"/>
        <v>-9983590998.6339741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-9983590998.6339741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-41598295.827641562</v>
      </c>
      <c r="L2334" s="444">
        <f t="shared" ca="1" si="129"/>
        <v>-10025189294.461617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-10025189294.461617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-41771622.060256734</v>
      </c>
      <c r="L2335" s="444">
        <f t="shared" ca="1" si="129"/>
        <v>-10066960916.521873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-10066960916.521873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-41945670.485507809</v>
      </c>
      <c r="L2336" s="444">
        <f t="shared" ca="1" si="129"/>
        <v>-10108906587.007381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-10108906587.007381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-42120444.112530753</v>
      </c>
      <c r="L2337" s="444">
        <f t="shared" ca="1" si="129"/>
        <v>-10151027031.119913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-10151027031.119913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-42295945.962999634</v>
      </c>
      <c r="L2338" s="444">
        <f t="shared" ca="1" si="129"/>
        <v>-10193322977.082912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-10193322977.082912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-42472179.071178801</v>
      </c>
      <c r="L2339" s="444">
        <f t="shared" ca="1" si="129"/>
        <v>-10235795156.154091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-10235795156.154091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-42649146.483975381</v>
      </c>
      <c r="L2340" s="444">
        <f t="shared" ca="1" si="129"/>
        <v>-10278444302.638065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-10278444302.638065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-42826851.260991938</v>
      </c>
      <c r="L2341" s="444">
        <f t="shared" ca="1" si="129"/>
        <v>-10321271153.899057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-10321271153.899057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-43005296.474579409</v>
      </c>
      <c r="L2342" s="444">
        <f t="shared" ca="1" si="129"/>
        <v>-10364276450.373636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-10364276450.373636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-43184485.20989015</v>
      </c>
      <c r="L2343" s="444">
        <f t="shared" ca="1" si="129"/>
        <v>-10407460935.583527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-10407460935.583527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-43364420.564931363</v>
      </c>
      <c r="L2344" s="444">
        <f t="shared" ca="1" si="129"/>
        <v>-10450825356.148458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-10450825356.148458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-43545105.650618576</v>
      </c>
      <c r="L2345" s="444">
        <f t="shared" ca="1" si="129"/>
        <v>-10494370461.799078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-10494370461.799078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-43726543.590829492</v>
      </c>
      <c r="L2346" s="444">
        <f t="shared" ca="1" si="129"/>
        <v>-10538097005.389908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-10538097005.389908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-43908737.52245795</v>
      </c>
      <c r="L2347" s="444">
        <f t="shared" ca="1" si="129"/>
        <v>-10582005742.912365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-10582005742.912365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-44091690.595468186</v>
      </c>
      <c r="L2348" s="444">
        <f t="shared" ca="1" si="129"/>
        <v>-10626097433.507833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-10626097433.507833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-44275405.972949304</v>
      </c>
      <c r="L2349" s="444">
        <f t="shared" ca="1" si="129"/>
        <v>-10670372839.480783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-10670372839.480783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-44459886.831169933</v>
      </c>
      <c r="L2350" s="444">
        <f t="shared" ca="1" si="129"/>
        <v>-10714832726.311953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-10714832726.311953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-44645136.359633133</v>
      </c>
      <c r="L2351" s="444">
        <f t="shared" ca="1" si="129"/>
        <v>-10759477862.671585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-10759477862.671585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-44831157.761131607</v>
      </c>
      <c r="L2352" s="444">
        <f t="shared" ca="1" si="129"/>
        <v>-10804309020.432716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-10804309020.432716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-45017954.251802981</v>
      </c>
      <c r="L2353" s="444">
        <f t="shared" ca="1" si="129"/>
        <v>-10849326974.684519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-10849326974.684519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-45205529.061185494</v>
      </c>
      <c r="L2354" s="444">
        <f t="shared" ca="1" si="129"/>
        <v>-10894532503.745705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-10894532503.745705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-45393885.432273768</v>
      </c>
      <c r="L2355" s="444">
        <f t="shared" ca="1" si="129"/>
        <v>-10939926389.177979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-10939926389.177979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-45583026.621574908</v>
      </c>
      <c r="L2356" s="444">
        <f t="shared" ca="1" si="129"/>
        <v>-10985509415.799553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-10985509415.799553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-45772955.899164803</v>
      </c>
      <c r="L2357" s="444">
        <f t="shared" ca="1" si="129"/>
        <v>-11031282371.698717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-11031282371.698717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-45963676.548744656</v>
      </c>
      <c r="L2358" s="444">
        <f t="shared" ca="1" si="129"/>
        <v>-11077246048.247461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-11077246048.247461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-46155191.867697753</v>
      </c>
      <c r="L2359" s="444">
        <f t="shared" ca="1" si="129"/>
        <v>-11123401240.11516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-11123401240.11516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-46347505.167146496</v>
      </c>
      <c r="L2360" s="444">
        <f t="shared" ca="1" si="129"/>
        <v>-11169748745.282307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-11169748745.282307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-46540619.772009611</v>
      </c>
      <c r="L2361" s="444">
        <f t="shared" ca="1" si="129"/>
        <v>-11216289365.054316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-11216289365.054316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-46734539.021059647</v>
      </c>
      <c r="L2362" s="444">
        <f t="shared" ca="1" si="129"/>
        <v>-11263023904.075375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-11263023904.075375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-46929266.26698073</v>
      </c>
      <c r="L2363" s="444">
        <f t="shared" ca="1" si="129"/>
        <v>-11309953170.342356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-11309953170.342356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-47124804.876426481</v>
      </c>
      <c r="L2364" s="444">
        <f t="shared" ca="1" si="129"/>
        <v>-11357077975.218782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-11357077975.218782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-47321158.230078258</v>
      </c>
      <c r="L2365" s="444">
        <f t="shared" ca="1" si="129"/>
        <v>-11404399133.44886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-11404399133.44886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-47518329.722703584</v>
      </c>
      <c r="L2366" s="444">
        <f t="shared" ca="1" si="129"/>
        <v>-11451917463.171564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-11451917463.171564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-47716322.763214849</v>
      </c>
      <c r="L2367" s="444">
        <f t="shared" ca="1" si="129"/>
        <v>-11499633785.934778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-11499633785.934778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-47915140.774728239</v>
      </c>
      <c r="L2368" s="444">
        <f t="shared" ca="1" si="129"/>
        <v>-11547548926.709507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-11547548926.709507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-48114787.194622949</v>
      </c>
      <c r="L2369" s="444">
        <f t="shared" ca="1" si="129"/>
        <v>-11595663713.904129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-11595663713.904129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-48315265.474600539</v>
      </c>
      <c r="L2370" s="444">
        <f t="shared" ca="1" si="129"/>
        <v>-11643978979.378729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-11643978979.378729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-48516579.080744706</v>
      </c>
      <c r="L2371" s="444">
        <f t="shared" ca="1" si="129"/>
        <v>-11692495558.459473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-11692495558.459473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-48718731.493581139</v>
      </c>
      <c r="L2372" s="444">
        <f t="shared" ca="1" si="129"/>
        <v>-11741214289.953054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-11741214289.953054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-48921726.208137728</v>
      </c>
      <c r="L2373" s="444">
        <f t="shared" ca="1" si="129"/>
        <v>-11790136016.161192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-11790136016.161192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-49125566.734004967</v>
      </c>
      <c r="L2374" s="444">
        <f t="shared" ca="1" si="129"/>
        <v>-11839261582.895197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-11839261582.895197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-49330256.595396653</v>
      </c>
      <c r="L2375" s="444">
        <f t="shared" ca="1" si="129"/>
        <v>-11888591839.490593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-11888591839.490593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-49535799.331210807</v>
      </c>
      <c r="L2376" s="444">
        <f t="shared" ca="1" si="129"/>
        <v>-11938127638.821804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-11938127638.821804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-49742198.49509085</v>
      </c>
      <c r="L2377" s="444">
        <f t="shared" ca="1" si="129"/>
        <v>-11987869837.316895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-11987869837.316895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-49949457.655487061</v>
      </c>
      <c r="L2378" s="444">
        <f t="shared" ca="1" si="129"/>
        <v>-12037819294.972382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-12037819294.972382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-50157580.395718254</v>
      </c>
      <c r="L2379" s="444">
        <f t="shared" ca="1" si="129"/>
        <v>-12087976875.368099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-12087976875.368099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-50366570.314033747</v>
      </c>
      <c r="L2380" s="444">
        <f t="shared" ca="1" si="129"/>
        <v>-12138343445.682133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-12138343445.682133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-50576431.023675554</v>
      </c>
      <c r="L2381" s="444">
        <f t="shared" ca="1" si="129"/>
        <v>-12188919876.705809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-12188919876.705809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-50787166.152940869</v>
      </c>
      <c r="L2382" s="444">
        <f t="shared" ca="1" si="129"/>
        <v>-12239707042.858749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-12239707042.858749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-50998779.345244788</v>
      </c>
      <c r="L2383" s="444">
        <f t="shared" ca="1" si="129"/>
        <v>-12290705822.203995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-12290705822.203995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-51211274.25918331</v>
      </c>
      <c r="L2384" s="444">
        <f t="shared" ca="1" si="129"/>
        <v>-12341917096.463179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-12341917096.463179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-51424654.568596579</v>
      </c>
      <c r="L2385" s="444">
        <f t="shared" ca="1" si="129"/>
        <v>-12393341751.031775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-12393341751.031775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-51638923.962632395</v>
      </c>
      <c r="L2386" s="444">
        <f t="shared" ca="1" si="129"/>
        <v>-12444980674.994408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-12444980674.994408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-51854086.14581003</v>
      </c>
      <c r="L2387" s="444">
        <f t="shared" ca="1" si="129"/>
        <v>-12496834761.140217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-12496834761.140217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-52070144.838084236</v>
      </c>
      <c r="L2388" s="444">
        <f t="shared" ca="1" si="129"/>
        <v>-12548904905.978302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-12548904905.978302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-52287103.774909593</v>
      </c>
      <c r="L2389" s="444">
        <f t="shared" ca="1" si="129"/>
        <v>-12601192009.753212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-12601192009.753212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-52504966.707305051</v>
      </c>
      <c r="L2390" s="444">
        <f t="shared" ca="1" si="129"/>
        <v>-12653696976.460518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-12653696976.460518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-52723737.401918821</v>
      </c>
      <c r="L2391" s="444">
        <f t="shared" ca="1" si="129"/>
        <v>-12706420713.862436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-12706420713.862436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-52943419.641093485</v>
      </c>
      <c r="L2392" s="444">
        <f t="shared" ca="1" si="129"/>
        <v>-12759364133.503531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-12759364133.503531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-53164017.222931378</v>
      </c>
      <c r="L2393" s="444">
        <f t="shared" ca="1" si="129"/>
        <v>-12812528150.726461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-12812528150.726461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-53385533.961360253</v>
      </c>
      <c r="L2394" s="444">
        <f t="shared" ca="1" si="129"/>
        <v>-12865913684.687822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-12865913684.687822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-53607973.686199263</v>
      </c>
      <c r="L2395" s="444">
        <f t="shared" ca="1" si="129"/>
        <v>-12919521658.374022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-12919521658.374022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-53831340.24322509</v>
      </c>
      <c r="L2396" s="444">
        <f t="shared" ca="1" si="129"/>
        <v>-12973352998.617247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-12973352998.617247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-54055637.494238526</v>
      </c>
      <c r="L2397" s="444">
        <f t="shared" ca="1" si="129"/>
        <v>-13027408636.111485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-13027408636.111485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-54280869.317131184</v>
      </c>
      <c r="L2398" s="444">
        <f t="shared" ca="1" si="129"/>
        <v>-13081689505.428616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-13081689505.428616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-54507039.605952561</v>
      </c>
      <c r="L2399" s="444">
        <f t="shared" ca="1" si="129"/>
        <v>-13136196545.034569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-13136196545.034569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-54734152.27097737</v>
      </c>
      <c r="L2400" s="444">
        <f t="shared" ca="1" si="129"/>
        <v>-13190930697.305546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-13190930697.305546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-54962211.238773108</v>
      </c>
      <c r="L2401" s="444">
        <f t="shared" ca="1" si="129"/>
        <v>-13245892908.544319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-13245892908.544319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-55191220.452267997</v>
      </c>
      <c r="L2402" s="444">
        <f t="shared" ca="1" si="129"/>
        <v>-13301084128.996588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-13301084128.996588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-55421183.870819114</v>
      </c>
      <c r="L2403" s="444">
        <f t="shared" ca="1" si="129"/>
        <v>-13356505312.867407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-13356505312.867407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-55652105.470280863</v>
      </c>
      <c r="L2404" s="444">
        <f t="shared" ca="1" si="129"/>
        <v>-13412157418.337688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-13412157418.337688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-55883989.243073694</v>
      </c>
      <c r="L2405" s="444">
        <f t="shared" ca="1" si="129"/>
        <v>-13468041407.580763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-13468041407.580763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-56116839.198253177</v>
      </c>
      <c r="L2406" s="444">
        <f t="shared" ca="1" si="129"/>
        <v>-13524158246.779016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-13524158246.779016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-56350659.361579224</v>
      </c>
      <c r="L2407" s="444">
        <f t="shared" ca="1" si="129"/>
        <v>-13580508906.140596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-13580508906.140596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-56585453.775585823</v>
      </c>
      <c r="L2408" s="444">
        <f t="shared" ca="1" si="129"/>
        <v>-13637094359.916182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-13637094359.916182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-56821226.499650761</v>
      </c>
      <c r="L2409" s="444">
        <f t="shared" ca="1" si="129"/>
        <v>-13693915586.415833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-13693915586.415833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-57057981.610065959</v>
      </c>
      <c r="L2410" s="444">
        <f t="shared" ca="1" si="129"/>
        <v>-13750973568.025898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-13750973568.025898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-57295723.200107902</v>
      </c>
      <c r="L2411" s="444">
        <f t="shared" ca="1" si="129"/>
        <v>-13808269291.226006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-13808269291.226006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-57534455.380108364</v>
      </c>
      <c r="L2412" s="444">
        <f t="shared" ca="1" si="129"/>
        <v>-13865803746.606113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-13865803746.606113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-57774182.27752547</v>
      </c>
      <c r="L2413" s="444">
        <f t="shared" ca="1" si="129"/>
        <v>-13923577928.883638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-13923577928.883638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-58014908.037015162</v>
      </c>
      <c r="L2414" s="444">
        <f t="shared" ca="1" si="129"/>
        <v>-13981592836.920654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-13981592836.920654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-58256636.820502728</v>
      </c>
      <c r="L2415" s="444">
        <f t="shared" ca="1" si="129"/>
        <v>-14039849473.741158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-14039849473.741158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-58499372.807254821</v>
      </c>
      <c r="L2416" s="444">
        <f t="shared" ca="1" si="129"/>
        <v>-14098348846.548412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-14098348846.548412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-58743120.193951719</v>
      </c>
      <c r="L2417" s="444">
        <f t="shared" ca="1" si="129"/>
        <v>-14157091966.742365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-14157091966.742365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-58987883.194759853</v>
      </c>
      <c r="L2418" s="444">
        <f t="shared" ca="1" si="129"/>
        <v>-14216079849.937124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-14216079849.937124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-59233666.041404672</v>
      </c>
      <c r="L2419" s="444">
        <f t="shared" ca="1" si="129"/>
        <v>-14275313515.978529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-14275313515.978529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-59480472.983243875</v>
      </c>
      <c r="L2420" s="444">
        <f t="shared" ca="1" si="129"/>
        <v>-14334793988.961773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-14334793988.961773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-59728308.287340723</v>
      </c>
      <c r="L2421" s="444">
        <f t="shared" ca="1" si="129"/>
        <v>-14394522297.249113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-14394522297.249113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-59977176.238537975</v>
      </c>
      <c r="L2422" s="444">
        <f t="shared" ca="1" si="129"/>
        <v>-14454499473.487652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-14454499473.487652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-60227081.139531873</v>
      </c>
      <c r="L2423" s="444">
        <f t="shared" ca="1" si="129"/>
        <v>-14514726554.627184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-14514726554.627184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-60478027.310946599</v>
      </c>
      <c r="L2424" s="444">
        <f t="shared" ca="1" si="129"/>
        <v>-14575204581.938131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-14575204581.938131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-60730019.091408879</v>
      </c>
      <c r="L2425" s="444">
        <f t="shared" ca="1" si="129"/>
        <v>-14635934601.029541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-14635934601.029541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-60983060.83762309</v>
      </c>
      <c r="L2426" s="444">
        <f t="shared" ca="1" si="129"/>
        <v>-14696917661.867165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-14696917661.867165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-61237156.924446523</v>
      </c>
      <c r="L2427" s="444">
        <f t="shared" ca="1" si="129"/>
        <v>-14758154818.791611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-14758154818.791611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-61492311.744965039</v>
      </c>
      <c r="L2428" s="444">
        <f t="shared" ca="1" si="129"/>
        <v>-14819647130.536575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-14819647130.536575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-61748529.710569061</v>
      </c>
      <c r="L2429" s="444">
        <f t="shared" ca="1" si="129"/>
        <v>-14881395660.247145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-14881395660.247145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-62005815.251029767</v>
      </c>
      <c r="L2430" s="444">
        <f t="shared" ca="1" si="129"/>
        <v>-14943401475.498175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-14943401475.498175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-62264172.814575724</v>
      </c>
      <c r="L2431" s="444">
        <f t="shared" ca="1" si="129"/>
        <v>-15005665648.31275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-15005665648.31275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-62523606.867969789</v>
      </c>
      <c r="L2432" s="444">
        <f t="shared" ca="1" si="129"/>
        <v>-15068189255.180719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-15068189255.180719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-62784121.896586329</v>
      </c>
      <c r="L2433" s="444">
        <f t="shared" ca="1" si="129"/>
        <v>-15130973377.077305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-15130973377.077305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-63045722.40448878</v>
      </c>
      <c r="L2434" s="444">
        <f t="shared" ca="1" si="129"/>
        <v>-15194019099.481794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-15194019099.481794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-63308412.914507486</v>
      </c>
      <c r="L2435" s="444">
        <f t="shared" ca="1" si="129"/>
        <v>-15257327512.396301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-15257327512.396301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-63572197.968317918</v>
      </c>
      <c r="L2436" s="444">
        <f t="shared" ca="1" si="129"/>
        <v>-15320899710.364618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-15320899710.364618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-63837082.126519248</v>
      </c>
      <c r="L2437" s="444">
        <f t="shared" ca="1" si="129"/>
        <v>-15384736792.491138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-15384736792.491138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-64103069.968713082</v>
      </c>
      <c r="L2438" s="444">
        <f t="shared" ca="1" si="129"/>
        <v>-15448839862.459852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-15448839862.459852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-64370166.093582712</v>
      </c>
      <c r="L2439" s="444">
        <f t="shared" ca="1" si="129"/>
        <v>-15513210028.553434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-15513210028.553434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-64638375.118972637</v>
      </c>
      <c r="L2440" s="444">
        <f t="shared" ca="1" si="129"/>
        <v>-15577848403.672407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-15577848403.672407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-64907701.681968354</v>
      </c>
      <c r="L2441" s="444">
        <f t="shared" ca="1" si="129"/>
        <v>-15642756105.354376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-15642756105.354376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-65178150.438976564</v>
      </c>
      <c r="L2442" s="444">
        <f t="shared" ca="1" si="129"/>
        <v>-15707934255.793352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-15707934255.793352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-65449726.065805636</v>
      </c>
      <c r="L2443" s="444">
        <f t="shared" ca="1" si="129"/>
        <v>-15773383981.859158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-15773383981.859158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-65722433.257746495</v>
      </c>
      <c r="L2444" s="444">
        <f t="shared" ca="1" si="129"/>
        <v>-15839106415.116903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-15839106415.116903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-65996276.729653768</v>
      </c>
      <c r="L2445" s="444">
        <f t="shared" ca="1" si="129"/>
        <v>-15905102691.846558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-15905102691.846558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-66271261.216027319</v>
      </c>
      <c r="L2446" s="444">
        <f t="shared" ca="1" si="129"/>
        <v>-15971373953.062586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-15971373953.062586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-66547391.471094109</v>
      </c>
      <c r="L2447" s="444">
        <f t="shared" ca="1" si="129"/>
        <v>-16037921344.53368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-16037921344.53368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-66824672.268890329</v>
      </c>
      <c r="L2448" s="444">
        <f t="shared" ca="1" si="129"/>
        <v>-16104746016.80257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-16104746016.80257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-67103108.40334405</v>
      </c>
      <c r="L2449" s="444">
        <f t="shared" ca="1" si="129"/>
        <v>-16171849125.205914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-16171849125.205914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-67382704.688357964</v>
      </c>
      <c r="L2450" s="444">
        <f t="shared" ca="1" si="129"/>
        <v>-16239231829.894272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-16239231829.894272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-67663465.957892805</v>
      </c>
      <c r="L2451" s="444">
        <f t="shared" ca="1" si="129"/>
        <v>-16306895295.852165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-16306895295.852165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-67945397.066050693</v>
      </c>
      <c r="L2452" s="444">
        <f t="shared" ca="1" si="129"/>
        <v>-16374840692.918217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-16374840692.918217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-68228502.887159228</v>
      </c>
      <c r="L2453" s="444">
        <f t="shared" ca="1" si="129"/>
        <v>-16443069195.805376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-16443069195.805376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-68512788.315855727</v>
      </c>
      <c r="L2454" s="444">
        <f t="shared" ca="1" si="129"/>
        <v>-16511581984.121231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-16511581984.121231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-68798258.2671718</v>
      </c>
      <c r="L2455" s="444">
        <f t="shared" ca="1" si="129"/>
        <v>-16580380242.388403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-16580380242.388403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-69084917.676618353</v>
      </c>
      <c r="L2456" s="444">
        <f t="shared" ca="1" si="129"/>
        <v>-16649465160.065022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-16649465160.065022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-69372771.500270918</v>
      </c>
      <c r="L2457" s="444">
        <f t="shared" ca="1" si="129"/>
        <v>-16718837931.565292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-16718837931.565292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-69661824.714855388</v>
      </c>
      <c r="L2458" s="444">
        <f t="shared" ca="1" si="129"/>
        <v>-16788499756.280148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-16788499756.280148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-69952082.317833945</v>
      </c>
      <c r="L2459" s="444">
        <f t="shared" ca="1" si="129"/>
        <v>-16858451838.597982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-16858451838.597982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-70243549.327491596</v>
      </c>
      <c r="L2460" s="444">
        <f t="shared" ca="1" si="129"/>
        <v>-16928695387.925474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-16928695387.925474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-70536230.783022806</v>
      </c>
      <c r="L2461" s="444">
        <f t="shared" ca="1" si="129"/>
        <v>-16999231618.708496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-16999231618.708496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-70830131.744618729</v>
      </c>
      <c r="L2462" s="444">
        <f t="shared" ca="1" si="129"/>
        <v>-17070061750.453115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-17070061750.453115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-71125257.293554649</v>
      </c>
      <c r="L2463" s="444">
        <f t="shared" ca="1" si="129"/>
        <v>-17141187007.74667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-17141187007.74667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-71421612.532277778</v>
      </c>
      <c r="L2464" s="444">
        <f t="shared" ca="1" si="129"/>
        <v>-17212608620.278946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-17212608620.278946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-71719202.584495604</v>
      </c>
      <c r="L2465" s="444">
        <f t="shared" ca="1" si="129"/>
        <v>-17284327822.863441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-17284327822.863441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-72018032.595264345</v>
      </c>
      <c r="L2466" s="444">
        <f t="shared" ca="1" si="129"/>
        <v>-17356345855.458706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-17356345855.458706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-72318107.731077939</v>
      </c>
      <c r="L2467" s="444">
        <f t="shared" ca="1" si="129"/>
        <v>-17428663963.189785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-17428663963.189785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-72619433.179957435</v>
      </c>
      <c r="L2468" s="444">
        <f t="shared" ca="1" si="129"/>
        <v>-17501283396.369743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-17501283396.369743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-72922014.151540592</v>
      </c>
      <c r="L2469" s="444">
        <f t="shared" ca="1" si="129"/>
        <v>-17574205410.521282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-17574205410.521282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-73225855.877172008</v>
      </c>
      <c r="L2470" s="444">
        <f t="shared" ca="1" si="129"/>
        <v>-17647431266.398453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-17647431266.398453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-73530963.609993547</v>
      </c>
      <c r="L2471" s="444">
        <f t="shared" ca="1" si="129"/>
        <v>-17720962230.008446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-17720962230.008446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-73837342.625035197</v>
      </c>
      <c r="L2472" s="444">
        <f t="shared" ca="1" si="129"/>
        <v>-17794799572.63348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-17794799572.63348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-74144998.219306171</v>
      </c>
      <c r="L2473" s="444">
        <f t="shared" ca="1" si="129"/>
        <v>-17868944570.852787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-17868944570.852787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-74453935.711886615</v>
      </c>
      <c r="L2474" s="444">
        <f t="shared" ca="1" si="129"/>
        <v>-17943398506.564674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-17943398506.564674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-74764160.444019482</v>
      </c>
      <c r="L2475" s="444">
        <f t="shared" ca="1" si="129"/>
        <v>-18018162667.008694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-18018162667.008694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-75075677.779202893</v>
      </c>
      <c r="L2476" s="444">
        <f t="shared" ca="1" si="129"/>
        <v>-18093238344.787895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-18093238344.787895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-75388493.103282899</v>
      </c>
      <c r="L2477" s="444">
        <f t="shared" ca="1" si="129"/>
        <v>-18168626837.891178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-18168626837.891178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-75702611.824546576</v>
      </c>
      <c r="L2478" s="444">
        <f t="shared" ca="1" si="129"/>
        <v>-18244329449.715725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-18244329449.715725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-76018039.373815522</v>
      </c>
      <c r="L2479" s="444">
        <f t="shared" ca="1" si="129"/>
        <v>-18320347489.089539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-18320347489.089539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-76334781.204539746</v>
      </c>
      <c r="L2480" s="444">
        <f t="shared" ca="1" si="129"/>
        <v>-18396682270.294079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-18396682270.294079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-76652842.792891994</v>
      </c>
      <c r="L2481" s="444">
        <f t="shared" ca="1" si="129"/>
        <v>-18473335113.086971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-18473335113.086971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-76972229.637862384</v>
      </c>
      <c r="L2482" s="444">
        <f t="shared" ca="1" si="129"/>
        <v>-18550307342.724834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-18550307342.724834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-77292947.261353478</v>
      </c>
      <c r="L2483" s="444">
        <f t="shared" ca="1" si="129"/>
        <v>-18627600289.986187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-18627600289.986187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-77615001.20827578</v>
      </c>
      <c r="L2484" s="444">
        <f t="shared" ca="1" si="129"/>
        <v>-18705215291.194462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-18705215291.194462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-77938397.046643585</v>
      </c>
      <c r="L2485" s="444">
        <f t="shared" ca="1" si="129"/>
        <v>-18783153688.241104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-18783153688.241104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-78263140.367671266</v>
      </c>
      <c r="L2486" s="444">
        <f t="shared" ca="1" si="129"/>
        <v>-18861416828.608776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-18861416828.608776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-78589236.785869896</v>
      </c>
      <c r="L2487" s="444">
        <f t="shared" ca="1" si="129"/>
        <v>-18940006065.394646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-18940006065.394646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-78916691.939144358</v>
      </c>
      <c r="L2488" s="444">
        <f t="shared" ca="1" si="129"/>
        <v>-19018922757.33379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-19018922757.33379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-79245511.488890797</v>
      </c>
      <c r="L2489" s="444">
        <f t="shared" ca="1" si="129"/>
        <v>-19098168268.822681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-19098168268.822681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-79575701.120094508</v>
      </c>
      <c r="L2490" s="444">
        <f t="shared" ca="1" si="129"/>
        <v>-19177743969.942776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-19177743969.942776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-79907266.541428238</v>
      </c>
      <c r="L2491" s="444">
        <f t="shared" ca="1" si="129"/>
        <v>-19257651236.484203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-19257651236.484203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-80240213.485350847</v>
      </c>
      <c r="L2492" s="444">
        <f t="shared" ca="1" si="129"/>
        <v>-19337891449.969555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-19337891449.969555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-80574547.708206475</v>
      </c>
      <c r="L2493" s="444">
        <f t="shared" ca="1" si="129"/>
        <v>-19418465997.677761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-19418465997.677761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-80910274.990324005</v>
      </c>
      <c r="L2494" s="444">
        <f t="shared" ca="1" si="129"/>
        <v>-19499376272.668083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-19499376272.668083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-81247401.136117011</v>
      </c>
      <c r="L2495" s="444">
        <f t="shared" ca="1" si="129"/>
        <v>-19580623673.804199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-19580623673.804199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-81585931.974184155</v>
      </c>
      <c r="L2496" s="444">
        <f t="shared" ca="1" si="129"/>
        <v>-19662209605.778385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-19662209605.778385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-81925873.357409939</v>
      </c>
      <c r="L2497" s="444">
        <f t="shared" ca="1" si="129"/>
        <v>-19744135479.135796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-19744135479.135796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-82267231.163065821</v>
      </c>
      <c r="L2498" s="444">
        <f t="shared" ca="1" si="129"/>
        <v>-19826402710.298862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-19826402710.298862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-82610011.292911932</v>
      </c>
      <c r="L2499" s="444">
        <f t="shared" ca="1" si="129"/>
        <v>-19909012721.591774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-19909012721.591774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-82954219.673299059</v>
      </c>
      <c r="L2500" s="444">
        <f t="shared" ca="1" si="129"/>
        <v>-19991966941.265072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-19991966941.265072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-83299862.255271137</v>
      </c>
      <c r="L2501" s="444">
        <f t="shared" ca="1" si="129"/>
        <v>-20075266803.520344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-20075266803.520344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-83646945.014668092</v>
      </c>
      <c r="L2502" s="444">
        <f t="shared" ca="1" si="129"/>
        <v>-20158913748.535011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-20158913748.535011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-83995473.952229217</v>
      </c>
      <c r="L2503" s="444">
        <f t="shared" ca="1" si="129"/>
        <v>-20242909222.48724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-20242909222.48724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-84345455.093696833</v>
      </c>
      <c r="L2504" s="444">
        <f t="shared" ca="1" si="129"/>
        <v>-20327254677.580936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-20327254677.580936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-84696894.489920571</v>
      </c>
      <c r="L2505" s="444">
        <f t="shared" ca="1" si="129"/>
        <v>-20411951572.070858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-20411951572.070858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-85049798.216961905</v>
      </c>
      <c r="L2506" s="444">
        <f t="shared" ca="1" si="129"/>
        <v>-20497001370.287819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-20497001370.287819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-85404172.376199245</v>
      </c>
      <c r="L2507" s="444">
        <f t="shared" ca="1" si="129"/>
        <v>-20582405542.664017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-20582405542.664017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-85760023.094433397</v>
      </c>
      <c r="L2508" s="444">
        <f t="shared" ca="1" si="129"/>
        <v>-20668165565.75845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-20668165565.75845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-86117356.523993537</v>
      </c>
      <c r="L2509" s="444">
        <f t="shared" ca="1" si="129"/>
        <v>-20754282922.282444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-20754282922.282444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-86476178.842843518</v>
      </c>
      <c r="L2510" s="444">
        <f t="shared" ca="1" si="129"/>
        <v>-20840759101.125286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-20840759101.125286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-86836496.254688695</v>
      </c>
      <c r="L2511" s="444">
        <f t="shared" ca="1" si="129"/>
        <v>-20927595597.379974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-20927595597.379974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-87198314.98908323</v>
      </c>
      <c r="L2512" s="444">
        <f t="shared" ca="1" si="129"/>
        <v>-21014793912.369057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-21014793912.369057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-87561641.301537737</v>
      </c>
      <c r="L2513" s="444">
        <f t="shared" ca="1" si="129"/>
        <v>-21102355553.670593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-21102355553.670593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-87926481.473627478</v>
      </c>
      <c r="L2514" s="444">
        <f t="shared" ca="1" si="129"/>
        <v>-21190282035.144222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-21190282035.144222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-88292841.813100919</v>
      </c>
      <c r="L2515" s="444">
        <f t="shared" ca="1" si="129"/>
        <v>-21278574876.957325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-21278574876.957325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-88660728.653988853</v>
      </c>
      <c r="L2516" s="444">
        <f t="shared" ca="1" si="129"/>
        <v>-21367235605.611313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-21367235605.611313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-89030148.356713802</v>
      </c>
      <c r="L2517" s="444">
        <f t="shared" ca="1" si="129"/>
        <v>-21456265753.968025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-21456265753.968025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-89401107.308200106</v>
      </c>
      <c r="L2518" s="444">
        <f t="shared" ca="1" si="129"/>
        <v>-21545666861.276226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-21545666861.276226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-89773611.92198427</v>
      </c>
      <c r="L2519" s="444">
        <f t="shared" ca="1" si="129"/>
        <v>-21635440473.198212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-21635440473.198212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-90147668.638325885</v>
      </c>
      <c r="L2520" s="444">
        <f t="shared" ca="1" si="129"/>
        <v>-21725588141.836536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-21725588141.836536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-90523283.924318895</v>
      </c>
      <c r="L2521" s="444">
        <f t="shared" ca="1" si="129"/>
        <v>-21816111425.760857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-21816111425.760857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-90900464.274003565</v>
      </c>
      <c r="L2522" s="444">
        <f t="shared" ca="1" si="129"/>
        <v>-21907011890.034859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-21907011890.034859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-91279216.20847857</v>
      </c>
      <c r="L2523" s="444">
        <f t="shared" ca="1" si="129"/>
        <v>-21998291106.243336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-21998291106.243336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-91659546.276013896</v>
      </c>
      <c r="L2524" s="444">
        <f t="shared" ca="1" si="129"/>
        <v>-22089950652.519348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-22089950652.519348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-92041461.052163944</v>
      </c>
      <c r="L2525" s="444">
        <f t="shared" ca="1" si="129"/>
        <v>-22181992113.57151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-22181992113.57151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-92424967.139881298</v>
      </c>
      <c r="L2526" s="444">
        <f t="shared" ca="1" si="129"/>
        <v>-22274417080.711391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-22274417080.711391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-92810071.169630796</v>
      </c>
      <c r="L2527" s="444">
        <f t="shared" ca="1" si="129"/>
        <v>-22367227151.881023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-22367227151.881023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-93196779.799504265</v>
      </c>
      <c r="L2528" s="444">
        <f t="shared" ca="1" si="129"/>
        <v>-22460423931.680527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-22460423931.680527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-93585099.715335533</v>
      </c>
      <c r="L2529" s="444">
        <f t="shared" ca="1" si="129"/>
        <v>-22554009031.395863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-22554009031.395863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-93975037.630816087</v>
      </c>
      <c r="L2530" s="444">
        <f t="shared" ca="1" si="129"/>
        <v>-22647984069.02668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-22647984069.02668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-94366600.287611172</v>
      </c>
      <c r="L2531" s="444">
        <f t="shared" ca="1" si="129"/>
        <v>-22742350669.314293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-22742350669.314293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-94759794.455476224</v>
      </c>
      <c r="L2532" s="444">
        <f t="shared" ca="1" si="129"/>
        <v>-22837110463.769768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-22837110463.769768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-95154626.93237403</v>
      </c>
      <c r="L2533" s="444">
        <f t="shared" ca="1" si="129"/>
        <v>-22932265090.702141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-22932265090.702141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-95551104.544592246</v>
      </c>
      <c r="L2534" s="444">
        <f t="shared" ca="1" si="129"/>
        <v>-23027816195.246735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-23027816195.246735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-95949234.146861389</v>
      </c>
      <c r="L2535" s="444">
        <f t="shared" ca="1" si="129"/>
        <v>-23123765429.393597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-23123765429.393597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-96349022.622473314</v>
      </c>
      <c r="L2536" s="444">
        <f t="shared" ca="1" si="129"/>
        <v>-23220114452.016071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-23220114452.016071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-96750476.883400291</v>
      </c>
      <c r="L2537" s="444">
        <f t="shared" ca="1" si="129"/>
        <v>-23316864928.899471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-23316864928.899471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-97153603.870414466</v>
      </c>
      <c r="L2538" s="444">
        <f t="shared" ca="1" si="129"/>
        <v>-23414018532.769886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-23414018532.769886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-97558410.553207859</v>
      </c>
      <c r="L2539" s="444">
        <f t="shared" ca="1" si="129"/>
        <v>-23511576943.323093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-23511576943.323093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-97964903.93051289</v>
      </c>
      <c r="L2540" s="444">
        <f t="shared" ca="1" si="129"/>
        <v>-23609541847.253605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-23609541847.253605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-98373091.030223355</v>
      </c>
      <c r="L2541" s="444">
        <f t="shared" ca="1" si="129"/>
        <v>-23707914938.283829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-23707914938.283829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-98782978.909515947</v>
      </c>
      <c r="L2542" s="444">
        <f t="shared" ca="1" si="129"/>
        <v>-23806697917.193344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-23806697917.193344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-99194574.65497227</v>
      </c>
      <c r="L2543" s="444">
        <f t="shared" ca="1" si="129"/>
        <v>-23905892491.848316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-23905892491.848316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-99607885.382701322</v>
      </c>
      <c r="L2544" s="444">
        <f t="shared" ca="1" si="129"/>
        <v>-24005500377.231018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-24005500377.231018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-100022918.23846257</v>
      </c>
      <c r="L2545" s="444">
        <f t="shared" ca="1" si="129"/>
        <v>-24105523295.469482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-24105523295.469482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-100439680.39778951</v>
      </c>
      <c r="L2546" s="444">
        <f t="shared" ca="1" si="129"/>
        <v>-24205962975.867271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-24205962975.867271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-100858179.06611364</v>
      </c>
      <c r="L2547" s="444">
        <f t="shared" ca="1" si="129"/>
        <v>-24306821154.933384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-24306821154.933384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-101278421.47888909</v>
      </c>
      <c r="L2548" s="444">
        <f t="shared" ca="1" si="129"/>
        <v>-24408099576.412273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-24408099576.412273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-101700414.90171781</v>
      </c>
      <c r="L2549" s="444">
        <f t="shared" ca="1" si="129"/>
        <v>-24509799991.313992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-24509799991.313992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-102124166.63047497</v>
      </c>
      <c r="L2550" s="444">
        <f t="shared" ca="1" si="129"/>
        <v>-24611924157.944466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-24611924157.944466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-102549683.99143527</v>
      </c>
      <c r="L2551" s="444">
        <f t="shared" ca="1" si="129"/>
        <v>-24714473841.935902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-24714473841.935902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-102976974.3413996</v>
      </c>
      <c r="L2552" s="444">
        <f t="shared" ca="1" si="129"/>
        <v>-24817450816.277302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-24817450816.277302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-103406045.06782208</v>
      </c>
      <c r="L2553" s="444">
        <f t="shared" ca="1" si="129"/>
        <v>-24920856861.345123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-24920856861.345123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-103836903.58893801</v>
      </c>
      <c r="L2554" s="444">
        <f t="shared" ca="1" si="129"/>
        <v>-25024693764.934063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-25024693764.934063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-104269557.35389192</v>
      </c>
      <c r="L2555" s="444">
        <f t="shared" ca="1" si="129"/>
        <v>-25128963322.287956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-25128963322.287956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-104704013.84286648</v>
      </c>
      <c r="L2556" s="444">
        <f t="shared" ca="1" si="129"/>
        <v>-25233667336.130821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-25233667336.130821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-105140280.56721175</v>
      </c>
      <c r="L2557" s="444">
        <f t="shared" ca="1" si="129"/>
        <v>-25338807616.698032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-25338807616.698032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-105578365.06957513</v>
      </c>
      <c r="L2558" s="444">
        <f t="shared" ref="L2558:L2812" ca="1" si="134">I2558-J2558+K2558</f>
        <v>-25444385981.767609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-25444385981.767609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-106018274.9240317</v>
      </c>
      <c r="L2559" s="444">
        <f t="shared" ca="1" si="134"/>
        <v>-25550404256.691639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-25550404256.691639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-106460017.73621516</v>
      </c>
      <c r="L2560" s="444">
        <f t="shared" ca="1" si="134"/>
        <v>-25656864274.427853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-25656864274.427853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-106903601.14344938</v>
      </c>
      <c r="L2561" s="444">
        <f t="shared" ca="1" si="134"/>
        <v>-25763767875.571301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-25763767875.571301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-107349032.81488042</v>
      </c>
      <c r="L2562" s="444">
        <f t="shared" ca="1" si="134"/>
        <v>-25871116908.386181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-25871116908.386181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-107796320.45160909</v>
      </c>
      <c r="L2563" s="444">
        <f t="shared" ca="1" si="134"/>
        <v>-25978913228.837791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-25978913228.837791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-108245471.78682412</v>
      </c>
      <c r="L2564" s="444">
        <f t="shared" ca="1" si="134"/>
        <v>-26087158700.624615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-26087158700.624615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-108696494.58593589</v>
      </c>
      <c r="L2565" s="444">
        <f t="shared" ca="1" si="134"/>
        <v>-26195855195.210552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-26195855195.210552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-109149396.64671063</v>
      </c>
      <c r="L2566" s="444">
        <f t="shared" ca="1" si="134"/>
        <v>-26305004591.857262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-26305004591.857262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-109604185.79940526</v>
      </c>
      <c r="L2567" s="444">
        <f t="shared" ca="1" si="134"/>
        <v>-26414608777.656666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-26414608777.656666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-110060869.90690278</v>
      </c>
      <c r="L2568" s="444">
        <f t="shared" ca="1" si="134"/>
        <v>-26524669647.563568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-26524669647.563568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-110519456.8648482</v>
      </c>
      <c r="L2569" s="444">
        <f t="shared" ca="1" si="134"/>
        <v>-26635189104.428417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-26635189104.428417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-110979954.60178506</v>
      </c>
      <c r="L2570" s="444">
        <f t="shared" ca="1" si="134"/>
        <v>-26746169059.030201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-26746169059.030201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-111442371.07929251</v>
      </c>
      <c r="L2571" s="444">
        <f t="shared" ca="1" si="134"/>
        <v>-26857611430.109493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-26857611430.109493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-111906714.29212289</v>
      </c>
      <c r="L2572" s="444">
        <f t="shared" ca="1" si="134"/>
        <v>-26969518144.401615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-26969518144.401615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-112372992.26834007</v>
      </c>
      <c r="L2573" s="444">
        <f t="shared" ca="1" si="134"/>
        <v>-27081891136.669956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-27081891136.669956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-112841213.06945814</v>
      </c>
      <c r="L2574" s="444">
        <f t="shared" ca="1" si="134"/>
        <v>-27194732349.739414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-27194732349.739414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-113311384.79058091</v>
      </c>
      <c r="L2575" s="444">
        <f t="shared" ca="1" si="134"/>
        <v>-27308043734.529995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-27308043734.529995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-113783515.56054166</v>
      </c>
      <c r="L2576" s="444">
        <f t="shared" ca="1" si="134"/>
        <v>-27421827250.090538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-27421827250.090538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-114257613.54204391</v>
      </c>
      <c r="L2577" s="444">
        <f t="shared" ca="1" si="134"/>
        <v>-27536084863.632584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-27536084863.632584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-114733686.93180244</v>
      </c>
      <c r="L2578" s="444">
        <f t="shared" ca="1" si="134"/>
        <v>-27650818550.564384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-27650818550.564384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-115211743.96068491</v>
      </c>
      <c r="L2579" s="444">
        <f t="shared" ca="1" si="134"/>
        <v>-27766030294.52507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-27766030294.52507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-115691792.89385444</v>
      </c>
      <c r="L2580" s="444">
        <f t="shared" ca="1" si="134"/>
        <v>-27881722087.418926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-27881722087.418926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-116173842.03091218</v>
      </c>
      <c r="L2581" s="444">
        <f t="shared" ca="1" si="134"/>
        <v>-27997895929.449837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-27997895929.449837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-116657899.70604098</v>
      </c>
      <c r="L2582" s="444">
        <f t="shared" ca="1" si="134"/>
        <v>-28114553829.155876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-28114553829.155876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-117143974.28814948</v>
      </c>
      <c r="L2583" s="444">
        <f t="shared" ca="1" si="134"/>
        <v>-28231697803.444027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-28231697803.444027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-117632074.18101679</v>
      </c>
      <c r="L2584" s="444">
        <f t="shared" ca="1" si="134"/>
        <v>-28349329877.625042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-28349329877.625042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-118122207.82343768</v>
      </c>
      <c r="L2585" s="444">
        <f t="shared" ca="1" si="134"/>
        <v>-28467452085.448479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-28467452085.448479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-118614383.68936867</v>
      </c>
      <c r="L2586" s="444">
        <f t="shared" ca="1" si="134"/>
        <v>-28586066469.137848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-28586066469.137848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-119108610.28807436</v>
      </c>
      <c r="L2587" s="444">
        <f t="shared" ca="1" si="134"/>
        <v>-28705175079.425922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-28705175079.425922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-119604896.16427468</v>
      </c>
      <c r="L2588" s="444">
        <f t="shared" ca="1" si="134"/>
        <v>-28824779975.590199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-28824779975.590199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-120103249.8982925</v>
      </c>
      <c r="L2589" s="444">
        <f t="shared" ca="1" si="134"/>
        <v>-28944883225.488491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-28944883225.488491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-120603680.10620202</v>
      </c>
      <c r="L2590" s="444">
        <f t="shared" ca="1" si="134"/>
        <v>-29065486905.594692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-29065486905.594692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-121106195.43997788</v>
      </c>
      <c r="L2591" s="444">
        <f t="shared" ca="1" si="134"/>
        <v>-29186593101.034672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-29186593101.034672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-121610804.58764447</v>
      </c>
      <c r="L2592" s="444">
        <f t="shared" ca="1" si="134"/>
        <v>-29308203905.622314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-29308203905.622314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-122117516.27342631</v>
      </c>
      <c r="L2593" s="444">
        <f t="shared" ca="1" si="134"/>
        <v>-29430321421.895741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-29430321421.895741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-122626339.25789893</v>
      </c>
      <c r="L2594" s="444">
        <f t="shared" ca="1" si="134"/>
        <v>-29552947761.153641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-29552947761.153641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-123137282.33814017</v>
      </c>
      <c r="L2595" s="444">
        <f t="shared" ca="1" si="134"/>
        <v>-29676085043.491779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-29676085043.491779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-123650354.3478824</v>
      </c>
      <c r="L2596" s="444">
        <f t="shared" ca="1" si="134"/>
        <v>-29799735397.839661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-29799735397.839661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-124165564.15766525</v>
      </c>
      <c r="L2597" s="444">
        <f t="shared" ca="1" si="134"/>
        <v>-29923900961.997326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-29923900961.997326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-124682920.67498885</v>
      </c>
      <c r="L2598" s="444">
        <f t="shared" ca="1" si="134"/>
        <v>-30048583882.672314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-30048583882.672314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-125202432.84446797</v>
      </c>
      <c r="L2599" s="444">
        <f t="shared" ca="1" si="134"/>
        <v>-30173786315.516781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-30173786315.516781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-125724109.64798659</v>
      </c>
      <c r="L2600" s="444">
        <f t="shared" ca="1" si="134"/>
        <v>-30299510425.164768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-30299510425.164768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-126247960.10485318</v>
      </c>
      <c r="L2601" s="444">
        <f t="shared" ca="1" si="134"/>
        <v>-30425758385.269623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-30425758385.269623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-126773993.27195676</v>
      </c>
      <c r="L2602" s="444">
        <f t="shared" ca="1" si="134"/>
        <v>-30552532378.54158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-30552532378.54158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-127302218.24392326</v>
      </c>
      <c r="L2603" s="444">
        <f t="shared" ca="1" si="134"/>
        <v>-30679834596.785503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-30679834596.785503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-127832644.15327293</v>
      </c>
      <c r="L2604" s="444">
        <f t="shared" ca="1" si="134"/>
        <v>-30807667240.938778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-30807667240.938778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-128365280.17057826</v>
      </c>
      <c r="L2605" s="444">
        <f t="shared" ca="1" si="134"/>
        <v>-30936032521.109356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-30936032521.109356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-128900135.50462231</v>
      </c>
      <c r="L2606" s="444">
        <f t="shared" ca="1" si="134"/>
        <v>-31064932656.613979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-31064932656.613979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-129437219.40255827</v>
      </c>
      <c r="L2607" s="444">
        <f t="shared" ca="1" si="134"/>
        <v>-31194369876.016537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-31194369876.016537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-129976541.15006889</v>
      </c>
      <c r="L2608" s="444">
        <f t="shared" ca="1" si="134"/>
        <v>-31324346417.166607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-31324346417.166607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-130518110.07152754</v>
      </c>
      <c r="L2609" s="444">
        <f t="shared" ca="1" si="134"/>
        <v>-31454864527.238136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-31454864527.238136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-131061935.53015889</v>
      </c>
      <c r="L2610" s="444">
        <f t="shared" ca="1" si="134"/>
        <v>-31585926462.768295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-31585926462.768295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-131608026.92820123</v>
      </c>
      <c r="L2611" s="444">
        <f t="shared" ca="1" si="134"/>
        <v>-31717534489.696495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-31717534489.696495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-132156393.70706871</v>
      </c>
      <c r="L2612" s="444">
        <f t="shared" ca="1" si="134"/>
        <v>-31849690883.403564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-31849690883.403564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-132707045.34751484</v>
      </c>
      <c r="L2613" s="444">
        <f t="shared" ca="1" si="134"/>
        <v>-31982397928.75108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-31982397928.75108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-133259991.36979614</v>
      </c>
      <c r="L2614" s="444">
        <f t="shared" ca="1" si="134"/>
        <v>-32115657920.120876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-32115657920.120876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-133815241.333837</v>
      </c>
      <c r="L2615" s="444">
        <f t="shared" ca="1" si="134"/>
        <v>-32249473161.454712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-32249473161.454712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-134372804.83939466</v>
      </c>
      <c r="L2616" s="444">
        <f t="shared" ca="1" si="134"/>
        <v>-32383845966.294106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-32383845966.294106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-134932691.52622545</v>
      </c>
      <c r="L2617" s="444">
        <f t="shared" ca="1" si="134"/>
        <v>-32518778657.820332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-32518778657.820332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-135494911.07425138</v>
      </c>
      <c r="L2618" s="444">
        <f t="shared" ca="1" si="134"/>
        <v>-32654273568.894585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-32654273568.894585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-136059473.20372742</v>
      </c>
      <c r="L2619" s="444">
        <f t="shared" ca="1" si="134"/>
        <v>-32790333042.098312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-32790333042.098312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-136626387.67540964</v>
      </c>
      <c r="L2620" s="444">
        <f t="shared" ca="1" si="134"/>
        <v>-32926959429.773724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-32926959429.773724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-137195664.29072386</v>
      </c>
      <c r="L2621" s="444">
        <f t="shared" ca="1" si="134"/>
        <v>-33064155094.064449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-33064155094.064449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-137767312.8919352</v>
      </c>
      <c r="L2622" s="444">
        <f t="shared" ca="1" si="134"/>
        <v>-33201922406.956383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-33201922406.956383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-138341343.36231825</v>
      </c>
      <c r="L2623" s="444">
        <f t="shared" ca="1" si="134"/>
        <v>-33340263750.318703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-33340263750.318703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-138917765.62632793</v>
      </c>
      <c r="L2624" s="444">
        <f t="shared" ca="1" si="134"/>
        <v>-33479181515.94503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-33479181515.94503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-139496589.64977095</v>
      </c>
      <c r="L2625" s="444">
        <f t="shared" ca="1" si="134"/>
        <v>-33618678105.594803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-33618678105.594803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-140077825.43997833</v>
      </c>
      <c r="L2626" s="444">
        <f t="shared" ca="1" si="134"/>
        <v>-33758755931.034782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-33758755931.034782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-140661483.04597828</v>
      </c>
      <c r="L2627" s="444">
        <f t="shared" ca="1" si="134"/>
        <v>-33899417414.080761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-33899417414.080761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-141247572.55866981</v>
      </c>
      <c r="L2628" s="444">
        <f t="shared" ca="1" si="134"/>
        <v>-34040664986.639431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-34040664986.639431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-141836104.11099762</v>
      </c>
      <c r="L2629" s="444">
        <f t="shared" ca="1" si="134"/>
        <v>-34182501090.750427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-34182501090.750427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-142427087.87812677</v>
      </c>
      <c r="L2630" s="444">
        <f t="shared" ca="1" si="134"/>
        <v>-34324928178.628555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-34324928178.628555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-143020534.07761899</v>
      </c>
      <c r="L2631" s="444">
        <f t="shared" ca="1" si="134"/>
        <v>-34467948712.706177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-34467948712.706177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-143616452.96960908</v>
      </c>
      <c r="L2632" s="444">
        <f t="shared" ca="1" si="134"/>
        <v>-34611565165.675789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-34611565165.675789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-144214854.85698244</v>
      </c>
      <c r="L2633" s="444">
        <f t="shared" ca="1" si="134"/>
        <v>-34755780020.532768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-34755780020.532768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-144815750.0855532</v>
      </c>
      <c r="L2634" s="444">
        <f t="shared" ca="1" si="134"/>
        <v>-34900595770.618324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-34900595770.618324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-145419149.04424301</v>
      </c>
      <c r="L2635" s="444">
        <f t="shared" ca="1" si="134"/>
        <v>-35046014919.662567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-35046014919.662567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-146025062.1652607</v>
      </c>
      <c r="L2636" s="444">
        <f t="shared" ca="1" si="134"/>
        <v>-35192039981.827827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-35192039981.827827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-146633499.92428261</v>
      </c>
      <c r="L2637" s="444">
        <f t="shared" ca="1" si="134"/>
        <v>-35338673481.752113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-35338673481.752113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-147244472.84063381</v>
      </c>
      <c r="L2638" s="444">
        <f t="shared" ca="1" si="134"/>
        <v>-35485917954.592751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-35485917954.592751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-147857991.4774698</v>
      </c>
      <c r="L2639" s="444">
        <f t="shared" ca="1" si="134"/>
        <v>-35633775946.070221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-35633775946.070221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-148474066.44195926</v>
      </c>
      <c r="L2640" s="444">
        <f t="shared" ca="1" si="134"/>
        <v>-35782250012.512177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-35782250012.512177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-149092708.38546741</v>
      </c>
      <c r="L2641" s="444">
        <f t="shared" ca="1" si="134"/>
        <v>-35931342720.897644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-35931342720.897644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-149713928.00374019</v>
      </c>
      <c r="L2642" s="444">
        <f t="shared" ca="1" si="134"/>
        <v>-36081056648.901382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-36081056648.901382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-150337736.03708908</v>
      </c>
      <c r="L2643" s="444">
        <f t="shared" ca="1" si="134"/>
        <v>-36231394384.938469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-36231394384.938469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-150964143.27057695</v>
      </c>
      <c r="L2644" s="444">
        <f t="shared" ca="1" si="134"/>
        <v>-36382358528.209045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-36382358528.209045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-151593160.53420436</v>
      </c>
      <c r="L2645" s="444">
        <f t="shared" ca="1" si="134"/>
        <v>-36533951688.743248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-36533951688.743248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-152224798.70309687</v>
      </c>
      <c r="L2646" s="444">
        <f t="shared" ca="1" si="134"/>
        <v>-36686176487.446342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-36686176487.446342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-152859068.69769308</v>
      </c>
      <c r="L2647" s="444">
        <f t="shared" ca="1" si="134"/>
        <v>-36839035556.144035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-36839035556.144035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-153495981.48393348</v>
      </c>
      <c r="L2648" s="444">
        <f t="shared" ca="1" si="134"/>
        <v>-36992531537.627968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-36992531537.627968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-154135548.07344985</v>
      </c>
      <c r="L2649" s="444">
        <f t="shared" ca="1" si="134"/>
        <v>-37146667085.701416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-37146667085.701416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-154777779.52375591</v>
      </c>
      <c r="L2650" s="444">
        <f t="shared" ca="1" si="134"/>
        <v>-37301444865.225174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-37301444865.225174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-155422686.93843824</v>
      </c>
      <c r="L2651" s="444">
        <f t="shared" ca="1" si="134"/>
        <v>-37456867552.163612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-37456867552.163612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-156070281.4673484</v>
      </c>
      <c r="L2652" s="444">
        <f t="shared" ca="1" si="134"/>
        <v>-37612937833.630959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-37612937833.630959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-156720574.30679566</v>
      </c>
      <c r="L2653" s="444">
        <f t="shared" ca="1" si="134"/>
        <v>-37769658407.937752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-37769658407.937752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-157373576.69974062</v>
      </c>
      <c r="L2654" s="444">
        <f t="shared" ca="1" si="134"/>
        <v>-37927031984.637489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-37927031984.637489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-158029299.93598953</v>
      </c>
      <c r="L2655" s="444">
        <f t="shared" ca="1" si="134"/>
        <v>-38085061284.573479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-38085061284.573479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-158687755.35238948</v>
      </c>
      <c r="L2656" s="444">
        <f t="shared" ca="1" si="134"/>
        <v>-38243749039.925865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-38243749039.925865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-159348954.33302444</v>
      </c>
      <c r="L2657" s="444">
        <f t="shared" ca="1" si="134"/>
        <v>-38403097994.258888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-38403097994.258888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-160012908.30941203</v>
      </c>
      <c r="L2658" s="444">
        <f t="shared" ca="1" si="134"/>
        <v>-38563110902.568298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-38563110902.568298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-160679628.76070124</v>
      </c>
      <c r="L2659" s="444">
        <f t="shared" ca="1" si="134"/>
        <v>-38723790531.329002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-38723790531.329002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-161349127.21387085</v>
      </c>
      <c r="L2660" s="444">
        <f t="shared" ca="1" si="134"/>
        <v>-38885139658.54287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-38885139658.54287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-162021415.24392861</v>
      </c>
      <c r="L2661" s="444">
        <f t="shared" ca="1" si="134"/>
        <v>-39047161073.786797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-39047161073.786797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-162696504.47411165</v>
      </c>
      <c r="L2662" s="444">
        <f t="shared" ca="1" si="134"/>
        <v>-39209857578.26091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-39209857578.26091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-163374406.57608712</v>
      </c>
      <c r="L2663" s="444">
        <f t="shared" ca="1" si="134"/>
        <v>-39373231984.836998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-39373231984.836998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-164055133.27015415</v>
      </c>
      <c r="L2664" s="444">
        <f t="shared" ca="1" si="134"/>
        <v>-39537287118.107155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-39537287118.107155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-164738696.32544649</v>
      </c>
      <c r="L2665" s="444">
        <f t="shared" ca="1" si="134"/>
        <v>-39702025814.432602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-39702025814.432602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-165425107.56013584</v>
      </c>
      <c r="L2666" s="444">
        <f t="shared" ca="1" si="134"/>
        <v>-39867450921.992737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-39867450921.992737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-166114378.84163639</v>
      </c>
      <c r="L2667" s="444">
        <f t="shared" ca="1" si="134"/>
        <v>-40033565300.834373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-40033565300.834373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-166806522.08680987</v>
      </c>
      <c r="L2668" s="444">
        <f t="shared" ca="1" si="134"/>
        <v>-40200371822.921181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-40200371822.921181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-167501549.2621716</v>
      </c>
      <c r="L2669" s="444">
        <f t="shared" ca="1" si="134"/>
        <v>-40367873372.18335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-40367873372.18335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-168199472.38409728</v>
      </c>
      <c r="L2670" s="444">
        <f t="shared" ca="1" si="134"/>
        <v>-40536072844.567444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-40536072844.567444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-168900303.51903102</v>
      </c>
      <c r="L2671" s="444">
        <f t="shared" ca="1" si="134"/>
        <v>-40704973148.086472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-40704973148.086472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-169604054.78369364</v>
      </c>
      <c r="L2672" s="444">
        <f t="shared" ca="1" si="134"/>
        <v>-40874577202.870163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-40874577202.870163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-170310738.34529233</v>
      </c>
      <c r="L2673" s="444">
        <f t="shared" ca="1" si="134"/>
        <v>-41044887941.215454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-41044887941.215454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-171020366.42173105</v>
      </c>
      <c r="L2674" s="444">
        <f t="shared" ca="1" si="134"/>
        <v>-41215908307.637184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-41215908307.637184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-171732951.28182161</v>
      </c>
      <c r="L2675" s="444">
        <f t="shared" ca="1" si="134"/>
        <v>-41387641258.919006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-41387641258.919006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-172448505.24549586</v>
      </c>
      <c r="L2676" s="444">
        <f t="shared" ca="1" si="134"/>
        <v>-41560089764.164505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-41560089764.164505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-173167040.68401876</v>
      </c>
      <c r="L2677" s="444">
        <f t="shared" ca="1" si="134"/>
        <v>-41733256804.848526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-41733256804.848526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-173888570.02020219</v>
      </c>
      <c r="L2678" s="444">
        <f t="shared" ca="1" si="134"/>
        <v>-41907145374.868729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-41907145374.868729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-174613105.72861969</v>
      </c>
      <c r="L2679" s="444">
        <f t="shared" ca="1" si="134"/>
        <v>-42081758480.597351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-42081758480.597351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-175340660.33582228</v>
      </c>
      <c r="L2680" s="444">
        <f t="shared" ca="1" si="134"/>
        <v>-42257099140.933174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-42257099140.933174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-176071246.42055488</v>
      </c>
      <c r="L2681" s="444">
        <f t="shared" ca="1" si="134"/>
        <v>-42433170387.353729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-42433170387.353729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-176804876.61397386</v>
      </c>
      <c r="L2682" s="444">
        <f t="shared" ca="1" si="134"/>
        <v>-42609975263.967705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-42609975263.967705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-177541563.59986544</v>
      </c>
      <c r="L2683" s="444">
        <f t="shared" ca="1" si="134"/>
        <v>-42787516827.567574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-42787516827.567574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-178281320.11486489</v>
      </c>
      <c r="L2684" s="444">
        <f t="shared" ca="1" si="134"/>
        <v>-42965798147.682442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-42965798147.682442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-179024158.94867682</v>
      </c>
      <c r="L2685" s="444">
        <f t="shared" ca="1" si="134"/>
        <v>-43144822306.631119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-43144822306.631119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-179770092.94429633</v>
      </c>
      <c r="L2686" s="444">
        <f t="shared" ca="1" si="134"/>
        <v>-43324592399.575417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-43324592399.575417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-180519134.9982309</v>
      </c>
      <c r="L2687" s="444">
        <f t="shared" ca="1" si="134"/>
        <v>-43505111534.573647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-43505111534.573647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-181271298.06072351</v>
      </c>
      <c r="L2688" s="444">
        <f t="shared" ca="1" si="134"/>
        <v>-43686382832.634369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-43686382832.634369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-182026595.13597652</v>
      </c>
      <c r="L2689" s="444">
        <f t="shared" ca="1" si="134"/>
        <v>-43868409427.770348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-43868409427.770348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-182785039.28237644</v>
      </c>
      <c r="L2690" s="444">
        <f t="shared" ca="1" si="134"/>
        <v>-44051194467.052727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-44051194467.052727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-183546643.61271968</v>
      </c>
      <c r="L2691" s="444">
        <f t="shared" ca="1" si="134"/>
        <v>-44234741110.665443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-44234741110.665443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-184311421.29443935</v>
      </c>
      <c r="L2692" s="444">
        <f t="shared" ca="1" si="134"/>
        <v>-44419052531.959885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-44419052531.959885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-185079385.54983285</v>
      </c>
      <c r="L2693" s="444">
        <f t="shared" ca="1" si="134"/>
        <v>-44604131917.50972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-44604131917.50972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-185850549.6562905</v>
      </c>
      <c r="L2694" s="444">
        <f t="shared" ca="1" si="134"/>
        <v>-44789982467.166008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-44789982467.166008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-186624926.94652504</v>
      </c>
      <c r="L2695" s="444">
        <f t="shared" ca="1" si="134"/>
        <v>-44976607394.112534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-44976607394.112534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-187402530.80880222</v>
      </c>
      <c r="L2696" s="444">
        <f t="shared" ca="1" si="134"/>
        <v>-45164009924.921333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-45164009924.921333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-188183374.68717223</v>
      </c>
      <c r="L2697" s="444">
        <f t="shared" ca="1" si="134"/>
        <v>-45352193299.608505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-45352193299.608505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-188967472.08170211</v>
      </c>
      <c r="L2698" s="444">
        <f t="shared" ca="1" si="134"/>
        <v>-45541160771.690208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-45541160771.690208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-189754836.54870921</v>
      </c>
      <c r="L2699" s="444">
        <f t="shared" ca="1" si="134"/>
        <v>-45730915608.238914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-45730915608.238914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-190545481.70099548</v>
      </c>
      <c r="L2700" s="444">
        <f t="shared" ca="1" si="134"/>
        <v>-45921461089.939911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-45921461089.939911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-191339421.20808297</v>
      </c>
      <c r="L2701" s="444">
        <f t="shared" ca="1" si="134"/>
        <v>-46112800511.147995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-46112800511.147995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-192136668.79644999</v>
      </c>
      <c r="L2702" s="444">
        <f t="shared" ca="1" si="134"/>
        <v>-46304937179.944443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-46304937179.944443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-192937238.2497685</v>
      </c>
      <c r="L2703" s="444">
        <f t="shared" ca="1" si="134"/>
        <v>-46497874418.194214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-46497874418.194214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-193741143.40914255</v>
      </c>
      <c r="L2704" s="444">
        <f t="shared" ca="1" si="134"/>
        <v>-46691615561.603355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-46691615561.603355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-194548398.17334732</v>
      </c>
      <c r="L2705" s="444">
        <f t="shared" ca="1" si="134"/>
        <v>-46886163959.776703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-46886163959.776703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-195359016.4990696</v>
      </c>
      <c r="L2706" s="444">
        <f t="shared" ca="1" si="134"/>
        <v>-47081522976.275772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-47081522976.275772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-196173012.40114903</v>
      </c>
      <c r="L2707" s="444">
        <f t="shared" ca="1" si="134"/>
        <v>-47277695988.676918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-47277695988.676918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-196990399.95282048</v>
      </c>
      <c r="L2708" s="444">
        <f t="shared" ca="1" si="134"/>
        <v>-47474686388.629738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-47474686388.629738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-197811193.28595725</v>
      </c>
      <c r="L2709" s="444">
        <f t="shared" ca="1" si="134"/>
        <v>-47672497581.915695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-47672497581.915695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-198635406.59131539</v>
      </c>
      <c r="L2710" s="444">
        <f t="shared" ca="1" si="134"/>
        <v>-47871132988.507011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-47871132988.507011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-199463054.11877921</v>
      </c>
      <c r="L2711" s="444">
        <f t="shared" ca="1" si="134"/>
        <v>-48070596042.625793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-48070596042.625793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-200294150.17760748</v>
      </c>
      <c r="L2712" s="444">
        <f t="shared" ca="1" si="134"/>
        <v>-48270890192.803398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-48270890192.803398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-201128709.13668081</v>
      </c>
      <c r="L2713" s="444">
        <f t="shared" ca="1" si="134"/>
        <v>-48472018901.940079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-48472018901.940079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-201966745.42475033</v>
      </c>
      <c r="L2714" s="444">
        <f t="shared" ca="1" si="134"/>
        <v>-48673985647.36483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-48673985647.36483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-202808273.5306868</v>
      </c>
      <c r="L2715" s="444">
        <f t="shared" ca="1" si="134"/>
        <v>-48876793920.895515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-48876793920.895515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-203653308.00373131</v>
      </c>
      <c r="L2716" s="444">
        <f t="shared" ca="1" si="134"/>
        <v>-49080447228.899246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-49080447228.899246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-204501863.45374686</v>
      </c>
      <c r="L2717" s="444">
        <f t="shared" ca="1" si="134"/>
        <v>-49284949092.352997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-49284949092.352997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-205353954.55147082</v>
      </c>
      <c r="L2718" s="444">
        <f t="shared" ca="1" si="134"/>
        <v>-49490303046.904465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-49490303046.904465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-206209596.0287686</v>
      </c>
      <c r="L2719" s="444">
        <f t="shared" ca="1" si="134"/>
        <v>-49696512642.933235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-49696512642.933235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-207068802.67888847</v>
      </c>
      <c r="L2720" s="444">
        <f t="shared" ca="1" si="134"/>
        <v>-49903581445.612122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-49903581445.612122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-207931589.35671717</v>
      </c>
      <c r="L2721" s="444">
        <f t="shared" ca="1" si="134"/>
        <v>-50111513034.968842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-50111513034.968842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-208797970.97903684</v>
      </c>
      <c r="L2722" s="444">
        <f t="shared" ca="1" si="134"/>
        <v>-50320311005.947876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-50320311005.947876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-209667962.52478281</v>
      </c>
      <c r="L2723" s="444">
        <f t="shared" ca="1" si="134"/>
        <v>-50529978968.472656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-50529978968.472656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-210541579.03530273</v>
      </c>
      <c r="L2724" s="444">
        <f t="shared" ca="1" si="134"/>
        <v>-50740520547.507957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-50740520547.507957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-211418835.61461648</v>
      </c>
      <c r="L2725" s="444">
        <f t="shared" ca="1" si="134"/>
        <v>-50951939383.122574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-50951939383.122574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-212299747.4296774</v>
      </c>
      <c r="L2726" s="444">
        <f t="shared" ca="1" si="134"/>
        <v>-51164239130.552254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-51164239130.552254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-213184329.71063438</v>
      </c>
      <c r="L2727" s="444">
        <f t="shared" ca="1" si="134"/>
        <v>-51377423460.262886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-51377423460.262886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-214072597.75109535</v>
      </c>
      <c r="L2728" s="444">
        <f t="shared" ca="1" si="134"/>
        <v>-51591496058.013985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-51591496058.013985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-214964566.90839159</v>
      </c>
      <c r="L2729" s="444">
        <f t="shared" ca="1" si="134"/>
        <v>-51806460624.922379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-51806460624.922379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-215860252.60384324</v>
      </c>
      <c r="L2730" s="444">
        <f t="shared" ca="1" si="134"/>
        <v>-52022320877.526222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-52022320877.526222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-216759670.32302591</v>
      </c>
      <c r="L2731" s="444">
        <f t="shared" ca="1" si="134"/>
        <v>-52239080547.849251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-52239080547.849251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-217662835.61603853</v>
      </c>
      <c r="L2732" s="444">
        <f t="shared" ca="1" si="134"/>
        <v>-52456743383.465286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-52456743383.465286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-218569764.09777203</v>
      </c>
      <c r="L2733" s="444">
        <f t="shared" ca="1" si="134"/>
        <v>-52675313147.563057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-52675313147.563057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-219480471.44817939</v>
      </c>
      <c r="L2734" s="444">
        <f t="shared" ca="1" si="134"/>
        <v>-52894793619.011238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-52894793619.011238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-220394973.41254681</v>
      </c>
      <c r="L2735" s="444">
        <f t="shared" ca="1" si="134"/>
        <v>-53115188592.423782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-53115188592.423782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-221313285.80176577</v>
      </c>
      <c r="L2736" s="444">
        <f t="shared" ca="1" si="134"/>
        <v>-53336501878.225548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-53336501878.225548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-222235424.49260643</v>
      </c>
      <c r="L2737" s="444">
        <f t="shared" ca="1" si="134"/>
        <v>-53558737302.718155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-53558737302.718155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-223161405.42799231</v>
      </c>
      <c r="L2738" s="444">
        <f t="shared" ca="1" si="134"/>
        <v>-53781898708.146149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-53781898708.146149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-224091244.61727563</v>
      </c>
      <c r="L2739" s="444">
        <f t="shared" ca="1" si="134"/>
        <v>-54005989952.763428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-54005989952.763428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-225024958.13651428</v>
      </c>
      <c r="L2740" s="444">
        <f t="shared" ca="1" si="134"/>
        <v>-54231014910.89994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-54231014910.89994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-225962562.12874976</v>
      </c>
      <c r="L2741" s="444">
        <f t="shared" ca="1" si="134"/>
        <v>-54456977473.028687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-54456977473.028687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-226904072.80428621</v>
      </c>
      <c r="L2742" s="444">
        <f t="shared" ca="1" si="134"/>
        <v>-54683881545.83297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-54683881545.83297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-227849506.44097069</v>
      </c>
      <c r="L2743" s="444">
        <f t="shared" ca="1" si="134"/>
        <v>-54911731052.273941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-54911731052.273941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-228798879.38447475</v>
      </c>
      <c r="L2744" s="444">
        <f t="shared" ca="1" si="134"/>
        <v>-55140529931.658417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-55140529931.658417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-229752208.04857674</v>
      </c>
      <c r="L2745" s="444">
        <f t="shared" ca="1" si="134"/>
        <v>-55370282139.706993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-55370282139.706993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-230709508.9154458</v>
      </c>
      <c r="L2746" s="444">
        <f t="shared" ca="1" si="134"/>
        <v>-55600991648.622437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-55600991648.622437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-231670798.53592682</v>
      </c>
      <c r="L2747" s="444">
        <f t="shared" ca="1" si="134"/>
        <v>-55832662447.158363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-55832662447.158363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-232636093.52982649</v>
      </c>
      <c r="L2748" s="444">
        <f t="shared" ca="1" si="134"/>
        <v>-56065298540.688187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-56065298540.688187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-233605410.58620077</v>
      </c>
      <c r="L2749" s="444">
        <f t="shared" ca="1" si="134"/>
        <v>-56298903951.274391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-56298903951.274391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-234578766.46364328</v>
      </c>
      <c r="L2750" s="444">
        <f t="shared" ca="1" si="134"/>
        <v>-56533482717.738037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-56533482717.738037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-235556177.99057519</v>
      </c>
      <c r="L2751" s="444">
        <f t="shared" ca="1" si="134"/>
        <v>-56769038895.728615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-56769038895.728615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-236537662.06553587</v>
      </c>
      <c r="L2752" s="444">
        <f t="shared" ca="1" si="134"/>
        <v>-57005576557.794151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-57005576557.794151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-237523235.65747562</v>
      </c>
      <c r="L2753" s="444">
        <f t="shared" ca="1" si="134"/>
        <v>-57243099793.45163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-57243099793.45163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-238512915.80604845</v>
      </c>
      <c r="L2754" s="444">
        <f t="shared" ca="1" si="134"/>
        <v>-57481612709.257675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-57481612709.257675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-239506719.62190697</v>
      </c>
      <c r="L2755" s="444">
        <f t="shared" ca="1" si="134"/>
        <v>-57721119428.879585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-57721119428.879585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-240504664.28699824</v>
      </c>
      <c r="L2756" s="444">
        <f t="shared" ca="1" si="134"/>
        <v>-57961624093.16658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-57961624093.16658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-241506767.05486077</v>
      </c>
      <c r="L2757" s="444">
        <f t="shared" ca="1" si="134"/>
        <v>-58203130860.221443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-58203130860.221443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-242513045.25092268</v>
      </c>
      <c r="L2758" s="444">
        <f t="shared" ca="1" si="134"/>
        <v>-58445643905.472366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-58445643905.472366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-243523516.27280152</v>
      </c>
      <c r="L2759" s="444">
        <f t="shared" ca="1" si="134"/>
        <v>-58689167421.745171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-58689167421.745171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-244538197.5906049</v>
      </c>
      <c r="L2760" s="444">
        <f t="shared" ca="1" si="134"/>
        <v>-58933705619.335777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-58933705619.335777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-245557106.74723241</v>
      </c>
      <c r="L2761" s="444">
        <f t="shared" ca="1" si="134"/>
        <v>-59179262726.083008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-59179262726.083008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-246580261.35867921</v>
      </c>
      <c r="L2762" s="444">
        <f t="shared" ca="1" si="134"/>
        <v>-59425842987.441689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-59425842987.441689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-247607679.11434039</v>
      </c>
      <c r="L2763" s="444">
        <f t="shared" ca="1" si="134"/>
        <v>-59673450666.55603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-59673450666.55603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-248639377.77731681</v>
      </c>
      <c r="L2764" s="444">
        <f t="shared" ca="1" si="134"/>
        <v>-59922090044.333344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-59922090044.333344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-249675375.18472221</v>
      </c>
      <c r="L2765" s="444">
        <f t="shared" ca="1" si="134"/>
        <v>-60171765419.518066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-60171765419.518066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-250715689.24799195</v>
      </c>
      <c r="L2766" s="444">
        <f t="shared" ca="1" si="134"/>
        <v>-60422481108.76606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-60422481108.76606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-251760337.95319191</v>
      </c>
      <c r="L2767" s="444">
        <f t="shared" ca="1" si="134"/>
        <v>-60674241446.719254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-60674241446.719254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-252809339.36133021</v>
      </c>
      <c r="L2768" s="444">
        <f t="shared" ca="1" si="134"/>
        <v>-60927050786.080582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-60927050786.080582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-253862711.60866907</v>
      </c>
      <c r="L2769" s="444">
        <f t="shared" ca="1" si="134"/>
        <v>-61180913497.689247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-61180913497.689247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-254920472.90703857</v>
      </c>
      <c r="L2770" s="444">
        <f t="shared" ca="1" si="134"/>
        <v>-61435833970.596283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-61435833970.596283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-255982641.54415116</v>
      </c>
      <c r="L2771" s="444">
        <f t="shared" ca="1" si="134"/>
        <v>-61691816612.140434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-61691816612.140434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-257049235.88391843</v>
      </c>
      <c r="L2772" s="444">
        <f t="shared" ca="1" si="134"/>
        <v>-61948865848.024353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-61948865848.024353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-258120274.36676812</v>
      </c>
      <c r="L2773" s="444">
        <f t="shared" ca="1" si="134"/>
        <v>-62206986122.391121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-62206986122.391121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-259195775.50996298</v>
      </c>
      <c r="L2774" s="444">
        <f t="shared" ca="1" si="134"/>
        <v>-62466181897.901085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-62466181897.901085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-260275757.9079212</v>
      </c>
      <c r="L2775" s="444">
        <f t="shared" ca="1" si="134"/>
        <v>-62726457655.809006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-62726457655.809006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-261360240.23253751</v>
      </c>
      <c r="L2776" s="444">
        <f t="shared" ca="1" si="134"/>
        <v>-62987817896.041542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-62987817896.041542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-262449241.23350641</v>
      </c>
      <c r="L2777" s="444">
        <f t="shared" ca="1" si="134"/>
        <v>-63250267137.275047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-63250267137.275047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-263542779.73864603</v>
      </c>
      <c r="L2778" s="444">
        <f t="shared" ca="1" si="134"/>
        <v>-63513809917.013695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-63513809917.013695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-264640874.65422371</v>
      </c>
      <c r="L2779" s="444">
        <f t="shared" ca="1" si="134"/>
        <v>-63778450791.667915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-63778450791.667915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-265743544.96528298</v>
      </c>
      <c r="L2780" s="444">
        <f t="shared" ca="1" si="134"/>
        <v>-64044194336.633202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-64044194336.633202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-266850809.73597166</v>
      </c>
      <c r="L2781" s="444">
        <f t="shared" ca="1" si="134"/>
        <v>-64311045146.369171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-64311045146.369171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-267962688.10987151</v>
      </c>
      <c r="L2782" s="444">
        <f t="shared" ca="1" si="134"/>
        <v>-64579007834.479042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-64579007834.479042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-269079199.31032932</v>
      </c>
      <c r="L2783" s="444">
        <f t="shared" ca="1" si="134"/>
        <v>-64848087033.789368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-64848087033.789368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-270200362.64078903</v>
      </c>
      <c r="L2784" s="444">
        <f t="shared" ca="1" si="134"/>
        <v>-65118287396.430161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-65118287396.430161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-271326197.48512566</v>
      </c>
      <c r="L2785" s="444">
        <f t="shared" ca="1" si="134"/>
        <v>-65389613593.915283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-65389613593.915283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-272456723.30798036</v>
      </c>
      <c r="L2786" s="444">
        <f t="shared" ca="1" si="134"/>
        <v>-65662070317.223267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-65662070317.223267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-273591959.65509695</v>
      </c>
      <c r="L2787" s="444">
        <f t="shared" ca="1" si="134"/>
        <v>-65935662276.878365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-65935662276.878365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-274731926.15365982</v>
      </c>
      <c r="L2788" s="444">
        <f t="shared" ca="1" si="134"/>
        <v>-66210394203.032028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-66210394203.032028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-275876642.51263344</v>
      </c>
      <c r="L2789" s="444">
        <f t="shared" ca="1" si="134"/>
        <v>-66486270845.544662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-66486270845.544662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-277026128.5231027</v>
      </c>
      <c r="L2790" s="444">
        <f t="shared" ca="1" si="134"/>
        <v>-66763296974.067764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-66763296974.067764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-278180404.05861568</v>
      </c>
      <c r="L2791" s="444">
        <f t="shared" ca="1" si="134"/>
        <v>-67041477378.126381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-67041477378.126381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-279339489.0755266</v>
      </c>
      <c r="L2792" s="444">
        <f t="shared" ca="1" si="134"/>
        <v>-67320816867.201904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-67320816867.201904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-280503403.61334127</v>
      </c>
      <c r="L2793" s="444">
        <f t="shared" ca="1" si="134"/>
        <v>-67601320270.815247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-67601320270.815247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-281672167.7950635</v>
      </c>
      <c r="L2794" s="444">
        <f t="shared" ca="1" si="134"/>
        <v>-67882992438.610313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-67882992438.610313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-282845801.82754296</v>
      </c>
      <c r="L2795" s="444">
        <f t="shared" ca="1" si="134"/>
        <v>-68165838240.437859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-68165838240.437859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-284024326.00182438</v>
      </c>
      <c r="L2796" s="444">
        <f t="shared" ca="1" si="134"/>
        <v>-68449862566.439682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-68449862566.439682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-285207760.69349873</v>
      </c>
      <c r="L2797" s="444">
        <f t="shared" ca="1" si="134"/>
        <v>-68735070327.133179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-68735070327.133179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-286396126.36305493</v>
      </c>
      <c r="L2798" s="444">
        <f t="shared" ca="1" si="134"/>
        <v>-69021466453.496231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-69021466453.496231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-287589443.5562343</v>
      </c>
      <c r="L2799" s="444">
        <f t="shared" ca="1" si="134"/>
        <v>-69309055897.05246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-69309055897.05246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-288787732.90438527</v>
      </c>
      <c r="L2800" s="444">
        <f t="shared" ca="1" si="134"/>
        <v>-69597843629.956848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-69597843629.956848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-289991015.12482017</v>
      </c>
      <c r="L2801" s="444">
        <f t="shared" ca="1" si="134"/>
        <v>-69887834645.081665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-69887834645.081665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-291199311.0211736</v>
      </c>
      <c r="L2802" s="444">
        <f t="shared" ca="1" si="134"/>
        <v>-70179033956.102844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-70179033956.102844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-292412641.48376185</v>
      </c>
      <c r="L2803" s="444">
        <f t="shared" ca="1" si="134"/>
        <v>-70471446597.586609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-70471446597.586609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-293631027.48994422</v>
      </c>
      <c r="L2804" s="444">
        <f t="shared" ca="1" si="134"/>
        <v>-70765077625.076553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-70765077625.076553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-294854490.10448563</v>
      </c>
      <c r="L2805" s="444">
        <f t="shared" ca="1" si="134"/>
        <v>-71059932115.181046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-71059932115.181046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-296083050.47992104</v>
      </c>
      <c r="L2806" s="444">
        <f t="shared" ca="1" si="134"/>
        <v>-71356015165.660965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-71356015165.660965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-297316729.85692066</v>
      </c>
      <c r="L2807" s="444">
        <f t="shared" ca="1" si="134"/>
        <v>-71653331895.517883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-71653331895.517883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-298555549.56465787</v>
      </c>
      <c r="L2808" s="444">
        <f t="shared" ca="1" si="134"/>
        <v>-71951887445.082535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-71951887445.082535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-299799531.02117723</v>
      </c>
      <c r="L2809" s="444">
        <f t="shared" ca="1" si="134"/>
        <v>-72251686976.103714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-72251686976.103714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-301048695.73376548</v>
      </c>
      <c r="L2810" s="444">
        <f t="shared" ca="1" si="134"/>
        <v>-72552735671.837479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-72552735671.837479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-302303065.29932284</v>
      </c>
      <c r="L2811" s="444">
        <f t="shared" ca="1" si="134"/>
        <v>-72855038737.136795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-72855038737.136795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-303562661.40473664</v>
      </c>
      <c r="L2812" s="444">
        <f t="shared" ca="1" si="134"/>
        <v>-73158601398.541534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-73158601398.541534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-304827505.82725638</v>
      </c>
      <c r="L2813" s="444">
        <f t="shared" ref="L2813:L3067" ca="1" si="139">I2813-J2813+K2813</f>
        <v>-73463428904.36879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-73463428904.36879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-306097620.43486995</v>
      </c>
      <c r="L2814" s="444">
        <f t="shared" ca="1" si="139"/>
        <v>-73769526524.803665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-73769526524.803665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-307373027.18668193</v>
      </c>
      <c r="L2815" s="444">
        <f t="shared" ca="1" si="139"/>
        <v>-74076899551.990341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-74076899551.990341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-308653748.13329309</v>
      </c>
      <c r="L2816" s="444">
        <f t="shared" ca="1" si="139"/>
        <v>-74385553300.123627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-74385553300.123627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-309939805.41718179</v>
      </c>
      <c r="L2817" s="444">
        <f t="shared" ca="1" si="139"/>
        <v>-74695493105.540802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-74695493105.540802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-311231221.27308667</v>
      </c>
      <c r="L2818" s="444">
        <f t="shared" ca="1" si="139"/>
        <v>-75006724326.813889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-75006724326.813889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-312528018.02839118</v>
      </c>
      <c r="L2819" s="444">
        <f t="shared" ca="1" si="139"/>
        <v>-75319252344.842285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-75319252344.842285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-313830218.10350955</v>
      </c>
      <c r="L2820" s="444">
        <f t="shared" ca="1" si="139"/>
        <v>-75633082562.945801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-75633082562.945801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-315137844.01227415</v>
      </c>
      <c r="L2821" s="444">
        <f t="shared" ca="1" si="139"/>
        <v>-75948220406.958069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-75948220406.958069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-316450918.36232531</v>
      </c>
      <c r="L2822" s="444">
        <f t="shared" ca="1" si="139"/>
        <v>-76264671325.320389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-76264671325.320389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-317769463.85550159</v>
      </c>
      <c r="L2823" s="444">
        <f t="shared" ca="1" si="139"/>
        <v>-76582440789.175888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-76582440789.175888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-319093503.28823286</v>
      </c>
      <c r="L2824" s="444">
        <f t="shared" ca="1" si="139"/>
        <v>-76901534292.464127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-76901534292.464127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-320423059.55193388</v>
      </c>
      <c r="L2825" s="444">
        <f t="shared" ca="1" si="139"/>
        <v>-77221957352.016068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-77221957352.016068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-321758155.63340026</v>
      </c>
      <c r="L2826" s="444">
        <f t="shared" ca="1" si="139"/>
        <v>-77543715507.649475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-77543715507.649475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-323098814.61520612</v>
      </c>
      <c r="L2827" s="444">
        <f t="shared" ca="1" si="139"/>
        <v>-77866814322.264679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-77866814322.264679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-324445059.67610282</v>
      </c>
      <c r="L2828" s="444">
        <f t="shared" ca="1" si="139"/>
        <v>-78191259381.940781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-78191259381.940781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-325796914.09141994</v>
      </c>
      <c r="L2829" s="444">
        <f t="shared" ca="1" si="139"/>
        <v>-78517056296.032196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-78517056296.032196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-327154401.23346746</v>
      </c>
      <c r="L2830" s="444">
        <f t="shared" ca="1" si="139"/>
        <v>-78844210697.265671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-78844210697.265671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-328517544.5719403</v>
      </c>
      <c r="L2831" s="444">
        <f t="shared" ca="1" si="139"/>
        <v>-79172728241.837616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-79172728241.837616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-329886367.67432338</v>
      </c>
      <c r="L2832" s="444">
        <f t="shared" ca="1" si="139"/>
        <v>-79502614609.511932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-79502614609.511932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-331260894.20629972</v>
      </c>
      <c r="L2833" s="444">
        <f t="shared" ca="1" si="139"/>
        <v>-79833875503.718231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-79833875503.718231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-332641147.9321593</v>
      </c>
      <c r="L2834" s="444">
        <f t="shared" ca="1" si="139"/>
        <v>-80166516651.650391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-80166516651.650391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-334027152.71520996</v>
      </c>
      <c r="L2835" s="444">
        <f t="shared" ca="1" si="139"/>
        <v>-80500543804.365601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-80500543804.365601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-335418932.51819003</v>
      </c>
      <c r="L2836" s="444">
        <f t="shared" ca="1" si="139"/>
        <v>-80835962736.883789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-80835962736.883789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-336816511.40368247</v>
      </c>
      <c r="L2837" s="444">
        <f t="shared" ca="1" si="139"/>
        <v>-81172779248.287476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-81172779248.287476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-338219913.53453112</v>
      </c>
      <c r="L2838" s="444">
        <f t="shared" ca="1" si="139"/>
        <v>-81510999161.822006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-81510999161.822006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-339629163.17425835</v>
      </c>
      <c r="L2839" s="444">
        <f t="shared" ca="1" si="139"/>
        <v>-81850628324.996262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-81850628324.996262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-341044284.68748444</v>
      </c>
      <c r="L2840" s="444">
        <f t="shared" ca="1" si="139"/>
        <v>-82191672609.683746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-82191672609.683746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-342465302.54034895</v>
      </c>
      <c r="L2841" s="444">
        <f t="shared" ca="1" si="139"/>
        <v>-82534137912.224091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-82534137912.224091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-343892241.30093372</v>
      </c>
      <c r="L2842" s="444">
        <f t="shared" ca="1" si="139"/>
        <v>-82878030153.525024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-82878030153.525024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-345325125.6396876</v>
      </c>
      <c r="L2843" s="444">
        <f t="shared" ca="1" si="139"/>
        <v>-83223355279.164719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-83223355279.164719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-346763980.329853</v>
      </c>
      <c r="L2844" s="444">
        <f t="shared" ca="1" si="139"/>
        <v>-83570119259.494568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-83570119259.494568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-348208830.24789405</v>
      </c>
      <c r="L2845" s="444">
        <f t="shared" ca="1" si="139"/>
        <v>-83918328089.742462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-83918328089.742462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-349659700.37392694</v>
      </c>
      <c r="L2846" s="444">
        <f t="shared" ca="1" si="139"/>
        <v>-84267987790.116394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-84267987790.116394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-351116615.79215163</v>
      </c>
      <c r="L2847" s="444">
        <f t="shared" ca="1" si="139"/>
        <v>-84619104405.908539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-84619104405.908539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-352579601.69128555</v>
      </c>
      <c r="L2848" s="444">
        <f t="shared" ca="1" si="139"/>
        <v>-84971684007.599823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-84971684007.599823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-354048683.36499923</v>
      </c>
      <c r="L2849" s="444">
        <f t="shared" ca="1" si="139"/>
        <v>-85325732690.964828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-85325732690.964828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-355523886.21235347</v>
      </c>
      <c r="L2850" s="444">
        <f t="shared" ca="1" si="139"/>
        <v>-85681256577.177185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-85681256577.177185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-357005235.73823828</v>
      </c>
      <c r="L2851" s="444">
        <f t="shared" ca="1" si="139"/>
        <v>-86038261812.915421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-86038261812.915421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-358492757.55381423</v>
      </c>
      <c r="L2852" s="444">
        <f t="shared" ca="1" si="139"/>
        <v>-86396754570.469238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-86396754570.469238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-359986477.37695515</v>
      </c>
      <c r="L2853" s="444">
        <f t="shared" ca="1" si="139"/>
        <v>-86756741047.846191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-86756741047.846191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-361486421.03269243</v>
      </c>
      <c r="L2854" s="444">
        <f t="shared" ca="1" si="139"/>
        <v>-87118227468.878891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-87118227468.878891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-362992614.45366204</v>
      </c>
      <c r="L2855" s="444">
        <f t="shared" ca="1" si="139"/>
        <v>-87481220083.33255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-87481220083.33255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-364505083.6805523</v>
      </c>
      <c r="L2856" s="444">
        <f t="shared" ca="1" si="139"/>
        <v>-87845725167.013107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-87845725167.013107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-366023854.86255461</v>
      </c>
      <c r="L2857" s="444">
        <f t="shared" ca="1" si="139"/>
        <v>-88211749021.875656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-88211749021.875656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-367548954.25781524</v>
      </c>
      <c r="L2858" s="444">
        <f t="shared" ca="1" si="139"/>
        <v>-88579297976.133469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-88579297976.133469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-369080408.23388946</v>
      </c>
      <c r="L2859" s="444">
        <f t="shared" ca="1" si="139"/>
        <v>-88948378384.367355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-88948378384.367355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-370618243.2681973</v>
      </c>
      <c r="L2860" s="444">
        <f t="shared" ca="1" si="139"/>
        <v>-89318996627.635559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-89318996627.635559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-372162485.9484815</v>
      </c>
      <c r="L2861" s="444">
        <f t="shared" ca="1" si="139"/>
        <v>-89691159113.584045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-89691159113.584045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-373713162.97326684</v>
      </c>
      <c r="L2862" s="444">
        <f t="shared" ca="1" si="139"/>
        <v>-90064872276.557312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-90064872276.557312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-375270301.15232211</v>
      </c>
      <c r="L2863" s="444">
        <f t="shared" ca="1" si="139"/>
        <v>-90440142577.709641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-90440142577.709641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-376833927.40712351</v>
      </c>
      <c r="L2864" s="444">
        <f t="shared" ca="1" si="139"/>
        <v>-90816976505.11676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-90816976505.11676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-378404068.77131981</v>
      </c>
      <c r="L2865" s="444">
        <f t="shared" ca="1" si="139"/>
        <v>-91195380573.888077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-91195380573.888077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-379980752.3912003</v>
      </c>
      <c r="L2866" s="444">
        <f t="shared" ca="1" si="139"/>
        <v>-91575361326.279282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-91575361326.279282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-381564005.5261637</v>
      </c>
      <c r="L2867" s="444">
        <f t="shared" ca="1" si="139"/>
        <v>-91956925331.80545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-91956925331.80545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-383153855.54918939</v>
      </c>
      <c r="L2868" s="444">
        <f t="shared" ca="1" si="139"/>
        <v>-92340079187.354645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-92340079187.354645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-384750329.94731104</v>
      </c>
      <c r="L2869" s="444">
        <f t="shared" ca="1" si="139"/>
        <v>-92724829517.301956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-92724829517.301956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-386353456.32209146</v>
      </c>
      <c r="L2870" s="444">
        <f t="shared" ca="1" si="139"/>
        <v>-93111182973.624054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-93111182973.624054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-387963262.39010024</v>
      </c>
      <c r="L2871" s="444">
        <f t="shared" ca="1" si="139"/>
        <v>-93499146236.01416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-93499146236.01416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-389579775.98339236</v>
      </c>
      <c r="L2872" s="444">
        <f t="shared" ca="1" si="139"/>
        <v>-93888726011.997559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-93888726011.997559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-391203025.04998982</v>
      </c>
      <c r="L2873" s="444">
        <f t="shared" ca="1" si="139"/>
        <v>-94279929037.047546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-94279929037.047546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-392833037.65436476</v>
      </c>
      <c r="L2874" s="444">
        <f t="shared" ca="1" si="139"/>
        <v>-94672762074.701904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-94672762074.701904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-394469841.97792459</v>
      </c>
      <c r="L2875" s="444">
        <f t="shared" ca="1" si="139"/>
        <v>-95067231916.679825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-95067231916.679825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-396113466.31949925</v>
      </c>
      <c r="L2876" s="444">
        <f t="shared" ca="1" si="139"/>
        <v>-95463345382.999329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-95463345382.999329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-397763939.09583056</v>
      </c>
      <c r="L2877" s="444">
        <f t="shared" ca="1" si="139"/>
        <v>-95861109322.095154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-95861109322.095154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-399421288.84206313</v>
      </c>
      <c r="L2878" s="444">
        <f t="shared" ca="1" si="139"/>
        <v>-96260530610.93721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-96260530610.93721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-401085544.21223837</v>
      </c>
      <c r="L2879" s="444">
        <f t="shared" ca="1" si="139"/>
        <v>-96661616155.149445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-96661616155.149445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-402756733.97978938</v>
      </c>
      <c r="L2880" s="444">
        <f t="shared" ca="1" si="139"/>
        <v>-97064372889.129227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-97064372889.129227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-404434887.03803843</v>
      </c>
      <c r="L2881" s="444">
        <f t="shared" ca="1" si="139"/>
        <v>-97468807776.167267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-97468807776.167267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-406120032.40069693</v>
      </c>
      <c r="L2882" s="444">
        <f t="shared" ca="1" si="139"/>
        <v>-97874927808.567963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-97874927808.567963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-407812199.20236653</v>
      </c>
      <c r="L2883" s="444">
        <f t="shared" ca="1" si="139"/>
        <v>-98282740007.770325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-98282740007.770325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-409511416.69904304</v>
      </c>
      <c r="L2884" s="444">
        <f t="shared" ca="1" si="139"/>
        <v>-98692251424.46936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-98692251424.46936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-411217714.26862234</v>
      </c>
      <c r="L2885" s="444">
        <f t="shared" ca="1" si="139"/>
        <v>-99103469138.737976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-99103469138.737976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-412931121.41140825</v>
      </c>
      <c r="L2886" s="444">
        <f t="shared" ca="1" si="139"/>
        <v>-99516400260.149384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-99516400260.149384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-414651667.75062245</v>
      </c>
      <c r="L2887" s="444">
        <f t="shared" ca="1" si="139"/>
        <v>-99931051927.900009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-99931051927.900009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-416379383.03291672</v>
      </c>
      <c r="L2888" s="444">
        <f t="shared" ca="1" si="139"/>
        <v>-100347431310.93292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-100347431310.93292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-418114297.12888718</v>
      </c>
      <c r="L2889" s="444">
        <f t="shared" ca="1" si="139"/>
        <v>-100765545608.06181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-100765545608.06181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-419856440.03359091</v>
      </c>
      <c r="L2890" s="444">
        <f t="shared" ca="1" si="139"/>
        <v>-101185402048.0954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-101185402048.0954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-421605841.86706418</v>
      </c>
      <c r="L2891" s="444">
        <f t="shared" ca="1" si="139"/>
        <v>-101607007889.96246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-101607007889.96246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-423362532.8748436</v>
      </c>
      <c r="L2892" s="444">
        <f t="shared" ca="1" si="139"/>
        <v>-102030370422.83731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-102030370422.83731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-425126543.42848879</v>
      </c>
      <c r="L2893" s="444">
        <f t="shared" ca="1" si="139"/>
        <v>-102455496966.26579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-102455496966.26579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-426897904.02610749</v>
      </c>
      <c r="L2894" s="444">
        <f t="shared" ca="1" si="139"/>
        <v>-102882394870.2919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-102882394870.2919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-428676645.29288292</v>
      </c>
      <c r="L2895" s="444">
        <f t="shared" ca="1" si="139"/>
        <v>-103311071515.58478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-103311071515.58478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-430462797.98160326</v>
      </c>
      <c r="L2896" s="444">
        <f t="shared" ca="1" si="139"/>
        <v>-103741534313.56638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-103741534313.56638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-432256392.97319323</v>
      </c>
      <c r="L2897" s="444">
        <f t="shared" ca="1" si="139"/>
        <v>-104173790706.53957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-104173790706.53957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-434057461.2772482</v>
      </c>
      <c r="L2898" s="444">
        <f t="shared" ca="1" si="139"/>
        <v>-104607848167.81682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-104607848167.81682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-435866034.03257006</v>
      </c>
      <c r="L2899" s="444">
        <f t="shared" ca="1" si="139"/>
        <v>-105043714201.8494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-105043714201.8494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-437682142.50770581</v>
      </c>
      <c r="L2900" s="444">
        <f t="shared" ca="1" si="139"/>
        <v>-105481396344.3571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-105481396344.3571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-439505818.10148793</v>
      </c>
      <c r="L2901" s="444">
        <f t="shared" ca="1" si="139"/>
        <v>-105920902162.45859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-105920902162.45859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-441337092.34357744</v>
      </c>
      <c r="L2902" s="444">
        <f t="shared" ca="1" si="139"/>
        <v>-106362239254.80217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-106362239254.80217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-443175996.89500904</v>
      </c>
      <c r="L2903" s="444">
        <f t="shared" ca="1" si="139"/>
        <v>-106805415251.69717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-106805415251.69717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-445022563.54873824</v>
      </c>
      <c r="L2904" s="444">
        <f t="shared" ca="1" si="139"/>
        <v>-107250437815.24591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-107250437815.24591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-446876824.23019135</v>
      </c>
      <c r="L2905" s="444">
        <f t="shared" ca="1" si="139"/>
        <v>-107697314639.4761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-107697314639.4761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-448738810.9978171</v>
      </c>
      <c r="L2906" s="444">
        <f t="shared" ca="1" si="139"/>
        <v>-108146053450.47392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-108146053450.47392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-450608556.04364127</v>
      </c>
      <c r="L2907" s="444">
        <f t="shared" ca="1" si="139"/>
        <v>-108596662006.51756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-108596662006.51756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-452486091.69382322</v>
      </c>
      <c r="L2908" s="444">
        <f t="shared" ca="1" si="139"/>
        <v>-109049148098.21138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-109049148098.21138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-454371450.40921402</v>
      </c>
      <c r="L2909" s="444">
        <f t="shared" ca="1" si="139"/>
        <v>-109503519548.62059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-109503519548.62059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-456264664.78591913</v>
      </c>
      <c r="L2910" s="444">
        <f t="shared" ca="1" si="139"/>
        <v>-109959784213.40651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-109959784213.40651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-458165767.55586052</v>
      </c>
      <c r="L2911" s="444">
        <f t="shared" ca="1" si="139"/>
        <v>-110417949980.96237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-110417949980.96237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-460074791.58734322</v>
      </c>
      <c r="L2912" s="444">
        <f t="shared" ca="1" si="139"/>
        <v>-110878024772.54971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-110878024772.54971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-461991769.88562381</v>
      </c>
      <c r="L2913" s="444">
        <f t="shared" ca="1" si="139"/>
        <v>-111340016542.43533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-111340016542.43533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-463916735.59348053</v>
      </c>
      <c r="L2914" s="444">
        <f t="shared" ca="1" si="139"/>
        <v>-111803933278.02881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-111803933278.02881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-465849721.99178678</v>
      </c>
      <c r="L2915" s="444">
        <f t="shared" ca="1" si="139"/>
        <v>-112269783000.0206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-112269783000.0206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-467790762.50008583</v>
      </c>
      <c r="L2916" s="444">
        <f t="shared" ca="1" si="139"/>
        <v>-112737573762.52069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-112737573762.52069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-469739890.67716956</v>
      </c>
      <c r="L2917" s="444">
        <f t="shared" ca="1" si="139"/>
        <v>-113207313653.19786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-113207313653.19786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-471697140.22165775</v>
      </c>
      <c r="L2918" s="444">
        <f t="shared" ca="1" si="139"/>
        <v>-113679010793.41953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-113679010793.41953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-473662544.97258127</v>
      </c>
      <c r="L2919" s="444">
        <f t="shared" ca="1" si="139"/>
        <v>-114152673338.39211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-114152673338.39211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-475636138.90996718</v>
      </c>
      <c r="L2920" s="444">
        <f t="shared" ca="1" si="139"/>
        <v>-114628309477.30208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-114628309477.30208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-477617956.15542537</v>
      </c>
      <c r="L2921" s="444">
        <f t="shared" ca="1" si="139"/>
        <v>-115105927433.4575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-115105927433.4575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-479608030.97273952</v>
      </c>
      <c r="L2922" s="444">
        <f t="shared" ca="1" si="139"/>
        <v>-115585535464.43024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-115585535464.43024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-481606397.76845932</v>
      </c>
      <c r="L2923" s="444">
        <f t="shared" ca="1" si="139"/>
        <v>-116067141862.1987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-116067141862.1987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-483613091.09249449</v>
      </c>
      <c r="L2924" s="444">
        <f t="shared" ca="1" si="139"/>
        <v>-116550754953.2912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-116550754953.2912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-485628145.6387133</v>
      </c>
      <c r="L2925" s="444">
        <f t="shared" ca="1" si="139"/>
        <v>-117036383098.92992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-117036383098.92992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-487651596.24554139</v>
      </c>
      <c r="L2926" s="444">
        <f t="shared" ca="1" si="139"/>
        <v>-117524034695.17546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-117524034695.17546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-489683477.89656442</v>
      </c>
      <c r="L2927" s="444">
        <f t="shared" ca="1" si="139"/>
        <v>-118013718173.07202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-118013718173.07202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-491723825.72113341</v>
      </c>
      <c r="L2928" s="444">
        <f t="shared" ca="1" si="139"/>
        <v>-118505441998.79315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-118505441998.79315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-493772674.99497145</v>
      </c>
      <c r="L2929" s="444">
        <f t="shared" ca="1" si="139"/>
        <v>-118999214673.78812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-118999214673.78812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-495830061.14078379</v>
      </c>
      <c r="L2930" s="444">
        <f t="shared" ca="1" si="139"/>
        <v>-119495044734.92889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-119495044734.92889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-497896019.72887045</v>
      </c>
      <c r="L2931" s="444">
        <f t="shared" ca="1" si="139"/>
        <v>-119992940754.65776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-119992940754.65776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-499970586.47774059</v>
      </c>
      <c r="L2932" s="444">
        <f t="shared" ca="1" si="139"/>
        <v>-120492911341.1355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-120492911341.1355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-502053797.25473118</v>
      </c>
      <c r="L2933" s="444">
        <f t="shared" ca="1" si="139"/>
        <v>-120994965138.39023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-120994965138.39023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-504145688.07662594</v>
      </c>
      <c r="L2934" s="444">
        <f t="shared" ca="1" si="139"/>
        <v>-121499110826.46686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-121499110826.46686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-506246295.11027855</v>
      </c>
      <c r="L2935" s="444">
        <f t="shared" ca="1" si="139"/>
        <v>-122005357121.57713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-122005357121.57713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-508355654.67323804</v>
      </c>
      <c r="L2936" s="444">
        <f t="shared" ca="1" si="139"/>
        <v>-122513712776.25037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-122513712776.25037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-510473803.23437661</v>
      </c>
      <c r="L2937" s="444">
        <f t="shared" ca="1" si="139"/>
        <v>-123024186579.48474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-123024186579.48474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-512600777.41451973</v>
      </c>
      <c r="L2938" s="444">
        <f t="shared" ca="1" si="139"/>
        <v>-123536787356.89926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-123536787356.89926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-514736613.98708016</v>
      </c>
      <c r="L2939" s="444">
        <f t="shared" ca="1" si="139"/>
        <v>-124051523970.88634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-124051523970.88634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-516881349.8786931</v>
      </c>
      <c r="L2940" s="444">
        <f t="shared" ca="1" si="139"/>
        <v>-124568405320.76503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-124568405320.76503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-519035022.16985428</v>
      </c>
      <c r="L2941" s="444">
        <f t="shared" ca="1" si="139"/>
        <v>-125087440342.93489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-125087440342.93489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-521197668.09556204</v>
      </c>
      <c r="L2942" s="444">
        <f t="shared" ca="1" si="139"/>
        <v>-125608638011.03046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-125608638011.03046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-523369325.04596031</v>
      </c>
      <c r="L2943" s="444">
        <f t="shared" ca="1" si="139"/>
        <v>-126132007336.07642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-126132007336.07642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-525550030.56698507</v>
      </c>
      <c r="L2944" s="444">
        <f t="shared" ca="1" si="139"/>
        <v>-126657557366.6434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-126657557366.6434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-527739822.36101419</v>
      </c>
      <c r="L2945" s="444">
        <f t="shared" ca="1" si="139"/>
        <v>-127185297189.00441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-127185297189.00441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-529938738.28751844</v>
      </c>
      <c r="L2946" s="444">
        <f t="shared" ca="1" si="139"/>
        <v>-127715235927.29193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-127715235927.29193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-532146816.3637163</v>
      </c>
      <c r="L2947" s="444">
        <f t="shared" ca="1" si="139"/>
        <v>-128247382743.65565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-128247382743.65565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-534364094.76523191</v>
      </c>
      <c r="L2948" s="444">
        <f t="shared" ca="1" si="139"/>
        <v>-128781746838.42088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-128781746838.42088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-536590611.82675368</v>
      </c>
      <c r="L2949" s="444">
        <f t="shared" ca="1" si="139"/>
        <v>-129318337450.24763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-129318337450.24763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-538826406.04269838</v>
      </c>
      <c r="L2950" s="444">
        <f t="shared" ca="1" si="139"/>
        <v>-129857163856.29033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-129857163856.29033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-541071516.06787634</v>
      </c>
      <c r="L2951" s="444">
        <f t="shared" ca="1" si="139"/>
        <v>-130398235372.3582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-130398235372.3582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-543325980.7181592</v>
      </c>
      <c r="L2952" s="444">
        <f t="shared" ca="1" si="139"/>
        <v>-130941561353.07635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-130941561353.07635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-545589838.97115135</v>
      </c>
      <c r="L2953" s="444">
        <f t="shared" ca="1" si="139"/>
        <v>-131487151192.0475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-131487151192.0475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-547863129.96686459</v>
      </c>
      <c r="L2954" s="444">
        <f t="shared" ca="1" si="139"/>
        <v>-132035014322.01436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-132035014322.01436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-550145893.00839317</v>
      </c>
      <c r="L2955" s="444">
        <f t="shared" ca="1" si="139"/>
        <v>-132585160215.02275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-132585160215.02275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-552438167.56259477</v>
      </c>
      <c r="L2956" s="444">
        <f t="shared" ca="1" si="139"/>
        <v>-133137598382.58534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-133137598382.58534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-554739993.26077235</v>
      </c>
      <c r="L2957" s="444">
        <f t="shared" ca="1" si="139"/>
        <v>-133692338375.84612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-133692338375.84612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-557051409.89935887</v>
      </c>
      <c r="L2958" s="444">
        <f t="shared" ca="1" si="139"/>
        <v>-134249389785.74547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-134249389785.74547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-559372457.44060612</v>
      </c>
      <c r="L2959" s="444">
        <f t="shared" ca="1" si="139"/>
        <v>-134808762243.18608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-134808762243.18608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-561703176.01327538</v>
      </c>
      <c r="L2960" s="444">
        <f t="shared" ca="1" si="139"/>
        <v>-135370465419.19936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-135370465419.19936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-564043605.91333067</v>
      </c>
      <c r="L2961" s="444">
        <f t="shared" ca="1" si="139"/>
        <v>-135934509025.11269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-135934509025.11269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-566393787.60463619</v>
      </c>
      <c r="L2962" s="444">
        <f t="shared" ca="1" si="139"/>
        <v>-136500902812.71732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-136500902812.71732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-568753761.71965551</v>
      </c>
      <c r="L2963" s="444">
        <f t="shared" ca="1" si="139"/>
        <v>-137069656574.43697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-137069656574.43697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-571123569.06015396</v>
      </c>
      <c r="L2964" s="444">
        <f t="shared" ca="1" si="139"/>
        <v>-137640780143.49713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-137640780143.49713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-573503250.59790468</v>
      </c>
      <c r="L2965" s="444">
        <f t="shared" ca="1" si="139"/>
        <v>-138214283394.09503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-138214283394.09503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-575892847.47539592</v>
      </c>
      <c r="L2966" s="444">
        <f t="shared" ca="1" si="139"/>
        <v>-138790176241.57043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-138790176241.57043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-578292401.00654352</v>
      </c>
      <c r="L2967" s="444">
        <f t="shared" ca="1" si="139"/>
        <v>-139368468642.57697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-139368468642.57697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-580701952.67740405</v>
      </c>
      <c r="L2968" s="444">
        <f t="shared" ca="1" si="139"/>
        <v>-139949170595.25436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-139949170595.25436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-583121544.14689314</v>
      </c>
      <c r="L2969" s="444">
        <f t="shared" ca="1" si="139"/>
        <v>-140532292139.40125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-140532292139.40125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-585551217.24750519</v>
      </c>
      <c r="L2970" s="444">
        <f t="shared" ca="1" si="139"/>
        <v>-141117843356.64874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-141117843356.64874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-587991013.98603642</v>
      </c>
      <c r="L2971" s="444">
        <f t="shared" ca="1" si="139"/>
        <v>-141705834370.63477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-141705834370.63477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-590440976.54431152</v>
      </c>
      <c r="L2972" s="444">
        <f t="shared" ca="1" si="139"/>
        <v>-142296275347.17908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-142296275347.17908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-592901147.27991283</v>
      </c>
      <c r="L2973" s="444">
        <f t="shared" ca="1" si="139"/>
        <v>-142889176494.45898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-142889176494.45898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-595371568.72691238</v>
      </c>
      <c r="L2974" s="444">
        <f t="shared" ca="1" si="139"/>
        <v>-143484548063.18588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-143484548063.18588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-597852283.5966078</v>
      </c>
      <c r="L2975" s="444">
        <f t="shared" ca="1" si="139"/>
        <v>-144082400346.7825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-144082400346.7825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-600343334.77826047</v>
      </c>
      <c r="L2976" s="444">
        <f t="shared" ca="1" si="139"/>
        <v>-144682743681.56076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-144682743681.56076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-602844765.33983648</v>
      </c>
      <c r="L2977" s="444">
        <f t="shared" ca="1" si="139"/>
        <v>-145285588446.9006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-145285588446.9006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-605356618.52875257</v>
      </c>
      <c r="L2978" s="444">
        <f t="shared" ca="1" si="139"/>
        <v>-145890945065.42935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-145890945065.42935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-607878937.77262235</v>
      </c>
      <c r="L2979" s="444">
        <f t="shared" ca="1" si="139"/>
        <v>-146498824003.20197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-146498824003.20197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-610411766.68000817</v>
      </c>
      <c r="L2980" s="444">
        <f t="shared" ca="1" si="139"/>
        <v>-147109235769.88199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-147109235769.88199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-612955149.04117489</v>
      </c>
      <c r="L2981" s="444">
        <f t="shared" ca="1" si="139"/>
        <v>-147722190918.92316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-147722190918.92316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-615509128.82884645</v>
      </c>
      <c r="L2982" s="444">
        <f t="shared" ca="1" si="139"/>
        <v>-148337700047.75201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-148337700047.75201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-618073750.19896674</v>
      </c>
      <c r="L2983" s="444">
        <f t="shared" ca="1" si="139"/>
        <v>-148955773797.95099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-148955773797.95099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-620649057.49146247</v>
      </c>
      <c r="L2984" s="444">
        <f t="shared" ca="1" si="139"/>
        <v>-149576422855.44244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-149576422855.44244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-623235095.2310102</v>
      </c>
      <c r="L2985" s="444">
        <f t="shared" ca="1" si="139"/>
        <v>-150199657950.67346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-150199657950.67346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-625831908.12780607</v>
      </c>
      <c r="L2986" s="444">
        <f t="shared" ca="1" si="139"/>
        <v>-150825489858.80127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-150825489858.80127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-628439541.07833862</v>
      </c>
      <c r="L2987" s="444">
        <f t="shared" ca="1" si="139"/>
        <v>-151453929399.87961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-151453929399.87961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-631058039.16616499</v>
      </c>
      <c r="L2988" s="444">
        <f t="shared" ca="1" si="139"/>
        <v>-152084987439.04578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-152084987439.04578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-633687447.66269076</v>
      </c>
      <c r="L2989" s="444">
        <f t="shared" ca="1" si="139"/>
        <v>-152718674886.70847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-152718674886.70847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-636327812.02795196</v>
      </c>
      <c r="L2990" s="444">
        <f t="shared" ca="1" si="139"/>
        <v>-153355002698.73642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-153355002698.73642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-638979177.91140175</v>
      </c>
      <c r="L2991" s="444">
        <f t="shared" ca="1" si="139"/>
        <v>-153993981876.64783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-153993981876.64783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-641641591.15269923</v>
      </c>
      <c r="L2992" s="444">
        <f t="shared" ca="1" si="139"/>
        <v>-154635623467.80054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-154635623467.80054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-644315097.78250217</v>
      </c>
      <c r="L2993" s="444">
        <f t="shared" ca="1" si="139"/>
        <v>-155279938565.58304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-155279938565.58304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-646999744.02326262</v>
      </c>
      <c r="L2994" s="444">
        <f t="shared" ca="1" si="139"/>
        <v>-155926938309.60629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-155926938309.60629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-649695576.29002619</v>
      </c>
      <c r="L2995" s="444">
        <f t="shared" ca="1" si="139"/>
        <v>-156576633885.89633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-156576633885.89633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-652402641.19123471</v>
      </c>
      <c r="L2996" s="444">
        <f t="shared" ca="1" si="139"/>
        <v>-157229036527.08755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-157229036527.08755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-655120985.52953148</v>
      </c>
      <c r="L2997" s="444">
        <f t="shared" ca="1" si="139"/>
        <v>-157884157512.6171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-157884157512.6171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-657850656.30257118</v>
      </c>
      <c r="L2998" s="444">
        <f t="shared" ca="1" si="139"/>
        <v>-158542008168.91968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-158542008168.91968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-660591700.70383203</v>
      </c>
      <c r="L2999" s="444">
        <f t="shared" ca="1" si="139"/>
        <v>-159202599869.6235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-159202599869.6235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-663344166.12343121</v>
      </c>
      <c r="L3000" s="444">
        <f t="shared" ca="1" si="139"/>
        <v>-159865944035.74695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-159865944035.74695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-666108100.14894557</v>
      </c>
      <c r="L3001" s="444">
        <f t="shared" ca="1" si="139"/>
        <v>-160532052135.8959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-160532052135.8959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-668883550.56623292</v>
      </c>
      <c r="L3002" s="444">
        <f t="shared" ca="1" si="139"/>
        <v>-161200935686.46213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-161200935686.46213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-671670565.36025882</v>
      </c>
      <c r="L3003" s="444">
        <f t="shared" ca="1" si="139"/>
        <v>-161872606251.82239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-161872606251.82239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-674469192.71592665</v>
      </c>
      <c r="L3004" s="444">
        <f t="shared" ca="1" si="139"/>
        <v>-162547075444.5383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-162547075444.5383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-677279481.01890957</v>
      </c>
      <c r="L3005" s="444">
        <f t="shared" ca="1" si="139"/>
        <v>-163224354925.55722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-163224354925.55722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-680101478.85648847</v>
      </c>
      <c r="L3006" s="444">
        <f t="shared" ca="1" si="139"/>
        <v>-163904456404.4137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-163904456404.4137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-682935235.01839042</v>
      </c>
      <c r="L3007" s="444">
        <f t="shared" ca="1" si="139"/>
        <v>-164587391639.4321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-164587391639.4321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-685780798.4976337</v>
      </c>
      <c r="L3008" s="444">
        <f t="shared" ca="1" si="139"/>
        <v>-165273172437.92972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-165273172437.92972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-688638218.49137378</v>
      </c>
      <c r="L3009" s="444">
        <f t="shared" ca="1" si="139"/>
        <v>-165961810656.42108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-165961810656.42108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-691507544.4017545</v>
      </c>
      <c r="L3010" s="444">
        <f t="shared" ca="1" si="139"/>
        <v>-166653318200.82285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-166653318200.82285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-694388825.83676183</v>
      </c>
      <c r="L3011" s="444">
        <f t="shared" ca="1" si="139"/>
        <v>-167347707026.65961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-167347707026.65961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-697282112.61108172</v>
      </c>
      <c r="L3012" s="444">
        <f t="shared" ca="1" si="139"/>
        <v>-168044989139.27069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-168044989139.27069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-700187454.74696124</v>
      </c>
      <c r="L3013" s="444">
        <f t="shared" ca="1" si="139"/>
        <v>-168745176594.01764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-168745176594.01764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-703104902.47507346</v>
      </c>
      <c r="L3014" s="444">
        <f t="shared" ca="1" si="139"/>
        <v>-169448281496.49271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-169448281496.49271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-706034506.23538625</v>
      </c>
      <c r="L3015" s="444">
        <f t="shared" ca="1" si="139"/>
        <v>-170154316002.72809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-170154316002.72809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-708976316.67803371</v>
      </c>
      <c r="L3016" s="444">
        <f t="shared" ca="1" si="139"/>
        <v>-170863292319.40613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-170863292319.40613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-711930384.6641922</v>
      </c>
      <c r="L3017" s="444">
        <f t="shared" ca="1" si="139"/>
        <v>-171575222704.07031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-171575222704.07031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-714896761.26695967</v>
      </c>
      <c r="L3018" s="444">
        <f t="shared" ca="1" si="139"/>
        <v>-172290119465.33728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-172290119465.33728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-717875497.77223861</v>
      </c>
      <c r="L3019" s="444">
        <f t="shared" ca="1" si="139"/>
        <v>-173007994963.10953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-173007994963.10953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-720866645.67962301</v>
      </c>
      <c r="L3020" s="444">
        <f t="shared" ca="1" si="139"/>
        <v>-173728861608.78915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-173728861608.78915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-723870256.70328808</v>
      </c>
      <c r="L3021" s="444">
        <f t="shared" ca="1" si="139"/>
        <v>-174452731865.49243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-174452731865.49243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-726886382.77288508</v>
      </c>
      <c r="L3022" s="444">
        <f t="shared" ca="1" si="139"/>
        <v>-175179618248.26532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-175179618248.26532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-729915076.03443885</v>
      </c>
      <c r="L3023" s="444">
        <f t="shared" ca="1" si="139"/>
        <v>-175909533324.29974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-175909533324.29974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-732956388.85124898</v>
      </c>
      <c r="L3024" s="444">
        <f t="shared" ca="1" si="139"/>
        <v>-176642489713.151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-176642489713.151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-736010373.80479586</v>
      </c>
      <c r="L3025" s="444">
        <f t="shared" ca="1" si="139"/>
        <v>-177378500086.95581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-177378500086.95581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-739077083.69564915</v>
      </c>
      <c r="L3026" s="444">
        <f t="shared" ca="1" si="139"/>
        <v>-178117577170.65146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-178117577170.65146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-742156571.54438102</v>
      </c>
      <c r="L3027" s="444">
        <f t="shared" ca="1" si="139"/>
        <v>-178859733742.19583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-178859733742.19583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-745248890.59248257</v>
      </c>
      <c r="L3028" s="444">
        <f t="shared" ca="1" si="139"/>
        <v>-179604982632.7883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-179604982632.7883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-748354094.30328453</v>
      </c>
      <c r="L3029" s="444">
        <f t="shared" ca="1" si="139"/>
        <v>-180353336727.09158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-180353336727.09158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-751472236.36288154</v>
      </c>
      <c r="L3030" s="444">
        <f t="shared" ca="1" si="139"/>
        <v>-181104808963.45447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-181104808963.45447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-754603370.68106031</v>
      </c>
      <c r="L3031" s="444">
        <f t="shared" ca="1" si="139"/>
        <v>-181859412334.13553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-181859412334.13553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-757747551.39223135</v>
      </c>
      <c r="L3032" s="444">
        <f t="shared" ca="1" si="139"/>
        <v>-182617159885.52777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-182617159885.52777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-760904832.85636568</v>
      </c>
      <c r="L3033" s="444">
        <f t="shared" ca="1" si="139"/>
        <v>-183378064718.38412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-183378064718.38412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-764075269.65993381</v>
      </c>
      <c r="L3034" s="444">
        <f t="shared" ca="1" si="139"/>
        <v>-184142139988.04407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-184142139988.04407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-767258916.61685026</v>
      </c>
      <c r="L3035" s="444">
        <f t="shared" ca="1" si="139"/>
        <v>-184909398904.66092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-184909398904.66092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-770455828.7694205</v>
      </c>
      <c r="L3036" s="444">
        <f t="shared" ca="1" si="139"/>
        <v>-185679854733.43033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-185679854733.43033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-773666061.38929307</v>
      </c>
      <c r="L3037" s="444">
        <f t="shared" ca="1" si="139"/>
        <v>-186453520794.81961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-186453520794.81961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-776889669.97841501</v>
      </c>
      <c r="L3038" s="444">
        <f t="shared" ca="1" si="139"/>
        <v>-187230410464.79803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-187230410464.79803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-780126710.26999176</v>
      </c>
      <c r="L3039" s="444">
        <f t="shared" ca="1" si="139"/>
        <v>-188010537175.06802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-188010537175.06802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-783377238.22945011</v>
      </c>
      <c r="L3040" s="444">
        <f t="shared" ca="1" si="139"/>
        <v>-188793914413.29749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-188793914413.29749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-786641310.05540621</v>
      </c>
      <c r="L3041" s="444">
        <f t="shared" ca="1" si="139"/>
        <v>-189580555723.35291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-189580555723.35291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-789918982.18063712</v>
      </c>
      <c r="L3042" s="444">
        <f t="shared" ca="1" si="139"/>
        <v>-190370474705.53354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-190370474705.53354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-793210311.27305639</v>
      </c>
      <c r="L3043" s="444">
        <f t="shared" ca="1" si="139"/>
        <v>-191163685016.80661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-191163685016.80661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-796515354.23669422</v>
      </c>
      <c r="L3044" s="444">
        <f t="shared" ca="1" si="139"/>
        <v>-191960200371.0433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-191960200371.0433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-799834168.21268046</v>
      </c>
      <c r="L3045" s="444">
        <f t="shared" ca="1" si="139"/>
        <v>-192760034539.25598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-192760034539.25598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-803166810.58023322</v>
      </c>
      <c r="L3046" s="444">
        <f t="shared" ca="1" si="139"/>
        <v>-193563201349.83621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-193563201349.83621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-806513338.9576509</v>
      </c>
      <c r="L3047" s="444">
        <f t="shared" ca="1" si="139"/>
        <v>-194369714688.79385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-194369714688.79385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-809873811.20330775</v>
      </c>
      <c r="L3048" s="444">
        <f t="shared" ca="1" si="139"/>
        <v>-195179588499.99716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-195179588499.99716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-813248285.41665483</v>
      </c>
      <c r="L3049" s="444">
        <f t="shared" ca="1" si="139"/>
        <v>-195992836785.41382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-195992836785.41382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-816636819.93922424</v>
      </c>
      <c r="L3050" s="444">
        <f t="shared" ca="1" si="139"/>
        <v>-196809473605.35303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-196809473605.35303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-820039473.35563755</v>
      </c>
      <c r="L3051" s="444">
        <f t="shared" ca="1" si="139"/>
        <v>-197629513078.70868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-197629513078.70868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-823456304.49461949</v>
      </c>
      <c r="L3052" s="444">
        <f t="shared" ca="1" si="139"/>
        <v>-198452969383.20331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-198452969383.20331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-826887372.43001378</v>
      </c>
      <c r="L3053" s="444">
        <f t="shared" ca="1" si="139"/>
        <v>-199279856755.63333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-199279856755.63333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-830332736.48180556</v>
      </c>
      <c r="L3054" s="444">
        <f t="shared" ca="1" si="139"/>
        <v>-200110189492.11514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-200110189492.11514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-833792456.2171464</v>
      </c>
      <c r="L3055" s="444">
        <f t="shared" ca="1" si="139"/>
        <v>-200943981948.33228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-200943981948.33228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-837266591.45138443</v>
      </c>
      <c r="L3056" s="444">
        <f t="shared" ca="1" si="139"/>
        <v>-201781248539.78366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-201781248539.78366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-840755202.24909854</v>
      </c>
      <c r="L3057" s="444">
        <f t="shared" ca="1" si="139"/>
        <v>-202622003742.03275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-202622003742.03275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-844258348.92513645</v>
      </c>
      <c r="L3058" s="444">
        <f t="shared" ca="1" si="139"/>
        <v>-203466262090.95789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-203466262090.95789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-847776092.04565787</v>
      </c>
      <c r="L3059" s="444">
        <f t="shared" ca="1" si="139"/>
        <v>-204314038183.00354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-204314038183.00354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-851308492.42918146</v>
      </c>
      <c r="L3060" s="444">
        <f t="shared" ca="1" si="139"/>
        <v>-205165346675.43271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-205165346675.43271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-854855611.14763629</v>
      </c>
      <c r="L3061" s="444">
        <f t="shared" ca="1" si="139"/>
        <v>-206020202286.58035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-206020202286.58035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-858417509.52741814</v>
      </c>
      <c r="L3062" s="444">
        <f t="shared" ca="1" si="139"/>
        <v>-206878619796.10776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-206878619796.10776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-861994249.15044892</v>
      </c>
      <c r="L3063" s="444">
        <f t="shared" ca="1" si="139"/>
        <v>-207740614045.25821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-207740614045.25821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-865585891.85524249</v>
      </c>
      <c r="L3064" s="444">
        <f t="shared" ca="1" si="139"/>
        <v>-208606199937.11346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-208606199937.11346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-869192499.73797274</v>
      </c>
      <c r="L3065" s="444">
        <f t="shared" ca="1" si="139"/>
        <v>-209475392436.85144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-209475392436.85144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-872814135.15354764</v>
      </c>
      <c r="L3066" s="444">
        <f t="shared" ca="1" si="139"/>
        <v>-210348206572.00497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-210348206572.00497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-876450860.71668732</v>
      </c>
      <c r="L3067" s="444">
        <f t="shared" ca="1" si="139"/>
        <v>-211224657432.72165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-211224657432.72165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-880102739.30300689</v>
      </c>
      <c r="L3068" s="444">
        <f t="shared" ref="L3068:L3322" ca="1" si="144">I3068-J3068+K3068</f>
        <v>-212104760172.02466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-212104760172.02466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-883769834.05010271</v>
      </c>
      <c r="L3069" s="444">
        <f t="shared" ca="1" si="144"/>
        <v>-212988530006.07477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-212988530006.07477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-887452208.35864484</v>
      </c>
      <c r="L3070" s="444">
        <f t="shared" ca="1" si="144"/>
        <v>-213875982214.43341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-213875982214.43341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-891149925.89347255</v>
      </c>
      <c r="L3071" s="444">
        <f t="shared" ca="1" si="144"/>
        <v>-214767132140.32687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-214767132140.32687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-894863050.58469534</v>
      </c>
      <c r="L3072" s="444">
        <f t="shared" ca="1" si="144"/>
        <v>-215661995190.91156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-215661995190.91156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-898591646.62879813</v>
      </c>
      <c r="L3073" s="444">
        <f t="shared" ca="1" si="144"/>
        <v>-216560586837.54034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-216560586837.54034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-902335778.48975146</v>
      </c>
      <c r="L3074" s="444">
        <f t="shared" ca="1" si="144"/>
        <v>-217462922616.03009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-217462922616.03009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-906095510.90012538</v>
      </c>
      <c r="L3075" s="444">
        <f t="shared" ca="1" si="144"/>
        <v>-218369018126.93021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-218369018126.93021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-909870908.8622092</v>
      </c>
      <c r="L3076" s="444">
        <f t="shared" ca="1" si="144"/>
        <v>-219278889035.79242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-219278889035.79242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-913662037.64913511</v>
      </c>
      <c r="L3077" s="444">
        <f t="shared" ca="1" si="144"/>
        <v>-220192551073.44156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-220192551073.44156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-917468962.80600631</v>
      </c>
      <c r="L3078" s="444">
        <f t="shared" ca="1" si="144"/>
        <v>-221110020036.24756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-221110020036.24756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-921291750.15103137</v>
      </c>
      <c r="L3079" s="444">
        <f t="shared" ca="1" si="144"/>
        <v>-222031311786.39859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-222031311786.39859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-925130465.7766608</v>
      </c>
      <c r="L3080" s="444">
        <f t="shared" ca="1" si="144"/>
        <v>-222956442252.17526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-222956442252.17526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-928985176.05073023</v>
      </c>
      <c r="L3081" s="444">
        <f t="shared" ca="1" si="144"/>
        <v>-223885427428.22598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-223885427428.22598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-932855947.61760819</v>
      </c>
      <c r="L3082" s="444">
        <f t="shared" ca="1" si="144"/>
        <v>-224818283375.8436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-224818283375.8436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-936742847.39934838</v>
      </c>
      <c r="L3083" s="444">
        <f t="shared" ca="1" si="144"/>
        <v>-225755026223.24295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-225755026223.24295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-940645942.59684563</v>
      </c>
      <c r="L3084" s="444">
        <f t="shared" ca="1" si="144"/>
        <v>-226695672165.83978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-226695672165.83978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-944565300.69099891</v>
      </c>
      <c r="L3085" s="444">
        <f t="shared" ca="1" si="144"/>
        <v>-227640237466.53079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-227640237466.53079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-948500989.44387829</v>
      </c>
      <c r="L3086" s="444">
        <f t="shared" ca="1" si="144"/>
        <v>-228588738455.97467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-228588738455.97467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-952453076.89989448</v>
      </c>
      <c r="L3087" s="444">
        <f t="shared" ca="1" si="144"/>
        <v>-229541191532.87457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-229541191532.87457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-956421631.38697731</v>
      </c>
      <c r="L3088" s="444">
        <f t="shared" ca="1" si="144"/>
        <v>-230497613164.26154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-230497613164.26154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-960406721.51775634</v>
      </c>
      <c r="L3089" s="444">
        <f t="shared" ca="1" si="144"/>
        <v>-231458019885.7793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-231458019885.7793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-964408416.1907469</v>
      </c>
      <c r="L3090" s="444">
        <f t="shared" ca="1" si="144"/>
        <v>-232422428301.97003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-232422428301.97003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-968426784.59154177</v>
      </c>
      <c r="L3091" s="444">
        <f t="shared" ca="1" si="144"/>
        <v>-233390855086.56158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-233390855086.56158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-972461896.19400644</v>
      </c>
      <c r="L3092" s="444">
        <f t="shared" ca="1" si="144"/>
        <v>-234363316982.75558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-234363316982.75558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-976513820.76148164</v>
      </c>
      <c r="L3093" s="444">
        <f t="shared" ca="1" si="144"/>
        <v>-235339830803.51706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-235339830803.51706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-980582628.34798765</v>
      </c>
      <c r="L3094" s="444">
        <f t="shared" ca="1" si="144"/>
        <v>-236320413431.86505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-236320413431.86505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-984668389.29943764</v>
      </c>
      <c r="L3095" s="444">
        <f t="shared" ca="1" si="144"/>
        <v>-237305081821.16449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-237305081821.16449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-988771174.25485206</v>
      </c>
      <c r="L3096" s="444">
        <f t="shared" ca="1" si="144"/>
        <v>-238293852995.41934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-238293852995.41934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-992891054.14758062</v>
      </c>
      <c r="L3097" s="444">
        <f t="shared" ca="1" si="144"/>
        <v>-239286744049.56693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-239286744049.56693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-997028100.20652902</v>
      </c>
      <c r="L3098" s="444">
        <f t="shared" ca="1" si="144"/>
        <v>-240283772149.77347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-240283772149.77347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-1001182383.9573894</v>
      </c>
      <c r="L3099" s="444">
        <f t="shared" ca="1" si="144"/>
        <v>-241284954533.73087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-241284954533.73087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-1005353977.2238787</v>
      </c>
      <c r="L3100" s="444">
        <f t="shared" ca="1" si="144"/>
        <v>-242290308510.95474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-242290308510.95474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-1009542952.1289781</v>
      </c>
      <c r="L3101" s="444">
        <f t="shared" ca="1" si="144"/>
        <v>-243299851463.08371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-243299851463.08371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-1013749381.0961821</v>
      </c>
      <c r="L3102" s="444">
        <f t="shared" ca="1" si="144"/>
        <v>-244313600844.1799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-244313600844.1799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-1017973336.8507495</v>
      </c>
      <c r="L3103" s="444">
        <f t="shared" ca="1" si="144"/>
        <v>-245331574181.03064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-245331574181.03064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-1022214892.420961</v>
      </c>
      <c r="L3104" s="444">
        <f t="shared" ca="1" si="144"/>
        <v>-246353789073.4516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-246353789073.4516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-1026474121.1393815</v>
      </c>
      <c r="L3105" s="444">
        <f t="shared" ca="1" si="144"/>
        <v>-247380263194.59097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-247380263194.59097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-1030751096.6441292</v>
      </c>
      <c r="L3106" s="444">
        <f t="shared" ca="1" si="144"/>
        <v>-248411014291.23511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-248411014291.23511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-1035045892.8801463</v>
      </c>
      <c r="L3107" s="444">
        <f t="shared" ca="1" si="144"/>
        <v>-249446060184.11526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-249446060184.11526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-1039358584.1004802</v>
      </c>
      <c r="L3108" s="444">
        <f t="shared" ca="1" si="144"/>
        <v>-250485418768.21576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-250485418768.21576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-1043689244.8675658</v>
      </c>
      <c r="L3109" s="444">
        <f t="shared" ca="1" si="144"/>
        <v>-251529108013.08331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-251529108013.08331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-1048037950.0545138</v>
      </c>
      <c r="L3110" s="444">
        <f t="shared" ca="1" si="144"/>
        <v>-252577145963.13782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-252577145963.13782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-1052404774.8464077</v>
      </c>
      <c r="L3111" s="444">
        <f t="shared" ca="1" si="144"/>
        <v>-253629550737.98422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-253629550737.98422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-1056789794.7416009</v>
      </c>
      <c r="L3112" s="444">
        <f t="shared" ca="1" si="144"/>
        <v>-254686340532.72583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-254686340532.72583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-1061193085.5530243</v>
      </c>
      <c r="L3113" s="444">
        <f t="shared" ca="1" si="144"/>
        <v>-255747533618.27887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-255747533618.27887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-1065614723.4094952</v>
      </c>
      <c r="L3114" s="444">
        <f t="shared" ca="1" si="144"/>
        <v>-256813148341.68835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-256813148341.68835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-1070054784.7570347</v>
      </c>
      <c r="L3115" s="444">
        <f t="shared" ca="1" si="144"/>
        <v>-257883203126.4454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-257883203126.4454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-1074513346.360189</v>
      </c>
      <c r="L3116" s="444">
        <f t="shared" ca="1" si="144"/>
        <v>-258957716472.8056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-258957716472.8056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-1078990485.3033566</v>
      </c>
      <c r="L3117" s="444">
        <f t="shared" ca="1" si="144"/>
        <v>-260036706958.10895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-260036706958.10895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-1083486278.9921205</v>
      </c>
      <c r="L3118" s="444">
        <f t="shared" ca="1" si="144"/>
        <v>-261120193237.10107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-261120193237.10107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-1088000805.1545877</v>
      </c>
      <c r="L3119" s="444">
        <f t="shared" ca="1" si="144"/>
        <v>-262208194042.25568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-262208194042.25568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-1092534141.842732</v>
      </c>
      <c r="L3120" s="444">
        <f t="shared" ca="1" si="144"/>
        <v>-263300728184.09842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-263300728184.09842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-1097086367.4337435</v>
      </c>
      <c r="L3121" s="444">
        <f t="shared" ca="1" si="144"/>
        <v>-264397814551.53217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-264397814551.53217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-1101657560.6313839</v>
      </c>
      <c r="L3122" s="444">
        <f t="shared" ca="1" si="144"/>
        <v>-265499472112.16354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-265499472112.16354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-1106247800.4673481</v>
      </c>
      <c r="L3123" s="444">
        <f t="shared" ca="1" si="144"/>
        <v>-266605719912.63089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-266605719912.63089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-1110857166.3026288</v>
      </c>
      <c r="L3124" s="444">
        <f t="shared" ca="1" si="144"/>
        <v>-267716577078.93353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-267716577078.93353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-1115485737.8288896</v>
      </c>
      <c r="L3125" s="444">
        <f t="shared" ca="1" si="144"/>
        <v>-268832062816.76242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-268832062816.76242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-1120133595.0698433</v>
      </c>
      <c r="L3126" s="444">
        <f t="shared" ca="1" si="144"/>
        <v>-269952196411.83228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-269952196411.83228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-1124800818.3826344</v>
      </c>
      <c r="L3127" s="444">
        <f t="shared" ca="1" si="144"/>
        <v>-271076997230.2149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-271076997230.2149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-1129487488.4592285</v>
      </c>
      <c r="L3128" s="444">
        <f t="shared" ca="1" si="144"/>
        <v>-272206484718.67413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-272206484718.67413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-1134193686.3278089</v>
      </c>
      <c r="L3129" s="444">
        <f t="shared" ca="1" si="144"/>
        <v>-273340678405.00195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-273340678405.00195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-1138919493.3541749</v>
      </c>
      <c r="L3130" s="444">
        <f t="shared" ca="1" si="144"/>
        <v>-274479597898.35614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-274479597898.35614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-1143664991.2431505</v>
      </c>
      <c r="L3131" s="444">
        <f t="shared" ca="1" si="144"/>
        <v>-275623262889.5993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-275623262889.5993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-1148430262.0399971</v>
      </c>
      <c r="L3132" s="444">
        <f t="shared" ca="1" si="144"/>
        <v>-276771693151.63928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-276771693151.63928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-1153215388.1318302</v>
      </c>
      <c r="L3133" s="444">
        <f t="shared" ca="1" si="144"/>
        <v>-277924908539.77112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-277924908539.77112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-1158020452.2490463</v>
      </c>
      <c r="L3134" s="444">
        <f t="shared" ca="1" si="144"/>
        <v>-279082928992.02014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-279082928992.02014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-1162845537.4667506</v>
      </c>
      <c r="L3135" s="444">
        <f t="shared" ca="1" si="144"/>
        <v>-280245774529.48688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-280245774529.48688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-1167690727.2061954</v>
      </c>
      <c r="L3136" s="444">
        <f t="shared" ca="1" si="144"/>
        <v>-281413465256.69305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-281413465256.69305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-1172556105.2362211</v>
      </c>
      <c r="L3137" s="444">
        <f t="shared" ca="1" si="144"/>
        <v>-282586021361.92926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-282586021361.92926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-1177441755.6747053</v>
      </c>
      <c r="L3138" s="444">
        <f t="shared" ca="1" si="144"/>
        <v>-283763463117.60394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-283763463117.60394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-1182347762.9900165</v>
      </c>
      <c r="L3139" s="444">
        <f t="shared" ca="1" si="144"/>
        <v>-284945810880.59393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-284945810880.59393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-1187274212.0024748</v>
      </c>
      <c r="L3140" s="444">
        <f t="shared" ca="1" si="144"/>
        <v>-286133085092.59644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-286133085092.59644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-1192221187.8858185</v>
      </c>
      <c r="L3141" s="444">
        <f t="shared" ca="1" si="144"/>
        <v>-287325306280.48224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-287325306280.48224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-1197188776.1686759</v>
      </c>
      <c r="L3142" s="444">
        <f t="shared" ca="1" si="144"/>
        <v>-288522495056.65094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-288522495056.65094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-1202177062.7360456</v>
      </c>
      <c r="L3143" s="444">
        <f t="shared" ca="1" si="144"/>
        <v>-289724672119.38696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-289724672119.38696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-1207186133.8307791</v>
      </c>
      <c r="L3144" s="444">
        <f t="shared" ca="1" si="144"/>
        <v>-290931858253.21771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-290931858253.21771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-1212216076.0550737</v>
      </c>
      <c r="L3145" s="444">
        <f t="shared" ca="1" si="144"/>
        <v>-292144074329.27277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-292144074329.27277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-1217266976.3719699</v>
      </c>
      <c r="L3146" s="444">
        <f t="shared" ca="1" si="144"/>
        <v>-293361341305.64471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-293361341305.64471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-1222338922.106853</v>
      </c>
      <c r="L3147" s="444">
        <f t="shared" ca="1" si="144"/>
        <v>-294583680227.75159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-294583680227.75159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-1227432000.9489648</v>
      </c>
      <c r="L3148" s="444">
        <f t="shared" ca="1" si="144"/>
        <v>-295811112228.70056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-295811112228.70056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-1232546300.952919</v>
      </c>
      <c r="L3149" s="444">
        <f t="shared" ca="1" si="144"/>
        <v>-297043658529.6535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-297043658529.6535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-1237681910.5402229</v>
      </c>
      <c r="L3150" s="444">
        <f t="shared" ca="1" si="144"/>
        <v>-298281340440.19373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-298281340440.19373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-1242838918.5008073</v>
      </c>
      <c r="L3151" s="444">
        <f t="shared" ca="1" si="144"/>
        <v>-299524179358.69452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-299524179358.69452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-1248017413.9945605</v>
      </c>
      <c r="L3152" s="444">
        <f t="shared" ca="1" si="144"/>
        <v>-300772196772.68909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-300772196772.68909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-1253217486.5528712</v>
      </c>
      <c r="L3153" s="444">
        <f t="shared" ca="1" si="144"/>
        <v>-302025414259.24194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-302025414259.24194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-1258439226.0801747</v>
      </c>
      <c r="L3154" s="444">
        <f t="shared" ca="1" si="144"/>
        <v>-303283853485.32214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-303283853485.32214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-1263682722.8555088</v>
      </c>
      <c r="L3155" s="444">
        <f t="shared" ca="1" si="144"/>
        <v>-304547536208.17767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-304547536208.17767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-1268948067.5340736</v>
      </c>
      <c r="L3156" s="444">
        <f t="shared" ca="1" si="144"/>
        <v>-305816484275.71173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-305816484275.71173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-1274235351.1487989</v>
      </c>
      <c r="L3157" s="444">
        <f t="shared" ca="1" si="144"/>
        <v>-307090719626.86053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-307090719626.86053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-1279544665.1119189</v>
      </c>
      <c r="L3158" s="444">
        <f t="shared" ca="1" si="144"/>
        <v>-308370264291.97247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-308370264291.97247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-1284876101.216552</v>
      </c>
      <c r="L3159" s="444">
        <f t="shared" ca="1" si="144"/>
        <v>-309655140393.18903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-309655140393.18903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-1290229751.6382875</v>
      </c>
      <c r="L3160" s="444">
        <f t="shared" ca="1" si="144"/>
        <v>-310945370144.82733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-310945370144.82733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-1295605708.9367805</v>
      </c>
      <c r="L3161" s="444">
        <f t="shared" ca="1" si="144"/>
        <v>-312240975853.7641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-312240975853.7641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-1301004066.0573504</v>
      </c>
      <c r="L3162" s="444">
        <f t="shared" ca="1" si="144"/>
        <v>-313541979919.82147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-313541979919.82147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-1306424916.3325894</v>
      </c>
      <c r="L3163" s="444">
        <f t="shared" ca="1" si="144"/>
        <v>-314848404836.15405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-314848404836.15405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-1311868353.4839752</v>
      </c>
      <c r="L3164" s="444">
        <f t="shared" ca="1" si="144"/>
        <v>-316160273189.638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-316160273189.638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-1317334471.6234918</v>
      </c>
      <c r="L3165" s="444">
        <f t="shared" ca="1" si="144"/>
        <v>-317477607661.26147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-317477607661.26147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-1322823365.2552562</v>
      </c>
      <c r="L3166" s="444">
        <f t="shared" ca="1" si="144"/>
        <v>-318800431026.51672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-318800431026.51672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-1328335129.277153</v>
      </c>
      <c r="L3167" s="444">
        <f t="shared" ca="1" si="144"/>
        <v>-320128766155.79388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-320128766155.79388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-1333869858.9824746</v>
      </c>
      <c r="L3168" s="444">
        <f t="shared" ca="1" si="144"/>
        <v>-321462636014.77637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-321462636014.77637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-1339427650.0615683</v>
      </c>
      <c r="L3169" s="444">
        <f t="shared" ca="1" si="144"/>
        <v>-322802063664.83795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-322802063664.83795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-1345008598.6034915</v>
      </c>
      <c r="L3170" s="444">
        <f t="shared" ca="1" si="144"/>
        <v>-324147072263.44147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-324147072263.44147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-1350612801.0976727</v>
      </c>
      <c r="L3171" s="444">
        <f t="shared" ca="1" si="144"/>
        <v>-325497685064.53912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-325497685064.53912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-1356240354.4355798</v>
      </c>
      <c r="L3172" s="444">
        <f t="shared" ca="1" si="144"/>
        <v>-326853925418.97473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-326853925418.97473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-1361891355.9123948</v>
      </c>
      <c r="L3173" s="444">
        <f t="shared" ca="1" si="144"/>
        <v>-328215816774.88715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-328215816774.88715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-1367565903.2286963</v>
      </c>
      <c r="L3174" s="444">
        <f t="shared" ca="1" si="144"/>
        <v>-329583382678.11584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-329583382678.11584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-1373264094.4921494</v>
      </c>
      <c r="L3175" s="444">
        <f t="shared" ca="1" si="144"/>
        <v>-330956646772.60797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-330956646772.60797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-1378986028.2191999</v>
      </c>
      <c r="L3176" s="444">
        <f t="shared" ca="1" si="144"/>
        <v>-332335632800.82715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-332335632800.82715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-1384731803.3367798</v>
      </c>
      <c r="L3177" s="444">
        <f t="shared" ca="1" si="144"/>
        <v>-333720364604.16394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-333720364604.16394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-1390501519.1840165</v>
      </c>
      <c r="L3178" s="444">
        <f t="shared" ca="1" si="144"/>
        <v>-335110866123.34796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-335110866123.34796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-1396295275.5139499</v>
      </c>
      <c r="L3179" s="444">
        <f t="shared" ca="1" si="144"/>
        <v>-336507161398.86194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-336507161398.86194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-1402113172.4952581</v>
      </c>
      <c r="L3180" s="444">
        <f t="shared" ca="1" si="144"/>
        <v>-337909274571.35718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-337909274571.35718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-1407955310.7139883</v>
      </c>
      <c r="L3181" s="444">
        <f t="shared" ca="1" si="144"/>
        <v>-339317229882.07117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-339317229882.07117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-1413821791.1752965</v>
      </c>
      <c r="L3182" s="444">
        <f t="shared" ca="1" si="144"/>
        <v>-340731051673.24646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-340731051673.24646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-1419712715.3051937</v>
      </c>
      <c r="L3183" s="444">
        <f t="shared" ca="1" si="144"/>
        <v>-342150764388.55164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-342150764388.55164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-1425628184.9522984</v>
      </c>
      <c r="L3184" s="444">
        <f t="shared" ca="1" si="144"/>
        <v>-343576392573.50391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-343576392573.50391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-1431568302.3895996</v>
      </c>
      <c r="L3185" s="444">
        <f t="shared" ca="1" si="144"/>
        <v>-345007960875.89349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-345007960875.89349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-1437533170.3162229</v>
      </c>
      <c r="L3186" s="444">
        <f t="shared" ca="1" si="144"/>
        <v>-346445494046.20972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-346445494046.20972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-1443522891.8592072</v>
      </c>
      <c r="L3187" s="444">
        <f t="shared" ca="1" si="144"/>
        <v>-347889016938.06891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-347889016938.06891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-1449537570.5752871</v>
      </c>
      <c r="L3188" s="444">
        <f t="shared" ca="1" si="144"/>
        <v>-349338554508.64423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-349338554508.64423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-1455577310.4526842</v>
      </c>
      <c r="L3189" s="444">
        <f t="shared" ca="1" si="144"/>
        <v>-350794131819.09692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-350794131819.09692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-1461642215.9129038</v>
      </c>
      <c r="L3190" s="444">
        <f t="shared" ca="1" si="144"/>
        <v>-352255774035.00983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-352255774035.00983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-1467732391.812541</v>
      </c>
      <c r="L3191" s="444">
        <f t="shared" ca="1" si="144"/>
        <v>-353723506426.82239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-353723506426.82239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-1473847943.4450932</v>
      </c>
      <c r="L3192" s="444">
        <f t="shared" ca="1" si="144"/>
        <v>-355197354370.26746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-355197354370.26746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-1479988976.5427811</v>
      </c>
      <c r="L3193" s="444">
        <f t="shared" ca="1" si="144"/>
        <v>-356677343346.81024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-356677343346.81024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-1486155597.2783761</v>
      </c>
      <c r="L3194" s="444">
        <f t="shared" ca="1" si="144"/>
        <v>-358163498944.08862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-358163498944.08862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-1492347912.267036</v>
      </c>
      <c r="L3195" s="444">
        <f t="shared" ca="1" si="144"/>
        <v>-359655846856.35565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-359655846856.35565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-1498566028.5681486</v>
      </c>
      <c r="L3196" s="444">
        <f t="shared" ca="1" si="144"/>
        <v>-361154412884.92383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-361154412884.92383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-1504810053.6871827</v>
      </c>
      <c r="L3197" s="444">
        <f t="shared" ca="1" si="144"/>
        <v>-362659222938.61102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-362659222938.61102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-1511080095.5775459</v>
      </c>
      <c r="L3198" s="444">
        <f t="shared" ca="1" si="144"/>
        <v>-364170303034.1886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-364170303034.1886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-1517376262.6424525</v>
      </c>
      <c r="L3199" s="444">
        <f t="shared" ca="1" si="144"/>
        <v>-365687679296.83105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-365687679296.83105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-1523698663.7367961</v>
      </c>
      <c r="L3200" s="444">
        <f t="shared" ca="1" si="144"/>
        <v>-367211377960.56787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-367211377960.56787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-1530047408.1690328</v>
      </c>
      <c r="L3201" s="444">
        <f t="shared" ca="1" si="144"/>
        <v>-368741425368.73688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-368741425368.73688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-1536422605.7030704</v>
      </c>
      <c r="L3202" s="444">
        <f t="shared" ca="1" si="144"/>
        <v>-370277847974.43994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-370277847974.43994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-1542824366.5601664</v>
      </c>
      <c r="L3203" s="444">
        <f t="shared" ca="1" si="144"/>
        <v>-371820672341.00012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-371820672341.00012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-1549252801.4208338</v>
      </c>
      <c r="L3204" s="444">
        <f t="shared" ca="1" si="144"/>
        <v>-373369925142.42096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-373369925142.42096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-1555708021.426754</v>
      </c>
      <c r="L3205" s="444">
        <f t="shared" ca="1" si="144"/>
        <v>-374925633163.84772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-374925633163.84772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-1562190138.1826987</v>
      </c>
      <c r="L3206" s="444">
        <f t="shared" ca="1" si="144"/>
        <v>-376487823302.0304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-376487823302.0304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-1568699263.75846</v>
      </c>
      <c r="L3207" s="444">
        <f t="shared" ca="1" si="144"/>
        <v>-378056522565.78888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-378056522565.78888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-1575235510.6907871</v>
      </c>
      <c r="L3208" s="444">
        <f t="shared" ca="1" si="144"/>
        <v>-379631758076.47968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-379631758076.47968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-1581798991.985332</v>
      </c>
      <c r="L3209" s="444">
        <f t="shared" ca="1" si="144"/>
        <v>-381213557068.46503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-381213557068.46503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-1588389821.1186042</v>
      </c>
      <c r="L3210" s="444">
        <f t="shared" ca="1" si="144"/>
        <v>-382801946889.58362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-382801946889.58362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-1595008112.0399318</v>
      </c>
      <c r="L3211" s="444">
        <f t="shared" ca="1" si="144"/>
        <v>-384396955001.62354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-384396955001.62354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-1601653979.1734314</v>
      </c>
      <c r="L3212" s="444">
        <f t="shared" ca="1" si="144"/>
        <v>-385998608980.797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-385998608980.797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-1608327537.4199874</v>
      </c>
      <c r="L3213" s="444">
        <f t="shared" ca="1" si="144"/>
        <v>-387606936518.21698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-387606936518.21698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-1615028902.1592374</v>
      </c>
      <c r="L3214" s="444">
        <f t="shared" ca="1" si="144"/>
        <v>-389221965420.37622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-389221965420.37622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-1621758189.2515676</v>
      </c>
      <c r="L3215" s="444">
        <f t="shared" ca="1" si="144"/>
        <v>-390843723609.62781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-390843723609.62781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-1628515515.0401158</v>
      </c>
      <c r="L3216" s="444">
        <f t="shared" ca="1" si="144"/>
        <v>-392472239124.66791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-392472239124.66791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-1635300996.352783</v>
      </c>
      <c r="L3217" s="444">
        <f t="shared" ca="1" si="144"/>
        <v>-394107540121.02069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-394107540121.02069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-1642114750.5042529</v>
      </c>
      <c r="L3218" s="444">
        <f t="shared" ca="1" si="144"/>
        <v>-395749654871.52496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-395749654871.52496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-1648956895.2980206</v>
      </c>
      <c r="L3219" s="444">
        <f t="shared" ca="1" si="144"/>
        <v>-397398611766.823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-397398611766.823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-1655827549.028429</v>
      </c>
      <c r="L3220" s="444">
        <f t="shared" ca="1" si="144"/>
        <v>-399054439315.85144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-399054439315.85144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-1662726830.4827144</v>
      </c>
      <c r="L3221" s="444">
        <f t="shared" ca="1" si="144"/>
        <v>-400717166146.33417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-400717166146.33417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-1669654858.943059</v>
      </c>
      <c r="L3222" s="444">
        <f t="shared" ca="1" si="144"/>
        <v>-402386821005.27722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-402386821005.27722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-1676611754.1886551</v>
      </c>
      <c r="L3223" s="444">
        <f t="shared" ca="1" si="144"/>
        <v>-404063432759.46588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-404063432759.46588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-1683597636.4977746</v>
      </c>
      <c r="L3224" s="444">
        <f t="shared" ca="1" si="144"/>
        <v>-405747030395.96368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-405747030395.96368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-1690612626.6498487</v>
      </c>
      <c r="L3225" s="444">
        <f t="shared" ca="1" si="144"/>
        <v>-407437643022.61353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-407437643022.61353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-1697656845.9275563</v>
      </c>
      <c r="L3226" s="444">
        <f t="shared" ca="1" si="144"/>
        <v>-409135299868.54108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-409135299868.54108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-1704730416.118921</v>
      </c>
      <c r="L3227" s="444">
        <f t="shared" ca="1" si="144"/>
        <v>-410840030284.65997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-410840030284.65997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-1711833459.5194166</v>
      </c>
      <c r="L3228" s="444">
        <f t="shared" ca="1" si="144"/>
        <v>-412551863744.17938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-412551863744.17938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-1718966098.9340808</v>
      </c>
      <c r="L3229" s="444">
        <f t="shared" ca="1" si="144"/>
        <v>-414270829843.11346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-414270829843.11346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-1726128457.6796393</v>
      </c>
      <c r="L3230" s="444">
        <f t="shared" ca="1" si="144"/>
        <v>-415996958300.79309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-415996958300.79309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-1733320659.5866377</v>
      </c>
      <c r="L3231" s="444">
        <f t="shared" ca="1" si="144"/>
        <v>-417730278960.3797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-417730278960.3797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-1740542829.0015821</v>
      </c>
      <c r="L3232" s="444">
        <f t="shared" ca="1" si="144"/>
        <v>-419470821789.38129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-419470821789.38129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-1747795090.7890887</v>
      </c>
      <c r="L3233" s="444">
        <f t="shared" ca="1" si="144"/>
        <v>-421218616880.17035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-421218616880.17035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-1755077570.334043</v>
      </c>
      <c r="L3234" s="444">
        <f t="shared" ca="1" si="144"/>
        <v>-422973694450.50439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-422973694450.50439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-1762390393.5437682</v>
      </c>
      <c r="L3235" s="444">
        <f t="shared" ca="1" si="144"/>
        <v>-424736084844.04816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-424736084844.04816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-1769733686.8502007</v>
      </c>
      <c r="L3236" s="444">
        <f t="shared" ca="1" si="144"/>
        <v>-426505818530.89838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-426505818530.89838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-1777107577.2120764</v>
      </c>
      <c r="L3237" s="444">
        <f t="shared" ca="1" si="144"/>
        <v>-428282926108.11047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-428282926108.11047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-1784512192.1171269</v>
      </c>
      <c r="L3238" s="444">
        <f t="shared" ca="1" si="144"/>
        <v>-430067438300.2276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-430067438300.2276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-1791947659.5842817</v>
      </c>
      <c r="L3239" s="444">
        <f t="shared" ca="1" si="144"/>
        <v>-431859385959.81189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-431859385959.81189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-1799414108.1658828</v>
      </c>
      <c r="L3240" s="444">
        <f t="shared" ca="1" si="144"/>
        <v>-433658800067.97778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-433658800067.97778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-1806911666.9499071</v>
      </c>
      <c r="L3241" s="444">
        <f t="shared" ca="1" si="144"/>
        <v>-435465711734.92767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-435465711734.92767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-1814440465.5621986</v>
      </c>
      <c r="L3242" s="444">
        <f t="shared" ca="1" si="144"/>
        <v>-437280152200.48987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-437280152200.48987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-1822000634.1687078</v>
      </c>
      <c r="L3243" s="444">
        <f t="shared" ca="1" si="144"/>
        <v>-439102152834.65857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-439102152834.65857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-1829592303.4777441</v>
      </c>
      <c r="L3244" s="444">
        <f t="shared" ca="1" si="144"/>
        <v>-440931745138.13629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-440931745138.13629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-1837215604.7422347</v>
      </c>
      <c r="L3245" s="444">
        <f t="shared" ca="1" si="144"/>
        <v>-442768960742.87854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-442768960742.87854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-1844870669.7619939</v>
      </c>
      <c r="L3246" s="444">
        <f t="shared" ca="1" si="144"/>
        <v>-444613831412.64056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-444613831412.64056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-1852557630.8860023</v>
      </c>
      <c r="L3247" s="444">
        <f t="shared" ca="1" si="144"/>
        <v>-446466389043.52655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-446466389043.52655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-1860276621.014694</v>
      </c>
      <c r="L3248" s="444">
        <f t="shared" ca="1" si="144"/>
        <v>-448326665664.54126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-448326665664.54126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-1868027773.6022551</v>
      </c>
      <c r="L3249" s="444">
        <f t="shared" ca="1" si="144"/>
        <v>-450194693438.14349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-450194693438.14349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-1875811222.6589313</v>
      </c>
      <c r="L3250" s="444">
        <f t="shared" ca="1" si="144"/>
        <v>-452070504660.80243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-452070504660.80243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-1883627102.7533436</v>
      </c>
      <c r="L3251" s="444">
        <f t="shared" ca="1" si="144"/>
        <v>-453954131763.55579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-453954131763.55579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-1891475549.0148156</v>
      </c>
      <c r="L3252" s="444">
        <f t="shared" ca="1" si="144"/>
        <v>-455845607312.57062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-455845607312.57062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-1899356697.1357112</v>
      </c>
      <c r="L3253" s="444">
        <f t="shared" ca="1" si="144"/>
        <v>-457744964009.7063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-457744964009.7063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-1907270683.373776</v>
      </c>
      <c r="L3254" s="444">
        <f t="shared" ca="1" si="144"/>
        <v>-459652234693.08008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-459652234693.08008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-1915217644.5545003</v>
      </c>
      <c r="L3255" s="444">
        <f t="shared" ca="1" si="144"/>
        <v>-461567452337.63458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-461567452337.63458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-1923197718.0734775</v>
      </c>
      <c r="L3256" s="444">
        <f t="shared" ca="1" si="144"/>
        <v>-463490650055.70807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-463490650055.70807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-1931211041.8987839</v>
      </c>
      <c r="L3257" s="444">
        <f t="shared" ca="1" si="144"/>
        <v>-465421861097.60687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-465421861097.60687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-1939257754.5733616</v>
      </c>
      <c r="L3258" s="444">
        <f t="shared" ca="1" si="144"/>
        <v>-467361118852.18024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-467361118852.18024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-1947337995.2174177</v>
      </c>
      <c r="L3259" s="444">
        <f t="shared" ca="1" si="144"/>
        <v>-469308456847.39764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-469308456847.39764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-1955451903.5308235</v>
      </c>
      <c r="L3260" s="444">
        <f t="shared" ca="1" si="144"/>
        <v>-471263908750.92847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-471263908750.92847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-1963599619.7955353</v>
      </c>
      <c r="L3261" s="444">
        <f t="shared" ca="1" si="144"/>
        <v>-473227508370.724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-473227508370.724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-1971781284.8780167</v>
      </c>
      <c r="L3262" s="444">
        <f t="shared" ca="1" si="144"/>
        <v>-475199289655.60199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-475199289655.60199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-1979997040.2316749</v>
      </c>
      <c r="L3263" s="444">
        <f t="shared" ca="1" si="144"/>
        <v>-477179286695.83368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-477179286695.83368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-1988247027.899307</v>
      </c>
      <c r="L3264" s="444">
        <f t="shared" ca="1" si="144"/>
        <v>-479167533723.73297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-479167533723.73297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-1996531390.5155542</v>
      </c>
      <c r="L3265" s="444">
        <f t="shared" ca="1" si="144"/>
        <v>-481164065114.24854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-481164065114.24854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-2004850271.3093688</v>
      </c>
      <c r="L3266" s="444">
        <f t="shared" ca="1" si="144"/>
        <v>-483168915385.55792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-483168915385.55792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-2013203814.1064913</v>
      </c>
      <c r="L3267" s="444">
        <f t="shared" ca="1" si="144"/>
        <v>-485182119199.66443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-485182119199.66443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-2021592163.3319352</v>
      </c>
      <c r="L3268" s="444">
        <f t="shared" ca="1" si="144"/>
        <v>-487203711362.99634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-487203711362.99634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-2030015464.0124848</v>
      </c>
      <c r="L3269" s="444">
        <f t="shared" ca="1" si="144"/>
        <v>-489233726827.00885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-489233726827.00885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-2038473861.7792034</v>
      </c>
      <c r="L3270" s="444">
        <f t="shared" ca="1" si="144"/>
        <v>-491272200688.78802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-491272200688.78802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-2046967502.8699501</v>
      </c>
      <c r="L3271" s="444">
        <f t="shared" ca="1" si="144"/>
        <v>-493319168191.65796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-493319168191.65796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-2055496534.1319079</v>
      </c>
      <c r="L3272" s="444">
        <f t="shared" ca="1" si="144"/>
        <v>-495374664725.78986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-495374664725.78986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-2064061103.0241244</v>
      </c>
      <c r="L3273" s="444">
        <f t="shared" ca="1" si="144"/>
        <v>-497438725828.81396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-497438725828.81396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-2072661357.6200578</v>
      </c>
      <c r="L3274" s="444">
        <f t="shared" ca="1" si="144"/>
        <v>-499511387186.43402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-499511387186.43402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-2081297446.6101418</v>
      </c>
      <c r="L3275" s="444">
        <f t="shared" ca="1" si="144"/>
        <v>-501592684633.04419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-501592684633.04419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-2089969519.3043509</v>
      </c>
      <c r="L3276" s="444">
        <f t="shared" ca="1" si="144"/>
        <v>-503682654152.34851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-503682654152.34851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-2098677725.6347854</v>
      </c>
      <c r="L3277" s="444">
        <f t="shared" ca="1" si="144"/>
        <v>-505781331877.98328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-505781331877.98328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-2107422216.1582639</v>
      </c>
      <c r="L3278" s="444">
        <f t="shared" ca="1" si="144"/>
        <v>-507888754094.14154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-507888754094.14154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-2116203142.0589232</v>
      </c>
      <c r="L3279" s="444">
        <f t="shared" ca="1" si="144"/>
        <v>-510004957236.20044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-510004957236.20044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-2125020655.150835</v>
      </c>
      <c r="L3280" s="444">
        <f t="shared" ca="1" si="144"/>
        <v>-512129977891.35126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-512129977891.35126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-2133874907.8806305</v>
      </c>
      <c r="L3281" s="444">
        <f t="shared" ca="1" si="144"/>
        <v>-514263852799.23187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-514263852799.23187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-2142766053.3301327</v>
      </c>
      <c r="L3282" s="444">
        <f t="shared" ca="1" si="144"/>
        <v>-516406618852.56201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-516406618852.56201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-2151694245.2190084</v>
      </c>
      <c r="L3283" s="444">
        <f t="shared" ca="1" si="144"/>
        <v>-518558313097.78101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-518558313097.78101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-2160659637.9074206</v>
      </c>
      <c r="L3284" s="444">
        <f t="shared" ca="1" si="144"/>
        <v>-520718972735.68842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-520718972735.68842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-2169662386.3987021</v>
      </c>
      <c r="L3285" s="444">
        <f t="shared" ca="1" si="144"/>
        <v>-522888635122.0871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-522888635122.0871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-2178702646.3420296</v>
      </c>
      <c r="L3286" s="444">
        <f t="shared" ca="1" si="144"/>
        <v>-525067337768.42914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-525067337768.42914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-2187780574.0351214</v>
      </c>
      <c r="L3287" s="444">
        <f t="shared" ca="1" si="144"/>
        <v>-527255118342.46423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-527255118342.46423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-2196896326.4269342</v>
      </c>
      <c r="L3288" s="444">
        <f t="shared" ca="1" si="144"/>
        <v>-529452014668.89117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-529452014668.89117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-2206050061.1203799</v>
      </c>
      <c r="L3289" s="444">
        <f t="shared" ca="1" si="144"/>
        <v>-531658064730.01154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-531658064730.01154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-2215241936.3750477</v>
      </c>
      <c r="L3290" s="444">
        <f t="shared" ca="1" si="144"/>
        <v>-533873306666.3866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-533873306666.3866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-2224472111.1099439</v>
      </c>
      <c r="L3291" s="444">
        <f t="shared" ca="1" si="144"/>
        <v>-536097778777.49652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-536097778777.49652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-2233740744.9062352</v>
      </c>
      <c r="L3292" s="444">
        <f t="shared" ca="1" si="144"/>
        <v>-538331519522.40277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-538331519522.40277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-2243047998.0100117</v>
      </c>
      <c r="L3293" s="444">
        <f t="shared" ca="1" si="144"/>
        <v>-540574567520.41278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-540574567520.41278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-2252394031.3350534</v>
      </c>
      <c r="L3294" s="444">
        <f t="shared" ca="1" si="144"/>
        <v>-542826961551.74786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-542826961551.74786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-2261779006.4656162</v>
      </c>
      <c r="L3295" s="444">
        <f t="shared" ca="1" si="144"/>
        <v>-545088740558.2135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-545088740558.2135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-2271203085.6592226</v>
      </c>
      <c r="L3296" s="444">
        <f t="shared" ca="1" si="144"/>
        <v>-547359943643.87274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-547359943643.87274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-2280666431.8494697</v>
      </c>
      <c r="L3297" s="444">
        <f t="shared" ca="1" si="144"/>
        <v>-549640610075.72223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-549640610075.72223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-2290169208.6488423</v>
      </c>
      <c r="L3298" s="444">
        <f t="shared" ca="1" si="144"/>
        <v>-551930779284.37109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-551930779284.37109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-2299711580.3515463</v>
      </c>
      <c r="L3299" s="444">
        <f t="shared" ca="1" si="144"/>
        <v>-554230490864.72266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-554230490864.72266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-2309293711.9363441</v>
      </c>
      <c r="L3300" s="444">
        <f t="shared" ca="1" si="144"/>
        <v>-556539784576.65906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-556539784576.65906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-2318915769.0694127</v>
      </c>
      <c r="L3301" s="444">
        <f t="shared" ca="1" si="144"/>
        <v>-558858700345.72852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-558858700345.72852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-2328577918.1072021</v>
      </c>
      <c r="L3302" s="444">
        <f t="shared" ca="1" si="144"/>
        <v>-561187278263.83569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-561187278263.83569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-2338280326.0993152</v>
      </c>
      <c r="L3303" s="444">
        <f t="shared" ca="1" si="144"/>
        <v>-563525558589.93506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-563525558589.93506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-2348023160.7913961</v>
      </c>
      <c r="L3304" s="444">
        <f t="shared" ca="1" si="144"/>
        <v>-565873581750.72644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-565873581750.72644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-2357806590.628027</v>
      </c>
      <c r="L3305" s="444">
        <f t="shared" ca="1" si="144"/>
        <v>-568231388341.35449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-568231388341.35449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-2367630784.7556438</v>
      </c>
      <c r="L3306" s="444">
        <f t="shared" ca="1" si="144"/>
        <v>-570599019126.11011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-570599019126.11011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-2377495913.0254588</v>
      </c>
      <c r="L3307" s="444">
        <f t="shared" ca="1" si="144"/>
        <v>-572976515039.13562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-572976515039.13562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-2387402145.9963984</v>
      </c>
      <c r="L3308" s="444">
        <f t="shared" ca="1" si="144"/>
        <v>-575363917185.13196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-575363917185.13196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-2397349654.9380498</v>
      </c>
      <c r="L3309" s="444">
        <f t="shared" ca="1" si="144"/>
        <v>-577761266840.07007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-577761266840.07007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-2407338611.8336253</v>
      </c>
      <c r="L3310" s="444">
        <f t="shared" ca="1" si="144"/>
        <v>-580168605451.90369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-580168605451.90369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-2417369189.3829322</v>
      </c>
      <c r="L3311" s="444">
        <f t="shared" ca="1" si="144"/>
        <v>-582585974641.28662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-582585974641.28662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-2427441561.0053611</v>
      </c>
      <c r="L3312" s="444">
        <f t="shared" ca="1" si="144"/>
        <v>-585013416202.29199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-585013416202.29199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-2437555900.8428831</v>
      </c>
      <c r="L3313" s="444">
        <f t="shared" ca="1" si="144"/>
        <v>-587450972103.13489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-587450972103.13489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-2447712383.763062</v>
      </c>
      <c r="L3314" s="444">
        <f t="shared" ca="1" si="144"/>
        <v>-589898684486.89795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-589898684486.89795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-2457911185.3620749</v>
      </c>
      <c r="L3315" s="444">
        <f t="shared" ca="1" si="144"/>
        <v>-592356595672.26001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-592356595672.26001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-2468152481.9677501</v>
      </c>
      <c r="L3316" s="444">
        <f t="shared" ca="1" si="144"/>
        <v>-594824748154.22778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-594824748154.22778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-2478436450.6426158</v>
      </c>
      <c r="L3317" s="444">
        <f t="shared" ca="1" si="144"/>
        <v>-597303184604.87036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-597303184604.87036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-2488763269.1869597</v>
      </c>
      <c r="L3318" s="444">
        <f t="shared" ca="1" si="144"/>
        <v>-599791947874.05737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-599791947874.05737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-2499133116.1419058</v>
      </c>
      <c r="L3319" s="444">
        <f t="shared" ca="1" si="144"/>
        <v>-602291080990.19922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-602291080990.19922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-2509546170.7924967</v>
      </c>
      <c r="L3320" s="444">
        <f t="shared" ca="1" si="144"/>
        <v>-604800627160.9917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-604800627160.9917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-2520002613.1707988</v>
      </c>
      <c r="L3321" s="444">
        <f t="shared" ca="1" si="144"/>
        <v>-607320629774.16248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-607320629774.16248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-2530502624.0590105</v>
      </c>
      <c r="L3322" s="444">
        <f t="shared" ca="1" si="144"/>
        <v>-609851132398.22144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-609851132398.22144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-2541046384.9925895</v>
      </c>
      <c r="L3323" s="444">
        <f t="shared" ref="L3323:L3577" ca="1" si="149">I3323-J3323+K3323</f>
        <v>-612392178783.21399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-612392178783.21399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-2551634078.2633915</v>
      </c>
      <c r="L3324" s="444">
        <f t="shared" ca="1" si="149"/>
        <v>-614943812861.47742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-614943812861.47742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-2562265886.9228225</v>
      </c>
      <c r="L3325" s="444">
        <f t="shared" ca="1" si="149"/>
        <v>-617506078748.40027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-617506078748.40027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-2572941994.7850013</v>
      </c>
      <c r="L3326" s="444">
        <f t="shared" ca="1" si="149"/>
        <v>-620079020743.1853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-620079020743.1853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-2583662586.4299388</v>
      </c>
      <c r="L3327" s="444">
        <f t="shared" ca="1" si="149"/>
        <v>-622662683329.61523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-622662683329.61523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-2594427847.2067299</v>
      </c>
      <c r="L3328" s="444">
        <f t="shared" ca="1" si="149"/>
        <v>-625257111176.82202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-625257111176.82202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-2605237963.2367582</v>
      </c>
      <c r="L3329" s="444">
        <f t="shared" ca="1" si="149"/>
        <v>-627862349140.05884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-627862349140.05884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-2616093121.4169116</v>
      </c>
      <c r="L3330" s="444">
        <f t="shared" ca="1" si="149"/>
        <v>-630478442261.47571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-630478442261.47571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-2626993509.4228153</v>
      </c>
      <c r="L3331" s="444">
        <f t="shared" ca="1" si="149"/>
        <v>-633105435770.89856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-633105435770.89856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-2637939315.7120771</v>
      </c>
      <c r="L3332" s="444">
        <f t="shared" ca="1" si="149"/>
        <v>-635743375086.6106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-635743375086.6106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-2648930729.527544</v>
      </c>
      <c r="L3333" s="444">
        <f t="shared" ca="1" si="149"/>
        <v>-638392305816.13818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-638392305816.13818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-2659967940.9005756</v>
      </c>
      <c r="L3334" s="444">
        <f t="shared" ca="1" si="149"/>
        <v>-641052273757.03882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-641052273757.03882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-2671051140.6543283</v>
      </c>
      <c r="L3335" s="444">
        <f t="shared" ca="1" si="149"/>
        <v>-643723324897.69312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-643723324897.69312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-2682180520.4070544</v>
      </c>
      <c r="L3336" s="444">
        <f t="shared" ca="1" si="149"/>
        <v>-646405505418.10022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-646405505418.10022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-2693356272.5754175</v>
      </c>
      <c r="L3337" s="444">
        <f t="shared" ca="1" si="149"/>
        <v>-649098861690.67566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-649098861690.67566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-2704578590.3778152</v>
      </c>
      <c r="L3338" s="444">
        <f t="shared" ca="1" si="149"/>
        <v>-651803440281.05347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-651803440281.05347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-2715847667.8377228</v>
      </c>
      <c r="L3339" s="444">
        <f t="shared" ca="1" si="149"/>
        <v>-654519287948.89124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-654519287948.89124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-2727163699.7870469</v>
      </c>
      <c r="L3340" s="444">
        <f t="shared" ca="1" si="149"/>
        <v>-657246451648.67822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-657246451648.67822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-2738526881.8694925</v>
      </c>
      <c r="L3341" s="444">
        <f t="shared" ca="1" si="149"/>
        <v>-659984978530.54773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-659984978530.54773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-2749937410.5439487</v>
      </c>
      <c r="L3342" s="444">
        <f t="shared" ca="1" si="149"/>
        <v>-662734915941.09167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-662734915941.09167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-2761395483.087882</v>
      </c>
      <c r="L3343" s="444">
        <f t="shared" ca="1" si="149"/>
        <v>-665496311424.17957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-665496311424.17957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-2772901297.6007481</v>
      </c>
      <c r="L3344" s="444">
        <f t="shared" ca="1" si="149"/>
        <v>-668269212721.78027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-668269212721.78027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-2784455053.0074177</v>
      </c>
      <c r="L3345" s="444">
        <f t="shared" ca="1" si="149"/>
        <v>-671053667774.78772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-671053667774.78772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-2796056949.0616155</v>
      </c>
      <c r="L3346" s="444">
        <f t="shared" ca="1" si="149"/>
        <v>-673849724723.84937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-673849724723.84937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-2807707186.3493724</v>
      </c>
      <c r="L3347" s="444">
        <f t="shared" ca="1" si="149"/>
        <v>-676657431910.19873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-676657431910.19873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-2819405966.2924948</v>
      </c>
      <c r="L3348" s="444">
        <f t="shared" ca="1" si="149"/>
        <v>-679476837876.49121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-679476837876.49121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-2831153491.1520467</v>
      </c>
      <c r="L3349" s="444">
        <f t="shared" ca="1" si="149"/>
        <v>-682307991367.64331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-682307991367.64331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-2842949964.031847</v>
      </c>
      <c r="L3350" s="444">
        <f t="shared" ca="1" si="149"/>
        <v>-685150941331.67517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-685150941331.67517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-2854795588.8819799</v>
      </c>
      <c r="L3351" s="444">
        <f t="shared" ca="1" si="149"/>
        <v>-688005736920.55713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-688005736920.55713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-2866690570.5023212</v>
      </c>
      <c r="L3352" s="444">
        <f t="shared" ca="1" si="149"/>
        <v>-690872427491.05945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-690872427491.05945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-2878635114.5460811</v>
      </c>
      <c r="L3353" s="444">
        <f t="shared" ca="1" si="149"/>
        <v>-693751062605.60547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-693751062605.60547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-2890629427.523356</v>
      </c>
      <c r="L3354" s="444">
        <f t="shared" ca="1" si="149"/>
        <v>-696641692033.12878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-696641692033.12878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-2902673716.8047032</v>
      </c>
      <c r="L3355" s="444">
        <f t="shared" ca="1" si="149"/>
        <v>-699544365749.93347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-699544365749.93347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-2914768190.624723</v>
      </c>
      <c r="L3356" s="444">
        <f t="shared" ca="1" si="149"/>
        <v>-702459133940.55823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-702459133940.55823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-2926913058.085659</v>
      </c>
      <c r="L3357" s="444">
        <f t="shared" ca="1" si="149"/>
        <v>-705386046998.64392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-705386046998.64392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-2939108529.1610165</v>
      </c>
      <c r="L3358" s="444">
        <f t="shared" ca="1" si="149"/>
        <v>-708325155527.80493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-708325155527.80493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-2951354814.6991873</v>
      </c>
      <c r="L3359" s="444">
        <f t="shared" ca="1" si="149"/>
        <v>-711276510342.50415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-711276510342.50415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-2963652126.4271007</v>
      </c>
      <c r="L3360" s="444">
        <f t="shared" ca="1" si="149"/>
        <v>-714240162468.93127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-714240162468.93127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-2976000676.9538803</v>
      </c>
      <c r="L3361" s="444">
        <f t="shared" ca="1" si="149"/>
        <v>-717216163145.88513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-717216163145.88513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-2988400679.7745214</v>
      </c>
      <c r="L3362" s="444">
        <f t="shared" ca="1" si="149"/>
        <v>-720204563825.65967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-720204563825.65967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-3000852349.273582</v>
      </c>
      <c r="L3363" s="444">
        <f t="shared" ca="1" si="149"/>
        <v>-723205416174.93323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-723205416174.93323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-3013355900.7288885</v>
      </c>
      <c r="L3364" s="444">
        <f t="shared" ca="1" si="149"/>
        <v>-726218772075.66211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-726218772075.66211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-3025911550.315259</v>
      </c>
      <c r="L3365" s="444">
        <f t="shared" ca="1" si="149"/>
        <v>-729244683625.97742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-729244683625.97742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-3038519515.1082392</v>
      </c>
      <c r="L3366" s="444">
        <f t="shared" ca="1" si="149"/>
        <v>-732283203141.08569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-732283203141.08569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-3051180013.0878572</v>
      </c>
      <c r="L3367" s="444">
        <f t="shared" ca="1" si="149"/>
        <v>-735334383154.17358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-735334383154.17358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-3063893263.1423898</v>
      </c>
      <c r="L3368" s="444">
        <f t="shared" ca="1" si="149"/>
        <v>-738398276417.31592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-738398276417.31592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-3076659485.0721498</v>
      </c>
      <c r="L3369" s="444">
        <f t="shared" ca="1" si="149"/>
        <v>-741474935902.38806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-741474935902.38806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-3089478899.5932837</v>
      </c>
      <c r="L3370" s="444">
        <f t="shared" ca="1" si="149"/>
        <v>-744564414801.98132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-744564414801.98132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-3102351728.341589</v>
      </c>
      <c r="L3371" s="444">
        <f t="shared" ca="1" si="149"/>
        <v>-747666766530.32288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-747666766530.32288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-3115278193.8763452</v>
      </c>
      <c r="L3372" s="444">
        <f t="shared" ca="1" si="149"/>
        <v>-750782044724.19922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-750782044724.19922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-3128258519.6841636</v>
      </c>
      <c r="L3373" s="444">
        <f t="shared" ca="1" si="149"/>
        <v>-753910303243.88342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-753910303243.88342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-3141292930.1828475</v>
      </c>
      <c r="L3374" s="444">
        <f t="shared" ca="1" si="149"/>
        <v>-757051596174.06628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-757051596174.06628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-3154381650.725276</v>
      </c>
      <c r="L3375" s="444">
        <f t="shared" ca="1" si="149"/>
        <v>-760205977824.7915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-760205977824.7915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-3167524907.6032977</v>
      </c>
      <c r="L3376" s="444">
        <f t="shared" ca="1" si="149"/>
        <v>-763373502732.39478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-763373502732.39478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-3180722928.0516448</v>
      </c>
      <c r="L3377" s="444">
        <f t="shared" ca="1" si="149"/>
        <v>-766554225660.44641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-766554225660.44641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-3193975940.2518601</v>
      </c>
      <c r="L3378" s="444">
        <f t="shared" ca="1" si="149"/>
        <v>-769748201600.69824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-769748201600.69824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-3207284173.3362427</v>
      </c>
      <c r="L3379" s="444">
        <f t="shared" ca="1" si="149"/>
        <v>-772955485774.03442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-772955485774.03442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-3220647857.3918099</v>
      </c>
      <c r="L3380" s="444">
        <f t="shared" ca="1" si="149"/>
        <v>-776176133631.42627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-776176133631.42627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-3234067223.4642763</v>
      </c>
      <c r="L3381" s="444">
        <f t="shared" ca="1" si="149"/>
        <v>-779410200854.8905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-779410200854.8905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-3247542503.5620437</v>
      </c>
      <c r="L3382" s="444">
        <f t="shared" ca="1" si="149"/>
        <v>-782657743358.45251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-782657743358.45251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-3261073930.6602187</v>
      </c>
      <c r="L3383" s="444">
        <f t="shared" ca="1" si="149"/>
        <v>-785918817289.11279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-785918817289.11279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-3274661738.7046366</v>
      </c>
      <c r="L3384" s="444">
        <f t="shared" ca="1" si="149"/>
        <v>-789193479027.81738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-789193479027.81738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-3288306162.6159058</v>
      </c>
      <c r="L3385" s="444">
        <f t="shared" ca="1" si="149"/>
        <v>-792481785190.43335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-792481785190.43335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-3302007438.2934723</v>
      </c>
      <c r="L3386" s="444">
        <f t="shared" ca="1" si="149"/>
        <v>-795783792628.72681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-795783792628.72681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-3315765802.6196952</v>
      </c>
      <c r="L3387" s="444">
        <f t="shared" ca="1" si="149"/>
        <v>-799099558431.34656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-799099558431.34656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-3329581493.463944</v>
      </c>
      <c r="L3388" s="444">
        <f t="shared" ca="1" si="149"/>
        <v>-802429139924.81055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-802429139924.81055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-3343454749.6867104</v>
      </c>
      <c r="L3389" s="444">
        <f t="shared" ca="1" si="149"/>
        <v>-805772594674.49731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-805772594674.49731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-3357385811.1437387</v>
      </c>
      <c r="L3390" s="444">
        <f t="shared" ca="1" si="149"/>
        <v>-809129980485.64111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-809129980485.64111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-3371374918.6901712</v>
      </c>
      <c r="L3391" s="444">
        <f t="shared" ca="1" si="149"/>
        <v>-812501355404.3313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-812501355404.3313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-3385422314.1847138</v>
      </c>
      <c r="L3392" s="444">
        <f t="shared" ca="1" si="149"/>
        <v>-815886777718.51599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-815886777718.51599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-3399528240.4938164</v>
      </c>
      <c r="L3393" s="444">
        <f t="shared" ca="1" si="149"/>
        <v>-819286305959.00977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-819286305959.00977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-3413692941.4958739</v>
      </c>
      <c r="L3394" s="444">
        <f t="shared" ca="1" si="149"/>
        <v>-822699998900.50562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-822699998900.50562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-3427916662.0854402</v>
      </c>
      <c r="L3395" s="444">
        <f t="shared" ca="1" si="149"/>
        <v>-826127915562.59106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-826127915562.59106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-3442199648.1774626</v>
      </c>
      <c r="L3396" s="444">
        <f t="shared" ca="1" si="149"/>
        <v>-829570115210.76855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-829570115210.76855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-3456542146.7115355</v>
      </c>
      <c r="L3397" s="444">
        <f t="shared" ca="1" si="149"/>
        <v>-833026657357.4801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-833026657357.4801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-3470944405.656167</v>
      </c>
      <c r="L3398" s="444">
        <f t="shared" ca="1" si="149"/>
        <v>-836497601763.13623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-836497601763.13623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-3485406674.0130677</v>
      </c>
      <c r="L3399" s="444">
        <f t="shared" ca="1" si="149"/>
        <v>-839983008437.14929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-839983008437.14929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-3499929201.8214555</v>
      </c>
      <c r="L3400" s="444">
        <f t="shared" ca="1" si="149"/>
        <v>-843482937638.9707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-843482937638.9707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-3514512240.1623778</v>
      </c>
      <c r="L3401" s="444">
        <f t="shared" ca="1" si="149"/>
        <v>-846997449879.13306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-846997449879.13306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-3529156041.1630545</v>
      </c>
      <c r="L3402" s="444">
        <f t="shared" ca="1" si="149"/>
        <v>-850526605920.29614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-850526605920.29614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-3543860858.0012341</v>
      </c>
      <c r="L3403" s="444">
        <f t="shared" ca="1" si="149"/>
        <v>-854070466778.29736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-854070466778.29736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-3558626944.9095721</v>
      </c>
      <c r="L3404" s="444">
        <f t="shared" ca="1" si="149"/>
        <v>-857629093723.20691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-857629093723.20691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-3573454557.1800294</v>
      </c>
      <c r="L3405" s="444">
        <f t="shared" ca="1" si="149"/>
        <v>-861202548280.38696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-861202548280.38696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-3588343951.1682792</v>
      </c>
      <c r="L3406" s="444">
        <f t="shared" ca="1" si="149"/>
        <v>-864790892231.5553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-864790892231.5553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-3603295384.2981477</v>
      </c>
      <c r="L3407" s="444">
        <f t="shared" ca="1" si="149"/>
        <v>-868394187615.85339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-868394187615.85339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-3618309115.0660558</v>
      </c>
      <c r="L3408" s="444">
        <f t="shared" ca="1" si="149"/>
        <v>-872012496730.91943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-872012496730.91943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-3633385403.0454974</v>
      </c>
      <c r="L3409" s="444">
        <f t="shared" ca="1" si="149"/>
        <v>-875645882133.96497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-875645882133.96497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-3648524508.8915205</v>
      </c>
      <c r="L3410" s="444">
        <f t="shared" ca="1" si="149"/>
        <v>-879294406642.85645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-879294406642.85645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-3663726694.3452353</v>
      </c>
      <c r="L3411" s="444">
        <f t="shared" ca="1" si="149"/>
        <v>-882958133337.20166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-882958133337.20166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-3678992222.2383404</v>
      </c>
      <c r="L3412" s="444">
        <f t="shared" ca="1" si="149"/>
        <v>-886637125559.43994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-886637125559.43994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-3694321356.4976664</v>
      </c>
      <c r="L3413" s="444">
        <f t="shared" ca="1" si="149"/>
        <v>-890331446915.93762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-890331446915.93762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-3709714362.1497397</v>
      </c>
      <c r="L3414" s="444">
        <f t="shared" ca="1" si="149"/>
        <v>-894041161278.0874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-894041161278.0874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-3725171505.3253641</v>
      </c>
      <c r="L3415" s="444">
        <f t="shared" ca="1" si="149"/>
        <v>-897766332783.41272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-897766332783.41272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-3740693053.2642202</v>
      </c>
      <c r="L3416" s="444">
        <f t="shared" ca="1" si="149"/>
        <v>-901507025836.67688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-901507025836.67688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-3756279274.3194866</v>
      </c>
      <c r="L3417" s="444">
        <f t="shared" ca="1" si="149"/>
        <v>-905263305110.99634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-905263305110.99634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-3771930437.9624848</v>
      </c>
      <c r="L3418" s="444">
        <f t="shared" ca="1" si="149"/>
        <v>-909035235548.95886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-909035235548.95886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-3787646814.7873287</v>
      </c>
      <c r="L3419" s="444">
        <f t="shared" ca="1" si="149"/>
        <v>-912822882363.74622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-912822882363.74622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-3803428676.5156093</v>
      </c>
      <c r="L3420" s="444">
        <f t="shared" ca="1" si="149"/>
        <v>-916626311040.26184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-916626311040.26184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-3819276296.001091</v>
      </c>
      <c r="L3421" s="444">
        <f t="shared" ca="1" si="149"/>
        <v>-920445587336.26294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-920445587336.26294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-3835189947.2344289</v>
      </c>
      <c r="L3422" s="444">
        <f t="shared" ca="1" si="149"/>
        <v>-924280777283.49731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-924280777283.49731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-3851169905.3479061</v>
      </c>
      <c r="L3423" s="444">
        <f t="shared" ca="1" si="149"/>
        <v>-928131947188.84521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-928131947188.84521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-3867216446.6201882</v>
      </c>
      <c r="L3424" s="444">
        <f t="shared" ca="1" si="149"/>
        <v>-931999163635.46545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-931999163635.46545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-3883329848.4811053</v>
      </c>
      <c r="L3425" s="444">
        <f t="shared" ca="1" si="149"/>
        <v>-935882493483.94653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-935882493483.94653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-3899510389.5164433</v>
      </c>
      <c r="L3426" s="444">
        <f t="shared" ca="1" si="149"/>
        <v>-939782003873.46301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-939782003873.46301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-3915758349.4727626</v>
      </c>
      <c r="L3427" s="444">
        <f t="shared" ca="1" si="149"/>
        <v>-943697762222.93579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-943697762222.93579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-3932074009.2622323</v>
      </c>
      <c r="L3428" s="444">
        <f t="shared" ca="1" si="149"/>
        <v>-947629836232.198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-947629836232.198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-3948457650.9674916</v>
      </c>
      <c r="L3429" s="444">
        <f t="shared" ca="1" si="149"/>
        <v>-951578293883.16553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-951578293883.16553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-3964909557.8465228</v>
      </c>
      <c r="L3430" s="444">
        <f t="shared" ca="1" si="149"/>
        <v>-955543203441.01208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-955543203441.01208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-3981430014.3375502</v>
      </c>
      <c r="L3431" s="444">
        <f t="shared" ca="1" si="149"/>
        <v>-959524633455.34961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-959524633455.34961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-3998019306.0639567</v>
      </c>
      <c r="L3432" s="444">
        <f t="shared" ca="1" si="149"/>
        <v>-963522652761.41357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-963522652761.41357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-4014677719.8392224</v>
      </c>
      <c r="L3433" s="444">
        <f t="shared" ca="1" si="149"/>
        <v>-967537330481.25281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-967537330481.25281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-4031405543.6718864</v>
      </c>
      <c r="L3434" s="444">
        <f t="shared" ca="1" si="149"/>
        <v>-971568736024.92468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-971568736024.92468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-4048203066.7705193</v>
      </c>
      <c r="L3435" s="444">
        <f t="shared" ca="1" si="149"/>
        <v>-975616939091.69519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-975616939091.69519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-4065070579.5487299</v>
      </c>
      <c r="L3436" s="444">
        <f t="shared" ca="1" si="149"/>
        <v>-979682009671.2439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-979682009671.2439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-4082008373.6301827</v>
      </c>
      <c r="L3437" s="444">
        <f t="shared" ca="1" si="149"/>
        <v>-983764018044.87402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-983764018044.87402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-4099016741.8536415</v>
      </c>
      <c r="L3438" s="444">
        <f t="shared" ca="1" si="149"/>
        <v>-987863034786.72766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-987863034786.72766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-4116095978.2780318</v>
      </c>
      <c r="L3439" s="444">
        <f t="shared" ca="1" si="149"/>
        <v>-991979130765.00574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-991979130765.00574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-4133246378.1875243</v>
      </c>
      <c r="L3440" s="444">
        <f t="shared" ca="1" si="149"/>
        <v>-996112377143.19324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-996112377143.19324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-4150468238.0966382</v>
      </c>
      <c r="L3441" s="444">
        <f t="shared" ca="1" si="149"/>
        <v>-1000262845381.2899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-1000262845381.2899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-4167761855.755374</v>
      </c>
      <c r="L3442" s="444">
        <f t="shared" ca="1" si="149"/>
        <v>-1004430607237.0453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-1004430607237.0453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-4185127530.1543555</v>
      </c>
      <c r="L3443" s="444">
        <f t="shared" ca="1" si="149"/>
        <v>-1008615734767.1996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-1008615734767.1996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-4202565561.5299983</v>
      </c>
      <c r="L3444" s="444">
        <f t="shared" ca="1" si="149"/>
        <v>-1012818300328.7296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-1012818300328.7296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-4220076251.3697066</v>
      </c>
      <c r="L3445" s="444">
        <f t="shared" ca="1" si="149"/>
        <v>-1017038376580.0994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-1017038376580.0994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-4237659902.4170804</v>
      </c>
      <c r="L3446" s="444">
        <f t="shared" ca="1" si="149"/>
        <v>-1021276036482.5165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-1021276036482.5165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-4255316818.6771522</v>
      </c>
      <c r="L3447" s="444">
        <f t="shared" ca="1" si="149"/>
        <v>-1025531353301.1936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-1025531353301.1936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-4273047305.4216399</v>
      </c>
      <c r="L3448" s="444">
        <f t="shared" ca="1" si="149"/>
        <v>-1029804400606.6152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-1029804400606.6152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-4290851669.1942306</v>
      </c>
      <c r="L3449" s="444">
        <f t="shared" ca="1" si="149"/>
        <v>-1034095252275.8094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-1034095252275.8094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-4308730217.8158722</v>
      </c>
      <c r="L3450" s="444">
        <f t="shared" ca="1" si="149"/>
        <v>-1038403982493.6254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-1038403982493.6254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-4326683260.3901052</v>
      </c>
      <c r="L3451" s="444">
        <f t="shared" ca="1" si="149"/>
        <v>-1042730665754.0155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-1042730665754.0155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-4344711107.3083982</v>
      </c>
      <c r="L3452" s="444">
        <f t="shared" ca="1" si="149"/>
        <v>-1047075376861.3239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-1047075376861.3239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-4362814070.2555161</v>
      </c>
      <c r="L3453" s="444">
        <f t="shared" ca="1" si="149"/>
        <v>-1051438190931.5793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-1051438190931.5793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-4380992462.2149143</v>
      </c>
      <c r="L3454" s="444">
        <f t="shared" ca="1" si="149"/>
        <v>-1055819183393.7943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-1055819183393.7943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-4399246597.474143</v>
      </c>
      <c r="L3455" s="444">
        <f t="shared" ca="1" si="149"/>
        <v>-1060218429991.2684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-1060218429991.2684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-4417576791.6302853</v>
      </c>
      <c r="L3456" s="444">
        <f t="shared" ca="1" si="149"/>
        <v>-1064636006782.8987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-1064636006782.8987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-4435983361.5954113</v>
      </c>
      <c r="L3457" s="444">
        <f t="shared" ca="1" si="149"/>
        <v>-1069071990144.4941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-1069071990144.4941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-4454466625.6020584</v>
      </c>
      <c r="L3458" s="444">
        <f t="shared" ca="1" si="149"/>
        <v>-1073526456770.0962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-1073526456770.0962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-4473026903.2087345</v>
      </c>
      <c r="L3459" s="444">
        <f t="shared" ca="1" si="149"/>
        <v>-1077999483673.3049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-1077999483673.3049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-4491664515.3054371</v>
      </c>
      <c r="L3460" s="444">
        <f t="shared" ca="1" si="149"/>
        <v>-1082491148188.6104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-1082491148188.6104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-4510379784.1192093</v>
      </c>
      <c r="L3461" s="444">
        <f t="shared" ca="1" si="149"/>
        <v>-1087001527972.7296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-1087001527972.7296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-4529173033.2197065</v>
      </c>
      <c r="L3462" s="444">
        <f t="shared" ca="1" si="149"/>
        <v>-1091530701005.9493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-1091530701005.9493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-4548044587.5247889</v>
      </c>
      <c r="L3463" s="444">
        <f t="shared" ca="1" si="149"/>
        <v>-1096078745593.4741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-1096078745593.4741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-4566994773.3061428</v>
      </c>
      <c r="L3464" s="444">
        <f t="shared" ca="1" si="149"/>
        <v>-1100645740366.7803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-1100645740366.7803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-4586023918.1949177</v>
      </c>
      <c r="L3465" s="444">
        <f t="shared" ca="1" si="149"/>
        <v>-1105231764284.9751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-1105231764284.9751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-4605132351.187396</v>
      </c>
      <c r="L3466" s="444">
        <f t="shared" ca="1" si="149"/>
        <v>-1109836896636.1626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-1109836896636.1626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-4624320402.6506777</v>
      </c>
      <c r="L3467" s="444">
        <f t="shared" ca="1" si="149"/>
        <v>-1114461217038.8132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-1114461217038.8132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-4643588404.3283882</v>
      </c>
      <c r="L3468" s="444">
        <f t="shared" ca="1" si="149"/>
        <v>-1119104805443.1416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-1119104805443.1416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-4662936689.3464231</v>
      </c>
      <c r="L3469" s="444">
        <f t="shared" ca="1" si="149"/>
        <v>-1123767742132.488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-1123767742132.488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-4682365592.2187004</v>
      </c>
      <c r="L3470" s="444">
        <f t="shared" ca="1" si="149"/>
        <v>-1128450107724.7068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-1128450107724.7068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-4701875448.8529453</v>
      </c>
      <c r="L3471" s="444">
        <f t="shared" ca="1" si="149"/>
        <v>-1133151983173.5598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-1133151983173.5598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-4721466596.5564995</v>
      </c>
      <c r="L3472" s="444">
        <f t="shared" ca="1" si="149"/>
        <v>-1137873449770.1162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-1137873449770.1162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-4741139374.0421505</v>
      </c>
      <c r="L3473" s="444">
        <f t="shared" ca="1" si="149"/>
        <v>-1142614589144.1584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-1142614589144.1584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-4760894121.4339933</v>
      </c>
      <c r="L3474" s="444">
        <f t="shared" ca="1" si="149"/>
        <v>-1147375483265.5925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-1147375483265.5925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-4780731180.2733021</v>
      </c>
      <c r="L3475" s="444">
        <f t="shared" ca="1" si="149"/>
        <v>-1152156214445.8657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-1152156214445.8657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-4800650893.5244408</v>
      </c>
      <c r="L3476" s="444">
        <f t="shared" ca="1" si="149"/>
        <v>-1156956865339.3901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-1156956865339.3901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-4820653605.5807924</v>
      </c>
      <c r="L3477" s="444">
        <f t="shared" ca="1" si="149"/>
        <v>-1161777518944.9709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-1161777518944.9709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-4840739662.2707119</v>
      </c>
      <c r="L3478" s="444">
        <f t="shared" ca="1" si="149"/>
        <v>-1166618258607.2417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-1166618258607.2417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-4860909410.8635073</v>
      </c>
      <c r="L3479" s="444">
        <f t="shared" ca="1" si="149"/>
        <v>-1171479168018.1052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-1171479168018.1052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-4881163200.0754385</v>
      </c>
      <c r="L3480" s="444">
        <f t="shared" ca="1" si="149"/>
        <v>-1176360331218.1807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-1176360331218.1807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-4901501380.0757523</v>
      </c>
      <c r="L3481" s="444">
        <f t="shared" ca="1" si="149"/>
        <v>-1181261832598.2563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-1181261832598.2563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-4921924302.4927349</v>
      </c>
      <c r="L3482" s="444">
        <f t="shared" ca="1" si="149"/>
        <v>-1186183756900.749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-1186183756900.749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-4942432320.4197874</v>
      </c>
      <c r="L3483" s="444">
        <f t="shared" ca="1" si="149"/>
        <v>-1191126189221.1687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-1191126189221.1687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-4963025788.4215364</v>
      </c>
      <c r="L3484" s="444">
        <f t="shared" ca="1" si="149"/>
        <v>-1196089215009.5903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-1196089215009.5903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-4983705062.5399599</v>
      </c>
      <c r="L3485" s="444">
        <f t="shared" ca="1" si="149"/>
        <v>-1201072920072.1304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-1201072920072.1304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-5004470500.3005428</v>
      </c>
      <c r="L3486" s="444">
        <f t="shared" ca="1" si="149"/>
        <v>-1206077390572.4309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-1206077390572.4309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-5025322460.718462</v>
      </c>
      <c r="L3487" s="444">
        <f t="shared" ca="1" si="149"/>
        <v>-1211102713033.1494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-1211102713033.1494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-5046261304.3047895</v>
      </c>
      <c r="L3488" s="444">
        <f t="shared" ca="1" si="149"/>
        <v>-1216148974337.4541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-1216148974337.4541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-5067287393.0727253</v>
      </c>
      <c r="L3489" s="444">
        <f t="shared" ca="1" si="149"/>
        <v>-1221216261730.5269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-1221216261730.5269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-5088401090.5438614</v>
      </c>
      <c r="L3490" s="444">
        <f t="shared" ca="1" si="149"/>
        <v>-1226304662821.0708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-1226304662821.0708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-5109602761.7544613</v>
      </c>
      <c r="L3491" s="444">
        <f t="shared" ca="1" si="149"/>
        <v>-1231414265582.8252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-1231414265582.8252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-5130892773.2617712</v>
      </c>
      <c r="L3492" s="444">
        <f t="shared" ca="1" si="149"/>
        <v>-1236545158356.0869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-1236545158356.0869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-5152271493.150362</v>
      </c>
      <c r="L3493" s="444">
        <f t="shared" ca="1" si="149"/>
        <v>-1241697429849.2373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-1241697429849.2373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-5173739291.0384884</v>
      </c>
      <c r="L3494" s="444">
        <f t="shared" ca="1" si="149"/>
        <v>-1246871169140.2759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-1246871169140.2759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-5195296538.0844831</v>
      </c>
      <c r="L3495" s="444">
        <f t="shared" ca="1" si="149"/>
        <v>-1252066465678.3604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-1252066465678.3604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-5216943606.9931679</v>
      </c>
      <c r="L3496" s="444">
        <f t="shared" ca="1" si="149"/>
        <v>-1257283409285.3535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-1257283409285.3535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-5238680872.0223064</v>
      </c>
      <c r="L3497" s="444">
        <f t="shared" ca="1" si="149"/>
        <v>-1262522090157.3757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-1262522090157.3757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-5260508708.9890652</v>
      </c>
      <c r="L3498" s="444">
        <f t="shared" ca="1" si="149"/>
        <v>-1267782598866.3647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-1267782598866.3647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-5282427495.2765198</v>
      </c>
      <c r="L3499" s="444">
        <f t="shared" ca="1" si="149"/>
        <v>-1273065026361.6414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-1273065026361.6414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-5304437609.8401718</v>
      </c>
      <c r="L3500" s="444">
        <f t="shared" ca="1" si="149"/>
        <v>-1278369463971.4814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-1278369463971.4814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-5326539433.2145061</v>
      </c>
      <c r="L3501" s="444">
        <f t="shared" ca="1" si="149"/>
        <v>-1283696003404.696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-1283696003404.696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-5348733347.5195665</v>
      </c>
      <c r="L3502" s="444">
        <f t="shared" ca="1" si="149"/>
        <v>-1289044736752.2156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-1289044736752.2156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-5371019736.4675646</v>
      </c>
      <c r="L3503" s="444">
        <f t="shared" ca="1" si="149"/>
        <v>-1294415756488.6831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-1294415756488.6831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-5393398985.3695126</v>
      </c>
      <c r="L3504" s="444">
        <f t="shared" ca="1" si="149"/>
        <v>-1299809155474.0527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-1299809155474.0527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-5415871481.1418867</v>
      </c>
      <c r="L3505" s="444">
        <f t="shared" ca="1" si="149"/>
        <v>-1305225026955.1946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-1305225026955.1946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-5438437612.3133106</v>
      </c>
      <c r="L3506" s="444">
        <f t="shared" ca="1" si="149"/>
        <v>-1310663464567.5078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-1310663464567.5078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-5461097769.0312824</v>
      </c>
      <c r="L3507" s="444">
        <f t="shared" ca="1" si="149"/>
        <v>-1316124562336.5391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-1316124562336.5391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-5483852343.0689125</v>
      </c>
      <c r="L3508" s="444">
        <f t="shared" ca="1" si="149"/>
        <v>-1321608414679.6079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-1321608414679.6079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-5506701727.8316994</v>
      </c>
      <c r="L3509" s="444">
        <f t="shared" ca="1" si="149"/>
        <v>-1327115116407.4397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-1327115116407.4397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-5529646318.3643322</v>
      </c>
      <c r="L3510" s="444">
        <f t="shared" ca="1" si="149"/>
        <v>-1332644762725.804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-1332644762725.804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-5552686511.3575163</v>
      </c>
      <c r="L3511" s="444">
        <f t="shared" ca="1" si="149"/>
        <v>-1338197449237.1614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-1338197449237.1614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-5575822705.1548386</v>
      </c>
      <c r="L3512" s="444">
        <f t="shared" ca="1" si="149"/>
        <v>-1343773271942.3162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-1343773271942.3162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-5599055299.7596502</v>
      </c>
      <c r="L3513" s="444">
        <f t="shared" ca="1" si="149"/>
        <v>-1349372327242.0759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-1349372327242.0759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-5622384696.8419828</v>
      </c>
      <c r="L3514" s="444">
        <f t="shared" ca="1" si="149"/>
        <v>-1354994711938.918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-1354994711938.918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-5645811299.745491</v>
      </c>
      <c r="L3515" s="444">
        <f t="shared" ca="1" si="149"/>
        <v>-1360640523238.6636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-1360640523238.6636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-5669335513.4944315</v>
      </c>
      <c r="L3516" s="444">
        <f t="shared" ca="1" si="149"/>
        <v>-1366309858752.158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-1366309858752.158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-5692957744.8006582</v>
      </c>
      <c r="L3517" s="444">
        <f t="shared" ca="1" si="149"/>
        <v>-1372002816496.9585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-1372002816496.9585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-5716678402.0706606</v>
      </c>
      <c r="L3518" s="444">
        <f t="shared" ca="1" si="149"/>
        <v>-1377719494899.0291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-1377719494899.0291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-5740497895.4126205</v>
      </c>
      <c r="L3519" s="444">
        <f t="shared" ca="1" si="149"/>
        <v>-1383459992794.4417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-1383459992794.4417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-5764416636.643507</v>
      </c>
      <c r="L3520" s="444">
        <f t="shared" ca="1" si="149"/>
        <v>-1389224409431.0852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-1389224409431.0852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-5788435039.2961884</v>
      </c>
      <c r="L3521" s="444">
        <f t="shared" ca="1" si="149"/>
        <v>-1395012844470.3813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-1395012844470.3813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-5812553518.6265888</v>
      </c>
      <c r="L3522" s="444">
        <f t="shared" ca="1" si="149"/>
        <v>-1400825397989.0081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-1400825397989.0081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-5836772491.6208668</v>
      </c>
      <c r="L3523" s="444">
        <f t="shared" ca="1" si="149"/>
        <v>-1406662170480.6289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-1406662170480.6289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-5861092377.0026207</v>
      </c>
      <c r="L3524" s="444">
        <f t="shared" ca="1" si="149"/>
        <v>-1412523262857.6316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-1412523262857.6316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-5885513595.2401314</v>
      </c>
      <c r="L3525" s="444">
        <f t="shared" ca="1" si="149"/>
        <v>-1418408776452.8718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-1418408776452.8718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-5910036568.5536327</v>
      </c>
      <c r="L3526" s="444">
        <f t="shared" ca="1" si="149"/>
        <v>-1424318813021.4255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-1424318813021.4255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-5934661720.9226065</v>
      </c>
      <c r="L3527" s="444">
        <f t="shared" ca="1" si="149"/>
        <v>-1430253474742.3481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-1430253474742.3481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-5959389478.0931168</v>
      </c>
      <c r="L3528" s="444">
        <f t="shared" ca="1" si="149"/>
        <v>-1436212864220.4412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-1436212864220.4412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-5984220267.5851717</v>
      </c>
      <c r="L3529" s="444">
        <f t="shared" ca="1" si="149"/>
        <v>-1442197084488.0264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-1442197084488.0264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-6009154518.7001095</v>
      </c>
      <c r="L3530" s="444">
        <f t="shared" ca="1" si="149"/>
        <v>-1448206239006.7266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-1448206239006.7266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-6034192662.5280275</v>
      </c>
      <c r="L3531" s="444">
        <f t="shared" ca="1" si="149"/>
        <v>-1454240431669.2546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-1454240431669.2546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-6059335131.9552279</v>
      </c>
      <c r="L3532" s="444">
        <f t="shared" ca="1" si="149"/>
        <v>-1460299766801.21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-1460299766801.21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-6084582361.6717081</v>
      </c>
      <c r="L3533" s="444">
        <f t="shared" ca="1" si="149"/>
        <v>-1466384349162.8816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-1466384349162.8816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-6109934788.1786728</v>
      </c>
      <c r="L3534" s="444">
        <f t="shared" ca="1" si="149"/>
        <v>-1472494283951.0603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-1472494283951.0603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-6135392849.7960844</v>
      </c>
      <c r="L3535" s="444">
        <f t="shared" ca="1" si="149"/>
        <v>-1478629676800.8564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-1478629676800.8564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-6160956986.6702347</v>
      </c>
      <c r="L3536" s="444">
        <f t="shared" ca="1" si="149"/>
        <v>-1484790633787.5266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-1484790633787.5266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-6186627640.7813606</v>
      </c>
      <c r="L3537" s="444">
        <f t="shared" ca="1" si="149"/>
        <v>-1490977261428.3079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-1490977261428.3079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-6212405255.9512825</v>
      </c>
      <c r="L3538" s="444">
        <f t="shared" ca="1" si="149"/>
        <v>-1497189666684.259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-1497189666684.259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-6238290277.851079</v>
      </c>
      <c r="L3539" s="444">
        <f t="shared" ca="1" si="149"/>
        <v>-1503427956962.1101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-1503427956962.1101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-6264283154.0087919</v>
      </c>
      <c r="L3540" s="444">
        <f t="shared" ca="1" si="149"/>
        <v>-1509692240116.1189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-1509692240116.1189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-6290384333.8171616</v>
      </c>
      <c r="L3541" s="444">
        <f t="shared" ca="1" si="149"/>
        <v>-1515982624449.936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-1515982624449.936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-6316594268.5414</v>
      </c>
      <c r="L3542" s="444">
        <f t="shared" ca="1" si="149"/>
        <v>-1522299218718.4775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-1522299218718.4775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-6342913411.3269901</v>
      </c>
      <c r="L3543" s="444">
        <f t="shared" ca="1" si="149"/>
        <v>-1528642132129.8044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-1528642132129.8044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-6369342217.2075186</v>
      </c>
      <c r="L3544" s="444">
        <f t="shared" ca="1" si="149"/>
        <v>-1535011474347.012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-1535011474347.012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-6395881143.1125498</v>
      </c>
      <c r="L3545" s="444">
        <f t="shared" ca="1" si="149"/>
        <v>-1541407355490.1245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-1541407355490.1245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-6422530647.8755188</v>
      </c>
      <c r="L3546" s="444">
        <f t="shared" ca="1" si="149"/>
        <v>-1547829886138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-1547829886138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-6449291192.2416668</v>
      </c>
      <c r="L3547" s="444">
        <f t="shared" ca="1" si="149"/>
        <v>-1554279177330.2417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-1554279177330.2417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-6476163238.8760071</v>
      </c>
      <c r="L3548" s="444">
        <f t="shared" ca="1" si="149"/>
        <v>-1560755340569.1177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-1560755340569.1177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-6503147252.3713236</v>
      </c>
      <c r="L3549" s="444">
        <f t="shared" ca="1" si="149"/>
        <v>-1567258487821.489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-1567258487821.489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-6530243699.2562046</v>
      </c>
      <c r="L3550" s="444">
        <f t="shared" ca="1" si="149"/>
        <v>-1573788731520.7451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-1573788731520.7451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-6557453048.0031042</v>
      </c>
      <c r="L3551" s="444">
        <f t="shared" ca="1" si="149"/>
        <v>-1580346184568.7483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-1580346184568.7483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-6584775769.0364513</v>
      </c>
      <c r="L3552" s="444">
        <f t="shared" ca="1" si="149"/>
        <v>-1586930960337.7847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-1586930960337.7847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-6612212334.7407694</v>
      </c>
      <c r="L3553" s="444">
        <f t="shared" ca="1" si="149"/>
        <v>-1593543172672.5254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-1593543172672.5254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-6639763219.4688559</v>
      </c>
      <c r="L3554" s="444">
        <f t="shared" ca="1" si="149"/>
        <v>-1600182935891.9941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-1600182935891.9941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-6667428899.5499754</v>
      </c>
      <c r="L3555" s="444">
        <f t="shared" ca="1" si="149"/>
        <v>-1606850364791.5442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-1606850364791.5442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-6695209853.2981005</v>
      </c>
      <c r="L3556" s="444">
        <f t="shared" ca="1" si="149"/>
        <v>-1613545574644.8423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-1613545574644.8423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-6723106561.0201759</v>
      </c>
      <c r="L3557" s="444">
        <f t="shared" ca="1" si="149"/>
        <v>-1620268681205.8625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-1620268681205.8625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-6751119505.0244274</v>
      </c>
      <c r="L3558" s="444">
        <f t="shared" ca="1" si="149"/>
        <v>-1627019800710.887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-1627019800710.887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-6779249169.6286955</v>
      </c>
      <c r="L3559" s="444">
        <f t="shared" ca="1" si="149"/>
        <v>-1633799049880.5156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-1633799049880.5156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-6807496041.1688147</v>
      </c>
      <c r="L3560" s="444">
        <f t="shared" ca="1" si="149"/>
        <v>-1640606545921.6843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-1640606545921.6843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-6835860608.0070181</v>
      </c>
      <c r="L3561" s="444">
        <f t="shared" ca="1" si="149"/>
        <v>-1647442406529.6914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-1647442406529.6914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-6864343360.5403805</v>
      </c>
      <c r="L3562" s="444">
        <f t="shared" ca="1" si="149"/>
        <v>-1654306749890.2317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-1654306749890.2317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-6892944791.2092981</v>
      </c>
      <c r="L3563" s="444">
        <f t="shared" ca="1" si="149"/>
        <v>-1661199694681.4409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-1661199694681.4409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-6921665394.5060034</v>
      </c>
      <c r="L3564" s="444">
        <f t="shared" ca="1" si="149"/>
        <v>-1668121360075.947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-1668121360075.947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-6950505666.9831123</v>
      </c>
      <c r="L3565" s="444">
        <f t="shared" ca="1" si="149"/>
        <v>-1675071865742.9302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-1675071865742.9302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-6979466107.2622089</v>
      </c>
      <c r="L3566" s="444">
        <f t="shared" ca="1" si="149"/>
        <v>-1682051331850.1924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-1682051331850.1924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-7008547216.0424681</v>
      </c>
      <c r="L3567" s="444">
        <f t="shared" ca="1" si="149"/>
        <v>-1689059879066.2349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-1689059879066.2349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-7037749496.1093121</v>
      </c>
      <c r="L3568" s="444">
        <f t="shared" ca="1" si="149"/>
        <v>-1696097628562.3442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-1696097628562.3442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-7067073452.3431005</v>
      </c>
      <c r="L3569" s="444">
        <f t="shared" ca="1" si="149"/>
        <v>-1703164702014.6873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-1703164702014.6873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-7096519591.7278633</v>
      </c>
      <c r="L3570" s="444">
        <f t="shared" ca="1" si="149"/>
        <v>-1710261221606.415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-1710261221606.415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-7126088423.3600626</v>
      </c>
      <c r="L3571" s="444">
        <f t="shared" ca="1" si="149"/>
        <v>-1717387310029.7751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-1717387310029.7751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-7155780458.4573965</v>
      </c>
      <c r="L3572" s="444">
        <f t="shared" ca="1" si="149"/>
        <v>-1724543090488.2324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-1724543090488.2324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-7185596210.3676348</v>
      </c>
      <c r="L3573" s="444">
        <f t="shared" ca="1" si="149"/>
        <v>-1731728686698.6001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-1731728686698.6001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-7215536194.5775003</v>
      </c>
      <c r="L3574" s="444">
        <f t="shared" ca="1" si="149"/>
        <v>-1738944222893.1775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-1738944222893.1775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-7245600928.7215729</v>
      </c>
      <c r="L3575" s="444">
        <f t="shared" ca="1" si="149"/>
        <v>-1746189823821.8992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-1746189823821.8992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-7275790932.5912457</v>
      </c>
      <c r="L3576" s="444">
        <f t="shared" ca="1" si="149"/>
        <v>-1753465614754.4905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-1753465614754.4905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-7306106728.1437101</v>
      </c>
      <c r="L3577" s="444">
        <f t="shared" ca="1" si="149"/>
        <v>-1760771721482.6343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-1760771721482.6343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-7336548839.5109758</v>
      </c>
      <c r="L3578" s="444">
        <f t="shared" ref="L3578:L3832" ca="1" si="154">I3578-J3578+K3578</f>
        <v>-1768108270322.1453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-1768108270322.1453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-7367117793.0089397</v>
      </c>
      <c r="L3579" s="444">
        <f t="shared" ca="1" si="154"/>
        <v>-1775475388115.1543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-1775475388115.1543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-7397814117.1464758</v>
      </c>
      <c r="L3580" s="444">
        <f t="shared" ca="1" si="154"/>
        <v>-1782873202232.3008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-1782873202232.3008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-7428638342.6345863</v>
      </c>
      <c r="L3581" s="444">
        <f t="shared" ca="1" si="154"/>
        <v>-1790301840574.9353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-1790301840574.9353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-7459591002.3955641</v>
      </c>
      <c r="L3582" s="444">
        <f t="shared" ca="1" si="154"/>
        <v>-1797761431577.3308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-1797761431577.3308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-7490672631.5722113</v>
      </c>
      <c r="L3583" s="444">
        <f t="shared" ca="1" si="154"/>
        <v>-1805252104208.9031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-1805252104208.9031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-7521883767.537096</v>
      </c>
      <c r="L3584" s="444">
        <f t="shared" ca="1" si="154"/>
        <v>-1812773987976.4402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-1812773987976.4402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-7553224949.9018335</v>
      </c>
      <c r="L3585" s="444">
        <f t="shared" ca="1" si="154"/>
        <v>-1820327212926.342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-1820327212926.342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-7584696720.5264263</v>
      </c>
      <c r="L3586" s="444">
        <f t="shared" ca="1" si="154"/>
        <v>-1827911909646.8684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-1827911909646.8684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-7616299623.5286188</v>
      </c>
      <c r="L3587" s="444">
        <f t="shared" ca="1" si="154"/>
        <v>-1835528209270.397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-1835528209270.397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-7648034205.2933216</v>
      </c>
      <c r="L3588" s="444">
        <f t="shared" ca="1" si="154"/>
        <v>-1843176243475.6902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-1843176243475.6902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-7679901014.4820423</v>
      </c>
      <c r="L3589" s="444">
        <f t="shared" ca="1" si="154"/>
        <v>-1850856144490.1721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-1850856144490.1721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-7711900602.0423851</v>
      </c>
      <c r="L3590" s="444">
        <f t="shared" ca="1" si="154"/>
        <v>-1858568045092.2146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-1858568045092.2146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-7744033521.2175608</v>
      </c>
      <c r="L3591" s="444">
        <f t="shared" ca="1" si="154"/>
        <v>-1866312078613.4321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-1866312078613.4321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-7776300327.5559683</v>
      </c>
      <c r="L3592" s="444">
        <f t="shared" ca="1" si="154"/>
        <v>-1874088378940.988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-1874088378940.988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-7808701578.920783</v>
      </c>
      <c r="L3593" s="444">
        <f t="shared" ca="1" si="154"/>
        <v>-1881897080519.9089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-1881897080519.9089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-7841237835.4996204</v>
      </c>
      <c r="L3594" s="444">
        <f t="shared" ca="1" si="154"/>
        <v>-1889738318355.4084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-1889738318355.4084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-7873909659.8142014</v>
      </c>
      <c r="L3595" s="444">
        <f t="shared" ca="1" si="154"/>
        <v>-1897612228015.2227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-1897612228015.2227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-7906717616.730094</v>
      </c>
      <c r="L3596" s="444">
        <f t="shared" ca="1" si="154"/>
        <v>-1905518945631.9526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-1905518945631.9526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-7939662273.4664688</v>
      </c>
      <c r="L3597" s="444">
        <f t="shared" ca="1" si="154"/>
        <v>-1913458607905.4192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-1913458607905.4192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-7972744199.6059122</v>
      </c>
      <c r="L3598" s="444">
        <f t="shared" ca="1" si="154"/>
        <v>-1921431352105.0251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-1921431352105.0251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-8005963967.1042709</v>
      </c>
      <c r="L3599" s="444">
        <f t="shared" ca="1" si="154"/>
        <v>-1929437316072.1294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-1929437316072.1294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-8039322150.300539</v>
      </c>
      <c r="L3600" s="444">
        <f t="shared" ca="1" si="154"/>
        <v>-1937476638222.4299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-1937476638222.4299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-8072819325.9267912</v>
      </c>
      <c r="L3601" s="444">
        <f t="shared" ca="1" si="154"/>
        <v>-1945549457548.3567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-1945549457548.3567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-8106456073.1181526</v>
      </c>
      <c r="L3602" s="444">
        <f t="shared" ca="1" si="154"/>
        <v>-1953655913621.4749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-1953655913621.4749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-8140232973.4228115</v>
      </c>
      <c r="L3603" s="444">
        <f t="shared" ca="1" si="154"/>
        <v>-1961796146594.8977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-1961796146594.8977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-8174150610.8120728</v>
      </c>
      <c r="L3604" s="444">
        <f t="shared" ca="1" si="154"/>
        <v>-1969970297205.7097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-1969970297205.7097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-8208209571.6904583</v>
      </c>
      <c r="L3605" s="444">
        <f t="shared" ca="1" si="154"/>
        <v>-1978178506777.4001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-1978178506777.4001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-8242410444.9058352</v>
      </c>
      <c r="L3606" s="444">
        <f t="shared" ca="1" si="154"/>
        <v>-1986420917222.3059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-1986420917222.3059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-8276753821.7596092</v>
      </c>
      <c r="L3607" s="444">
        <f t="shared" ca="1" si="154"/>
        <v>-1994697671044.0654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-1994697671044.0654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-8311240296.0169392</v>
      </c>
      <c r="L3608" s="444">
        <f t="shared" ca="1" si="154"/>
        <v>-2003008911340.0823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-2003008911340.0823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-8345870463.9170094</v>
      </c>
      <c r="L3609" s="444">
        <f t="shared" ca="1" si="154"/>
        <v>-2011354781803.9993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-2011354781803.9993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-8380644924.1833296</v>
      </c>
      <c r="L3610" s="444">
        <f t="shared" ca="1" si="154"/>
        <v>-2019735426728.1826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-2019735426728.1826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-8415564278.0340939</v>
      </c>
      <c r="L3611" s="444">
        <f t="shared" ca="1" si="154"/>
        <v>-2028150991006.2168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-2028150991006.2168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-8450629129.1925697</v>
      </c>
      <c r="L3612" s="444">
        <f t="shared" ca="1" si="154"/>
        <v>-2036601620135.4094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-2036601620135.4094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-8485840083.8975391</v>
      </c>
      <c r="L3613" s="444">
        <f t="shared" ca="1" si="154"/>
        <v>-2045087460219.3069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-2045087460219.3069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-8521197750.9137783</v>
      </c>
      <c r="L3614" s="444">
        <f t="shared" ca="1" si="154"/>
        <v>-2053608657970.2207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-2053608657970.2207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-8556702741.5425863</v>
      </c>
      <c r="L3615" s="444">
        <f t="shared" ca="1" si="154"/>
        <v>-2062165360711.7632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-2062165360711.7632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-8592355669.6323471</v>
      </c>
      <c r="L3616" s="444">
        <f t="shared" ca="1" si="154"/>
        <v>-2070757716381.3955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-2070757716381.3955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-8628157151.5891495</v>
      </c>
      <c r="L3617" s="444">
        <f t="shared" ca="1" si="154"/>
        <v>-2079385873532.9846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-2079385873532.9846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-8664107806.3874359</v>
      </c>
      <c r="L3618" s="444">
        <f t="shared" ca="1" si="154"/>
        <v>-2088049981339.3721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-2088049981339.3721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-8700208255.5807171</v>
      </c>
      <c r="L3619" s="444">
        <f t="shared" ca="1" si="154"/>
        <v>-2096750189594.9529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-2096750189594.9529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-8736459123.3123055</v>
      </c>
      <c r="L3620" s="444">
        <f t="shared" ca="1" si="154"/>
        <v>-2105486648718.2651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-2105486648718.2651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-8772861036.3261051</v>
      </c>
      <c r="L3621" s="444">
        <f t="shared" ca="1" si="154"/>
        <v>-2114259509754.5913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-2114259509754.5913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-8809414623.9774628</v>
      </c>
      <c r="L3622" s="444">
        <f t="shared" ca="1" si="154"/>
        <v>-2123068924378.5688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-2123068924378.5688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-8846120518.2440376</v>
      </c>
      <c r="L3623" s="444">
        <f t="shared" ca="1" si="154"/>
        <v>-2131915044896.813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-2131915044896.813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-8882979353.7367191</v>
      </c>
      <c r="L3624" s="444">
        <f t="shared" ca="1" si="154"/>
        <v>-2140798024250.5498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-2140798024250.5498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-8919991767.7106247</v>
      </c>
      <c r="L3625" s="444">
        <f t="shared" ca="1" si="154"/>
        <v>-2149718016018.2605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-2149718016018.2605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-8957158400.076086</v>
      </c>
      <c r="L3626" s="444">
        <f t="shared" ca="1" si="154"/>
        <v>-2158675174418.3367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-2158675174418.3367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-8994479893.4097366</v>
      </c>
      <c r="L3627" s="444">
        <f t="shared" ca="1" si="154"/>
        <v>-2167669654311.7463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-2167669654311.7463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-9031956892.9656105</v>
      </c>
      <c r="L3628" s="444">
        <f t="shared" ca="1" si="154"/>
        <v>-2176701611204.7119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-2176701611204.7119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-9069590046.6863003</v>
      </c>
      <c r="L3629" s="444">
        <f t="shared" ca="1" si="154"/>
        <v>-2185771201251.3982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-2185771201251.3982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-9107380005.214159</v>
      </c>
      <c r="L3630" s="444">
        <f t="shared" ca="1" si="154"/>
        <v>-2194878581256.6123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-2194878581256.6123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-9145327421.9025517</v>
      </c>
      <c r="L3631" s="444">
        <f t="shared" ca="1" si="154"/>
        <v>-2204023908678.5146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-2204023908678.5146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-9183432952.8271446</v>
      </c>
      <c r="L3632" s="444">
        <f t="shared" ca="1" si="154"/>
        <v>-2213207341631.3418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-2213207341631.3418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-9221697256.7972565</v>
      </c>
      <c r="L3633" s="444">
        <f t="shared" ca="1" si="154"/>
        <v>-2222429038888.1392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-2222429038888.1392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-9260120995.3672466</v>
      </c>
      <c r="L3634" s="444">
        <f t="shared" ca="1" si="154"/>
        <v>-2231689159883.5063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-2231689159883.5063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-9298704832.8479424</v>
      </c>
      <c r="L3635" s="444">
        <f t="shared" ca="1" si="154"/>
        <v>-2240987864716.3545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-2240987864716.3545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-9337449436.3181438</v>
      </c>
      <c r="L3636" s="444">
        <f t="shared" ca="1" si="154"/>
        <v>-2250325314152.6729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-2250325314152.6729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-9376355475.636137</v>
      </c>
      <c r="L3637" s="444">
        <f t="shared" ca="1" si="154"/>
        <v>-2259701669628.3091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-2259701669628.3091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-9415423623.4512882</v>
      </c>
      <c r="L3638" s="444">
        <f t="shared" ca="1" si="154"/>
        <v>-2269117093251.7603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-2269117093251.7603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-9454654555.2156677</v>
      </c>
      <c r="L3639" s="444">
        <f t="shared" ca="1" si="154"/>
        <v>-2278571747806.9761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-2278571747806.9761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-9494048949.195734</v>
      </c>
      <c r="L3640" s="444">
        <f t="shared" ca="1" si="154"/>
        <v>-2288065796756.1719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-2288065796756.1719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-9533607486.4840488</v>
      </c>
      <c r="L3641" s="444">
        <f t="shared" ca="1" si="154"/>
        <v>-2297599404242.6558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-2297599404242.6558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-9573330851.0110664</v>
      </c>
      <c r="L3642" s="444">
        <f t="shared" ca="1" si="154"/>
        <v>-2307172735093.667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-2307172735093.667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-9613219729.5569458</v>
      </c>
      <c r="L3643" s="444">
        <f t="shared" ca="1" si="154"/>
        <v>-2316785954823.2241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-2316785954823.2241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-9653274811.7634335</v>
      </c>
      <c r="L3644" s="444">
        <f t="shared" ca="1" si="154"/>
        <v>-2326439229634.9878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-2326439229634.9878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-9693496790.1457825</v>
      </c>
      <c r="L3645" s="444">
        <f t="shared" ca="1" si="154"/>
        <v>-2336132726425.1338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-2336132726425.1338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-9733886360.1047249</v>
      </c>
      <c r="L3646" s="444">
        <f t="shared" ca="1" si="154"/>
        <v>-2345866612785.2383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-2345866612785.2383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-9774444219.9384918</v>
      </c>
      <c r="L3647" s="444">
        <f t="shared" ca="1" si="154"/>
        <v>-2355641057005.1768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-2355641057005.1768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-9815171070.8549023</v>
      </c>
      <c r="L3648" s="444">
        <f t="shared" ca="1" si="154"/>
        <v>-2365456228076.0317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-2365456228076.0317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-9856067616.9834652</v>
      </c>
      <c r="L3649" s="444">
        <f t="shared" ca="1" si="154"/>
        <v>-2375312295693.0151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-2375312295693.0151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-9897134565.3875637</v>
      </c>
      <c r="L3650" s="444">
        <f t="shared" ca="1" si="154"/>
        <v>-2385209430258.4028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-2385209430258.4028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-9938372626.0766792</v>
      </c>
      <c r="L3651" s="444">
        <f t="shared" ca="1" si="154"/>
        <v>-2395147802884.4795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-2395147802884.4795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-9979782512.0186653</v>
      </c>
      <c r="L3652" s="444">
        <f t="shared" ca="1" si="154"/>
        <v>-2405127585396.498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-2405127585396.498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-10021364939.152075</v>
      </c>
      <c r="L3653" s="444">
        <f t="shared" ca="1" si="154"/>
        <v>-2415148950335.6499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-2415148950335.6499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-10063120626.39854</v>
      </c>
      <c r="L3654" s="444">
        <f t="shared" ca="1" si="154"/>
        <v>-2425212070962.0483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-2425212070962.0483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-10105050295.675201</v>
      </c>
      <c r="L3655" s="444">
        <f t="shared" ca="1" si="154"/>
        <v>-2435317121257.7236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-2435317121257.7236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-10147154671.907181</v>
      </c>
      <c r="L3656" s="444">
        <f t="shared" ca="1" si="154"/>
        <v>-2445464275929.6309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-2445464275929.6309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-10189434483.040129</v>
      </c>
      <c r="L3657" s="444">
        <f t="shared" ca="1" si="154"/>
        <v>-2455653710412.6709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-2455653710412.6709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-10231890460.052795</v>
      </c>
      <c r="L3658" s="444">
        <f t="shared" ca="1" si="154"/>
        <v>-2465885600872.7236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-2465885600872.7236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-10274523336.969681</v>
      </c>
      <c r="L3659" s="444">
        <f t="shared" ca="1" si="154"/>
        <v>-2476160124209.6934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-2476160124209.6934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-10317333850.873722</v>
      </c>
      <c r="L3660" s="444">
        <f t="shared" ca="1" si="154"/>
        <v>-2486477458060.5669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-2486477458060.5669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-10360322741.919029</v>
      </c>
      <c r="L3661" s="444">
        <f t="shared" ca="1" si="154"/>
        <v>-2496837780802.4858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-2496837780802.4858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-10403490753.343691</v>
      </c>
      <c r="L3662" s="444">
        <f t="shared" ca="1" si="154"/>
        <v>-2507241271555.8296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-2507241271555.8296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-10446838631.482624</v>
      </c>
      <c r="L3663" s="444">
        <f t="shared" ca="1" si="154"/>
        <v>-2517688110187.312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-2517688110187.312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-10490367125.780466</v>
      </c>
      <c r="L3664" s="444">
        <f t="shared" ca="1" si="154"/>
        <v>-2528178477313.0923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-2528178477313.0923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-10534076988.80455</v>
      </c>
      <c r="L3665" s="444">
        <f t="shared" ca="1" si="154"/>
        <v>-2538712554301.897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-2538712554301.897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-10577968976.257904</v>
      </c>
      <c r="L3666" s="444">
        <f t="shared" ca="1" si="154"/>
        <v>-2549290523278.1548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-2549290523278.1548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-10622043846.992311</v>
      </c>
      <c r="L3667" s="444">
        <f t="shared" ca="1" si="154"/>
        <v>-2559912567125.147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-2559912567125.147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-10666302363.021446</v>
      </c>
      <c r="L3668" s="444">
        <f t="shared" ca="1" si="154"/>
        <v>-2570578869488.1685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-2570578869488.1685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-10710745289.534035</v>
      </c>
      <c r="L3669" s="444">
        <f t="shared" ca="1" si="154"/>
        <v>-2581289614777.7026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-2581289614777.7026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-10755373394.907095</v>
      </c>
      <c r="L3670" s="444">
        <f t="shared" ca="1" si="154"/>
        <v>-2592044988172.6099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-2592044988172.6099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-10800187450.719208</v>
      </c>
      <c r="L3671" s="444">
        <f t="shared" ca="1" si="154"/>
        <v>-2602845175623.3291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-2602845175623.3291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-10845188231.76387</v>
      </c>
      <c r="L3672" s="444">
        <f t="shared" ca="1" si="154"/>
        <v>-2613690363855.0928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-2613690363855.0928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-10890376516.062887</v>
      </c>
      <c r="L3673" s="444">
        <f t="shared" ca="1" si="154"/>
        <v>-2624580740371.1558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-2624580740371.1558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-10935753084.879816</v>
      </c>
      <c r="L3674" s="444">
        <f t="shared" ca="1" si="154"/>
        <v>-2635516493456.0356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-2635516493456.0356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-10981318722.733482</v>
      </c>
      <c r="L3675" s="444">
        <f t="shared" ca="1" si="154"/>
        <v>-2646497812178.769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-2646497812178.769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-11027074217.411537</v>
      </c>
      <c r="L3676" s="444">
        <f t="shared" ca="1" si="154"/>
        <v>-2657524886396.1807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-2657524886396.1807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-11073020359.984085</v>
      </c>
      <c r="L3677" s="444">
        <f t="shared" ca="1" si="154"/>
        <v>-2668597906756.1646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-2668597906756.1646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-11119157944.817352</v>
      </c>
      <c r="L3678" s="444">
        <f t="shared" ca="1" si="154"/>
        <v>-2679717064700.9819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-2679717064700.9819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-11165487769.587425</v>
      </c>
      <c r="L3679" s="444">
        <f t="shared" ca="1" si="154"/>
        <v>-2690882552470.5693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-2690882552470.5693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-11212010635.294039</v>
      </c>
      <c r="L3680" s="444">
        <f t="shared" ca="1" si="154"/>
        <v>-2702094563105.8633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-2702094563105.8633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-11258727346.274429</v>
      </c>
      <c r="L3681" s="444">
        <f t="shared" ca="1" si="154"/>
        <v>-2713353290452.1377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-2713353290452.1377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-11305638710.217239</v>
      </c>
      <c r="L3682" s="444">
        <f t="shared" ca="1" si="154"/>
        <v>-2724658929162.355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-2724658929162.355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-11352745538.176479</v>
      </c>
      <c r="L3683" s="444">
        <f t="shared" ca="1" si="154"/>
        <v>-2736011674700.5313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-2736011674700.5313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-11400048644.585546</v>
      </c>
      <c r="L3684" s="444">
        <f t="shared" ca="1" si="154"/>
        <v>-2747411723345.1167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-2747411723345.1167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-11447548847.27132</v>
      </c>
      <c r="L3685" s="444">
        <f t="shared" ca="1" si="154"/>
        <v>-2758859272192.3882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-2758859272192.3882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-11495246967.468285</v>
      </c>
      <c r="L3686" s="444">
        <f t="shared" ca="1" si="154"/>
        <v>-2770354519159.8564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-2770354519159.8564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-11543143829.832735</v>
      </c>
      <c r="L3687" s="444">
        <f t="shared" ca="1" si="154"/>
        <v>-2781897662989.689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-2781897662989.689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-11591240262.457037</v>
      </c>
      <c r="L3688" s="444">
        <f t="shared" ca="1" si="154"/>
        <v>-2793488903252.146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-2793488903252.146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-11639537096.883942</v>
      </c>
      <c r="L3689" s="444">
        <f t="shared" ca="1" si="154"/>
        <v>-2805128440349.0298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-2805128440349.0298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-11688035168.120956</v>
      </c>
      <c r="L3690" s="444">
        <f t="shared" ca="1" si="154"/>
        <v>-2816816475517.1509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-2816816475517.1509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-11736735314.654795</v>
      </c>
      <c r="L3691" s="444">
        <f t="shared" ca="1" si="154"/>
        <v>-2828553210831.8057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-2828553210831.8057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-11785638378.465857</v>
      </c>
      <c r="L3692" s="444">
        <f t="shared" ca="1" si="154"/>
        <v>-2840338849210.2715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-2840338849210.2715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-11834745205.042797</v>
      </c>
      <c r="L3693" s="444">
        <f t="shared" ca="1" si="154"/>
        <v>-2852173594415.3145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-2852173594415.3145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-11884056643.397144</v>
      </c>
      <c r="L3694" s="444">
        <f t="shared" ca="1" si="154"/>
        <v>-2864057651058.7114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-2864057651058.7114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-11933573546.077965</v>
      </c>
      <c r="L3695" s="444">
        <f t="shared" ca="1" si="154"/>
        <v>-2875991224604.7896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-2875991224604.7896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-11983296769.186623</v>
      </c>
      <c r="L3696" s="444">
        <f t="shared" ca="1" si="154"/>
        <v>-2887974521373.9761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-2887974521373.9761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-12033227172.391567</v>
      </c>
      <c r="L3697" s="444">
        <f t="shared" ca="1" si="154"/>
        <v>-2900007748546.3677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-2900007748546.3677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-12083365618.943199</v>
      </c>
      <c r="L3698" s="444">
        <f t="shared" ca="1" si="154"/>
        <v>-2912091114165.311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-2912091114165.311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-12133712975.688795</v>
      </c>
      <c r="L3699" s="444">
        <f t="shared" ca="1" si="154"/>
        <v>-2924224827141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-2924224827141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-12184270113.0875</v>
      </c>
      <c r="L3700" s="444">
        <f t="shared" ca="1" si="154"/>
        <v>-2936409097254.0874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-2936409097254.0874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-12235037905.225365</v>
      </c>
      <c r="L3701" s="444">
        <f t="shared" ca="1" si="154"/>
        <v>-2948644135159.313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-2948644135159.313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-12286017229.830471</v>
      </c>
      <c r="L3702" s="444">
        <f t="shared" ca="1" si="154"/>
        <v>-2960930152389.1436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-2960930152389.1436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-12337208968.288097</v>
      </c>
      <c r="L3703" s="444">
        <f t="shared" ca="1" si="154"/>
        <v>-2973267361357.4316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-2973267361357.4316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-12388614005.655966</v>
      </c>
      <c r="L3704" s="444">
        <f t="shared" ca="1" si="154"/>
        <v>-2985655975363.0874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-2985655975363.0874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-12440233230.679531</v>
      </c>
      <c r="L3705" s="444">
        <f t="shared" ca="1" si="154"/>
        <v>-2998096208593.7671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-2998096208593.7671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-12492067535.807364</v>
      </c>
      <c r="L3706" s="444">
        <f t="shared" ca="1" si="154"/>
        <v>-3010588276129.5742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-3010588276129.5742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-12544117817.206558</v>
      </c>
      <c r="L3707" s="444">
        <f t="shared" ca="1" si="154"/>
        <v>-3023132393946.7808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-3023132393946.7808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-12596384974.778254</v>
      </c>
      <c r="L3708" s="444">
        <f t="shared" ca="1" si="154"/>
        <v>-3035728778921.5591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-3035728778921.5591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-12648869912.173162</v>
      </c>
      <c r="L3709" s="444">
        <f t="shared" ca="1" si="154"/>
        <v>-3048377648833.7324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-3048377648833.7324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-12701573536.807219</v>
      </c>
      <c r="L3710" s="444">
        <f t="shared" ca="1" si="154"/>
        <v>-3061079222370.5396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-3061079222370.5396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-12754496759.877249</v>
      </c>
      <c r="L3711" s="444">
        <f t="shared" ca="1" si="154"/>
        <v>-3073833719130.417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-3073833719130.417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-12807640496.376738</v>
      </c>
      <c r="L3712" s="444">
        <f t="shared" ca="1" si="154"/>
        <v>-3086641359626.7939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-3086641359626.7939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-12861005665.111641</v>
      </c>
      <c r="L3713" s="444">
        <f t="shared" ca="1" si="154"/>
        <v>-3099502365291.9058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-3099502365291.9058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-12914593188.716274</v>
      </c>
      <c r="L3714" s="444">
        <f t="shared" ca="1" si="154"/>
        <v>-3112416958480.6221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-3112416958480.6221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-12968403993.669258</v>
      </c>
      <c r="L3715" s="444">
        <f t="shared" ca="1" si="154"/>
        <v>-3125385362474.2915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-3125385362474.2915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-13022439010.309547</v>
      </c>
      <c r="L3716" s="444">
        <f t="shared" ca="1" si="154"/>
        <v>-3138407801484.6011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-3138407801484.6011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-13076699172.852505</v>
      </c>
      <c r="L3717" s="444">
        <f t="shared" ca="1" si="154"/>
        <v>-3151484500657.4536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-3151484500657.4536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-13131185419.406057</v>
      </c>
      <c r="L3718" s="444">
        <f t="shared" ca="1" si="154"/>
        <v>-3164615686076.8599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-3164615686076.8599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-13185898691.986916</v>
      </c>
      <c r="L3719" s="444">
        <f t="shared" ca="1" si="154"/>
        <v>-3177801584768.8467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-3177801584768.8467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-13240839936.536861</v>
      </c>
      <c r="L3720" s="444">
        <f t="shared" ca="1" si="154"/>
        <v>-3191042424705.3833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-3191042424705.3833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-13296010102.939096</v>
      </c>
      <c r="L3721" s="444">
        <f t="shared" ca="1" si="154"/>
        <v>-3204338434808.3223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-3204338434808.3223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-13351410145.034676</v>
      </c>
      <c r="L3722" s="444">
        <f t="shared" ca="1" si="154"/>
        <v>-3217689844953.3569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-3217689844953.3569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-13407041020.638987</v>
      </c>
      <c r="L3723" s="444">
        <f t="shared" ca="1" si="154"/>
        <v>-3231096885973.9961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-3231096885973.9961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-13462903691.558317</v>
      </c>
      <c r="L3724" s="444">
        <f t="shared" ca="1" si="154"/>
        <v>-3244559789665.5542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-3244559789665.5542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-13518999123.606476</v>
      </c>
      <c r="L3725" s="444">
        <f t="shared" ca="1" si="154"/>
        <v>-3258078788789.1606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-3258078788789.1606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-13575328286.621502</v>
      </c>
      <c r="L3726" s="444">
        <f t="shared" ca="1" si="154"/>
        <v>-3271654117075.7822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-3271654117075.7822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-13631892154.482426</v>
      </c>
      <c r="L3727" s="444">
        <f t="shared" ca="1" si="154"/>
        <v>-3285286009230.2646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-3285286009230.2646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-13688691705.126102</v>
      </c>
      <c r="L3728" s="444">
        <f t="shared" ca="1" si="154"/>
        <v>-3298974700935.3906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-3298974700935.3906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-13745727920.564127</v>
      </c>
      <c r="L3729" s="444">
        <f t="shared" ca="1" si="154"/>
        <v>-3312720428855.9546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-3312720428855.9546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-13803001786.899811</v>
      </c>
      <c r="L3730" s="444">
        <f t="shared" ca="1" si="154"/>
        <v>-3326523430642.8545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-3326523430642.8545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-13860514294.345226</v>
      </c>
      <c r="L3731" s="444">
        <f t="shared" ca="1" si="154"/>
        <v>-3340383944937.1997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-3340383944937.1997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-13918266437.238333</v>
      </c>
      <c r="L3732" s="444">
        <f t="shared" ca="1" si="154"/>
        <v>-3354302211374.438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-3354302211374.438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-13976259214.060158</v>
      </c>
      <c r="L3733" s="444">
        <f t="shared" ca="1" si="154"/>
        <v>-3368278470588.498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-3368278470588.498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-14034493627.452074</v>
      </c>
      <c r="L3734" s="444">
        <f t="shared" ca="1" si="154"/>
        <v>-3382312964215.9502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-3382312964215.9502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-14092970684.233126</v>
      </c>
      <c r="L3735" s="444">
        <f t="shared" ca="1" si="154"/>
        <v>-3396405934900.1831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-3396405934900.1831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-14151691395.417429</v>
      </c>
      <c r="L3736" s="444">
        <f t="shared" ca="1" si="154"/>
        <v>-3410557626295.6006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-3410557626295.6006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-14210656776.231668</v>
      </c>
      <c r="L3737" s="444">
        <f t="shared" ca="1" si="154"/>
        <v>-3424768283071.832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-3424768283071.832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-14269867846.132633</v>
      </c>
      <c r="L3738" s="444">
        <f t="shared" ca="1" si="154"/>
        <v>-3439038150917.9648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-3439038150917.9648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-14329325628.824852</v>
      </c>
      <c r="L3739" s="444">
        <f t="shared" ca="1" si="154"/>
        <v>-3453367476546.7896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-3453367476546.7896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-14389031152.278292</v>
      </c>
      <c r="L3740" s="444">
        <f t="shared" ca="1" si="154"/>
        <v>-3467756507699.0679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-3467756507699.0679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-14448985448.746117</v>
      </c>
      <c r="L3741" s="444">
        <f t="shared" ca="1" si="154"/>
        <v>-3482205493147.814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-3482205493147.814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-14509189554.782558</v>
      </c>
      <c r="L3742" s="444">
        <f t="shared" ca="1" si="154"/>
        <v>-3496714682702.5967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-3496714682702.5967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-14569644511.26082</v>
      </c>
      <c r="L3743" s="444">
        <f t="shared" ca="1" si="154"/>
        <v>-3511284327213.8574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-3511284327213.8574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-14630351363.391073</v>
      </c>
      <c r="L3744" s="444">
        <f t="shared" ca="1" si="154"/>
        <v>-3525914678577.2485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-3525914678577.2485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-14691311160.738535</v>
      </c>
      <c r="L3745" s="444">
        <f t="shared" ca="1" si="154"/>
        <v>-3540605989737.9873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-3540605989737.9873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-14752524957.241611</v>
      </c>
      <c r="L3746" s="444">
        <f t="shared" ca="1" si="154"/>
        <v>-3555358514695.229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-3555358514695.229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-14813993811.23012</v>
      </c>
      <c r="L3747" s="444">
        <f t="shared" ca="1" si="154"/>
        <v>-3570172508506.459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-3570172508506.459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-14875718785.443577</v>
      </c>
      <c r="L3748" s="444">
        <f t="shared" ca="1" si="154"/>
        <v>-3585048227291.9023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-3585048227291.9023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-14937700947.049593</v>
      </c>
      <c r="L3749" s="444">
        <f t="shared" ca="1" si="154"/>
        <v>-3599985928238.9521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-3599985928238.9521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-14999941367.6623</v>
      </c>
      <c r="L3750" s="444">
        <f t="shared" ca="1" si="154"/>
        <v>-3614985869606.6143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-3614985869606.6143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-15062441123.360893</v>
      </c>
      <c r="L3751" s="444">
        <f t="shared" ca="1" si="154"/>
        <v>-3630048310729.9751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-3630048310729.9751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-15125201294.708229</v>
      </c>
      <c r="L3752" s="444">
        <f t="shared" ca="1" si="154"/>
        <v>-3645173512024.6831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-3645173512024.6831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-15188222966.76951</v>
      </c>
      <c r="L3753" s="444">
        <f t="shared" ca="1" si="154"/>
        <v>-3660361734991.4526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-3660361734991.4526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-15251507229.131052</v>
      </c>
      <c r="L3754" s="444">
        <f t="shared" ca="1" si="154"/>
        <v>-3675613242220.5835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-3675613242220.5835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-15315055175.919096</v>
      </c>
      <c r="L3755" s="444">
        <f t="shared" ca="1" si="154"/>
        <v>-3690928297396.5024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-3690928297396.5024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-15378867905.818758</v>
      </c>
      <c r="L3756" s="444">
        <f t="shared" ca="1" si="154"/>
        <v>-3706307165302.3213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-3706307165302.3213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-15442946522.093008</v>
      </c>
      <c r="L3757" s="444">
        <f t="shared" ca="1" si="154"/>
        <v>-3721750111824.4141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-3721750111824.4141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-15507292132.601725</v>
      </c>
      <c r="L3758" s="444">
        <f t="shared" ca="1" si="154"/>
        <v>-3737257403957.0156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-3737257403957.0156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-15571905849.820896</v>
      </c>
      <c r="L3759" s="444">
        <f t="shared" ca="1" si="154"/>
        <v>-3752829309806.8364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-3752829309806.8364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-15636788790.861816</v>
      </c>
      <c r="L3760" s="444">
        <f t="shared" ca="1" si="154"/>
        <v>-3768466098597.6982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-3768466098597.6982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-15701942077.490408</v>
      </c>
      <c r="L3761" s="444">
        <f t="shared" ca="1" si="154"/>
        <v>-3784168040675.1885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-3784168040675.1885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-15767366836.146618</v>
      </c>
      <c r="L3762" s="444">
        <f t="shared" ca="1" si="154"/>
        <v>-3799935407511.335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-3799935407511.335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-15833064197.963898</v>
      </c>
      <c r="L3763" s="444">
        <f t="shared" ca="1" si="154"/>
        <v>-3815768471709.2988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-3815768471709.2988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-15899035298.788748</v>
      </c>
      <c r="L3764" s="444">
        <f t="shared" ca="1" si="154"/>
        <v>-3831667507008.0874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-3831667507008.0874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-15965281279.200365</v>
      </c>
      <c r="L3765" s="444">
        <f t="shared" ca="1" si="154"/>
        <v>-3847632788287.2876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-3847632788287.2876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-16031803284.530365</v>
      </c>
      <c r="L3766" s="444">
        <f t="shared" ca="1" si="154"/>
        <v>-3863664591571.8179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-3863664591571.8179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-16098602464.882574</v>
      </c>
      <c r="L3767" s="444">
        <f t="shared" ca="1" si="154"/>
        <v>-3879763194036.7007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-3879763194036.7007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-16165679975.15292</v>
      </c>
      <c r="L3768" s="444">
        <f t="shared" ca="1" si="154"/>
        <v>-3895928874011.8535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-3895928874011.8535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-16233036975.049389</v>
      </c>
      <c r="L3769" s="444">
        <f t="shared" ca="1" si="154"/>
        <v>-3912161910986.9028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-3912161910986.9028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-16300674629.112095</v>
      </c>
      <c r="L3770" s="444">
        <f t="shared" ca="1" si="154"/>
        <v>-3928462585616.0151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-3928462585616.0151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-16368594106.733397</v>
      </c>
      <c r="L3771" s="444">
        <f t="shared" ca="1" si="154"/>
        <v>-3944831179722.7485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-3944831179722.7485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-16436796582.178118</v>
      </c>
      <c r="L3772" s="444">
        <f t="shared" ca="1" si="154"/>
        <v>-3961267976304.9268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-3961267976304.9268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-16505283234.603861</v>
      </c>
      <c r="L3773" s="444">
        <f t="shared" ca="1" si="154"/>
        <v>-3977773259539.5308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-3977773259539.5308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-16574055248.081377</v>
      </c>
      <c r="L3774" s="444">
        <f t="shared" ca="1" si="154"/>
        <v>-3994347314787.6123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-3994347314787.6123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-16643113811.615051</v>
      </c>
      <c r="L3775" s="444">
        <f t="shared" ca="1" si="154"/>
        <v>-4010990428599.2275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-4010990428599.2275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-16712460119.163448</v>
      </c>
      <c r="L3776" s="444">
        <f t="shared" ca="1" si="154"/>
        <v>-4027702888718.3911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-4027702888718.3911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-16782095369.659966</v>
      </c>
      <c r="L3777" s="444">
        <f t="shared" ca="1" si="154"/>
        <v>-4044484984088.0513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-4044484984088.0513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-16852020767.033546</v>
      </c>
      <c r="L3778" s="444">
        <f t="shared" ca="1" si="154"/>
        <v>-4061337004855.085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-4061337004855.085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-16922237520.229521</v>
      </c>
      <c r="L3779" s="444">
        <f t="shared" ca="1" si="154"/>
        <v>-4078259242375.3145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-4078259242375.3145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-16992746843.230478</v>
      </c>
      <c r="L3780" s="444">
        <f t="shared" ca="1" si="154"/>
        <v>-4095251989218.5449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-4095251989218.5449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-17063549955.077271</v>
      </c>
      <c r="L3781" s="444">
        <f t="shared" ca="1" si="154"/>
        <v>-4112315539173.6221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-4112315539173.6221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-17134648079.890093</v>
      </c>
      <c r="L3782" s="444">
        <f t="shared" ca="1" si="154"/>
        <v>-4129450187253.5122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-4129450187253.5122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-17206042446.889633</v>
      </c>
      <c r="L3783" s="444">
        <f t="shared" ca="1" si="154"/>
        <v>-4146656229700.4019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-4146656229700.4019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-17277734290.418343</v>
      </c>
      <c r="L3784" s="444">
        <f t="shared" ca="1" si="154"/>
        <v>-4163933963990.8203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-4163933963990.8203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-17349724849.96175</v>
      </c>
      <c r="L3785" s="444">
        <f t="shared" ca="1" si="154"/>
        <v>-4181283688840.7822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-4181283688840.7822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-17422015370.16993</v>
      </c>
      <c r="L3786" s="444">
        <f t="shared" ca="1" si="154"/>
        <v>-4198705704210.9521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-4198705704210.9521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-17494607100.878967</v>
      </c>
      <c r="L3787" s="444">
        <f t="shared" ca="1" si="154"/>
        <v>-4216200311311.8311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-4216200311311.8311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-17567501297.132629</v>
      </c>
      <c r="L3788" s="444">
        <f t="shared" ca="1" si="154"/>
        <v>-4233767812608.9639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-4233767812608.9639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-17640699219.204018</v>
      </c>
      <c r="L3789" s="444">
        <f t="shared" ca="1" si="154"/>
        <v>-4251408511828.168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-4251408511828.168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-17714202132.617367</v>
      </c>
      <c r="L3790" s="444">
        <f t="shared" ca="1" si="154"/>
        <v>-4269122713960.7852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-4269122713960.7852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-17788011308.169937</v>
      </c>
      <c r="L3791" s="444">
        <f t="shared" ca="1" si="154"/>
        <v>-4286910725268.9551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-4286910725268.9551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-17862128021.953979</v>
      </c>
      <c r="L3792" s="444">
        <f t="shared" ca="1" si="154"/>
        <v>-4304772853290.9092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-4304772853290.9092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-17936553555.378788</v>
      </c>
      <c r="L3793" s="444">
        <f t="shared" ca="1" si="154"/>
        <v>-4322709406846.2881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-4322709406846.2881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-18011289195.192867</v>
      </c>
      <c r="L3794" s="444">
        <f t="shared" ca="1" si="154"/>
        <v>-4340720696041.481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-4340720696041.481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-18086336233.506172</v>
      </c>
      <c r="L3795" s="444">
        <f t="shared" ca="1" si="154"/>
        <v>-4358807032274.9873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-4358807032274.9873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-18161695967.812447</v>
      </c>
      <c r="L3796" s="444">
        <f t="shared" ca="1" si="154"/>
        <v>-4376968728242.7998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-4376968728242.7998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-18237369701.011665</v>
      </c>
      <c r="L3797" s="444">
        <f t="shared" ca="1" si="154"/>
        <v>-4395206097943.8115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-4395206097943.8115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-18313358741.432549</v>
      </c>
      <c r="L3798" s="444">
        <f t="shared" ca="1" si="154"/>
        <v>-4413519456685.2441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-4413519456685.2441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-18389664402.855183</v>
      </c>
      <c r="L3799" s="444">
        <f t="shared" ca="1" si="154"/>
        <v>-4431909121088.0996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-4431909121088.0996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-18466288004.533749</v>
      </c>
      <c r="L3800" s="444">
        <f t="shared" ca="1" si="154"/>
        <v>-4450375409092.6338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-4450375409092.6338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-18543230871.219307</v>
      </c>
      <c r="L3801" s="444">
        <f t="shared" ca="1" si="154"/>
        <v>-4468918639963.8535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-4468918639963.8535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-18620494333.182724</v>
      </c>
      <c r="L3802" s="444">
        <f t="shared" ca="1" si="154"/>
        <v>-4487539134297.0361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-4487539134297.0361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-18698079726.237652</v>
      </c>
      <c r="L3803" s="444">
        <f t="shared" ca="1" si="154"/>
        <v>-4506237214023.2734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-4506237214023.2734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-18775988391.763638</v>
      </c>
      <c r="L3804" s="444">
        <f t="shared" ca="1" si="154"/>
        <v>-4525013202415.0371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-4525013202415.0371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-18854221676.729321</v>
      </c>
      <c r="L3805" s="444">
        <f t="shared" ca="1" si="154"/>
        <v>-4543867424091.7666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-4543867424091.7666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-18932780933.715694</v>
      </c>
      <c r="L3806" s="444">
        <f t="shared" ca="1" si="154"/>
        <v>-4562800205025.4824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-4562800205025.4824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-19011667520.93951</v>
      </c>
      <c r="L3807" s="444">
        <f t="shared" ca="1" si="154"/>
        <v>-4581811872546.4219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-4581811872546.4219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-19090882802.276756</v>
      </c>
      <c r="L3808" s="444">
        <f t="shared" ca="1" si="154"/>
        <v>-4600902755348.6982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-4600902755348.6982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-19170428147.286243</v>
      </c>
      <c r="L3809" s="444">
        <f t="shared" ca="1" si="154"/>
        <v>-4620073183495.9844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-4620073183495.9844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-19250304931.233269</v>
      </c>
      <c r="L3810" s="444">
        <f t="shared" ca="1" si="154"/>
        <v>-4639323488427.2178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-4639323488427.2178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-19330514535.113407</v>
      </c>
      <c r="L3811" s="444">
        <f t="shared" ca="1" si="154"/>
        <v>-4658654002962.3311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-4658654002962.3311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-19411058345.67638</v>
      </c>
      <c r="L3812" s="444">
        <f t="shared" ca="1" si="154"/>
        <v>-4678065061308.0078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-4678065061308.0078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-19491937755.450031</v>
      </c>
      <c r="L3813" s="444">
        <f t="shared" ca="1" si="154"/>
        <v>-4697556999063.458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-4697556999063.458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-19573154162.764408</v>
      </c>
      <c r="L3814" s="444">
        <f t="shared" ca="1" si="154"/>
        <v>-4717130153226.2227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-4717130153226.2227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-19654708971.775928</v>
      </c>
      <c r="L3815" s="444">
        <f t="shared" ca="1" si="154"/>
        <v>-4736784862197.999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-4736784862197.999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-19736603592.491661</v>
      </c>
      <c r="L3816" s="444">
        <f t="shared" ca="1" si="154"/>
        <v>-4756521465790.4902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-4756521465790.4902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-19818839440.793709</v>
      </c>
      <c r="L3817" s="444">
        <f t="shared" ca="1" si="154"/>
        <v>-4776340305231.2842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-4776340305231.2842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-19901417938.463684</v>
      </c>
      <c r="L3818" s="444">
        <f t="shared" ca="1" si="154"/>
        <v>-4796241723169.748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-4796241723169.748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-19984340513.207283</v>
      </c>
      <c r="L3819" s="444">
        <f t="shared" ca="1" si="154"/>
        <v>-4816226063682.9551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-4816226063682.9551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-20067608598.678978</v>
      </c>
      <c r="L3820" s="444">
        <f t="shared" ca="1" si="154"/>
        <v>-4836293672281.6338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-4836293672281.6338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-20151223634.506805</v>
      </c>
      <c r="L3821" s="444">
        <f t="shared" ca="1" si="154"/>
        <v>-4856444895916.1406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-4856444895916.1406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-20235187066.317253</v>
      </c>
      <c r="L3822" s="444">
        <f t="shared" ca="1" si="154"/>
        <v>-4876680082982.458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-4876680082982.458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-20319500345.760242</v>
      </c>
      <c r="L3823" s="444">
        <f t="shared" ca="1" si="154"/>
        <v>-4896999583328.2178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-4896999583328.2178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-20404164930.534241</v>
      </c>
      <c r="L3824" s="444">
        <f t="shared" ca="1" si="154"/>
        <v>-4917403748258.752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-4917403748258.752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-20489182284.411465</v>
      </c>
      <c r="L3825" s="444">
        <f t="shared" ca="1" si="154"/>
        <v>-4937892930543.1631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-4937892930543.1631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-20574553877.26318</v>
      </c>
      <c r="L3826" s="444">
        <f t="shared" ca="1" si="154"/>
        <v>-4958467484420.4258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-4958467484420.4258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-20660281185.085106</v>
      </c>
      <c r="L3827" s="444">
        <f t="shared" ca="1" si="154"/>
        <v>-4979127765605.5107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-4979127765605.5107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-20746365690.022961</v>
      </c>
      <c r="L3828" s="444">
        <f t="shared" ca="1" si="154"/>
        <v>-4999874131295.5342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-4999874131295.5342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-20832808880.39806</v>
      </c>
      <c r="L3829" s="444">
        <f t="shared" ca="1" si="154"/>
        <v>-5020706940175.9326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-5020706940175.9326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-20919612250.733051</v>
      </c>
      <c r="L3830" s="444">
        <f t="shared" ca="1" si="154"/>
        <v>-5041626552426.666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-5041626552426.666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-21006777301.777775</v>
      </c>
      <c r="L3831" s="444">
        <f t="shared" ca="1" si="154"/>
        <v>-5062633329728.4434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-5062633329728.4434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-21094305540.535179</v>
      </c>
      <c r="L3832" s="444">
        <f t="shared" ca="1" si="154"/>
        <v>-5083727635268.9785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-5083727635268.9785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-21182198480.287411</v>
      </c>
      <c r="L3833" s="444">
        <f t="shared" ref="L3833:L4087" ca="1" si="159">I3833-J3833+K3833</f>
        <v>-5104909833749.2656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-5104909833749.2656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-21270457640.621941</v>
      </c>
      <c r="L3834" s="444">
        <f t="shared" ca="1" si="159"/>
        <v>-5126180291389.8877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-5126180291389.8877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-21359084547.457867</v>
      </c>
      <c r="L3835" s="444">
        <f t="shared" ca="1" si="159"/>
        <v>-5147539375937.3457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-5147539375937.3457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-21448080733.072273</v>
      </c>
      <c r="L3836" s="444">
        <f t="shared" ca="1" si="159"/>
        <v>-5168987456670.418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-5168987456670.418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-21537447736.12674</v>
      </c>
      <c r="L3837" s="444">
        <f t="shared" ca="1" si="159"/>
        <v>-5190524904406.5449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-5190524904406.5449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-21627187101.693935</v>
      </c>
      <c r="L3838" s="444">
        <f t="shared" ca="1" si="159"/>
        <v>-5212152091508.2393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-5212152091508.2393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-21717300381.284328</v>
      </c>
      <c r="L3839" s="444">
        <f t="shared" ca="1" si="159"/>
        <v>-5233869391889.5234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-5233869391889.5234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-21807789132.873013</v>
      </c>
      <c r="L3840" s="444">
        <f t="shared" ca="1" si="159"/>
        <v>-5255677181022.3965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-5255677181022.3965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-21898654920.926651</v>
      </c>
      <c r="L3841" s="444">
        <f t="shared" ca="1" si="159"/>
        <v>-5277575835943.3232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-5277575835943.3232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-21989899316.430511</v>
      </c>
      <c r="L3842" s="444">
        <f t="shared" ca="1" si="159"/>
        <v>-5299565735259.7539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-5299565735259.7539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-22081523896.915642</v>
      </c>
      <c r="L3843" s="444">
        <f t="shared" ca="1" si="159"/>
        <v>-5321647259156.6699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-5321647259156.6699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-22173530246.486126</v>
      </c>
      <c r="L3844" s="444">
        <f t="shared" ca="1" si="159"/>
        <v>-5343820789403.1563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-5343820789403.1563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-22265919955.846485</v>
      </c>
      <c r="L3845" s="444">
        <f t="shared" ca="1" si="159"/>
        <v>-5366086709359.0029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-5366086709359.0029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-22358694622.329178</v>
      </c>
      <c r="L3846" s="444">
        <f t="shared" ca="1" si="159"/>
        <v>-5388445403981.332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-5388445403981.332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-22451855849.922218</v>
      </c>
      <c r="L3847" s="444">
        <f t="shared" ca="1" si="159"/>
        <v>-5410897259831.2539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-5410897259831.2539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-22545405249.29689</v>
      </c>
      <c r="L3848" s="444">
        <f t="shared" ca="1" si="159"/>
        <v>-5433442665080.5508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-5433442665080.5508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-22639344437.835629</v>
      </c>
      <c r="L3849" s="444">
        <f t="shared" ca="1" si="159"/>
        <v>-5456082009518.3867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-5456082009518.3867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-22733675039.659943</v>
      </c>
      <c r="L3850" s="444">
        <f t="shared" ca="1" si="159"/>
        <v>-5478815684558.0469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-5478815684558.0469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-22828398685.658527</v>
      </c>
      <c r="L3851" s="444">
        <f t="shared" ca="1" si="159"/>
        <v>-5501644083243.7051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-5501644083243.7051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-22923517013.515438</v>
      </c>
      <c r="L3852" s="444">
        <f t="shared" ca="1" si="159"/>
        <v>-5524567600257.2207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-5524567600257.2207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-23019031667.738419</v>
      </c>
      <c r="L3853" s="444">
        <f t="shared" ca="1" si="159"/>
        <v>-5547586631924.959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-5547586631924.959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-23114944299.687328</v>
      </c>
      <c r="L3854" s="444">
        <f t="shared" ca="1" si="159"/>
        <v>-5570701576224.6465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-5570701576224.6465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-23211256567.602692</v>
      </c>
      <c r="L3855" s="444">
        <f t="shared" ca="1" si="159"/>
        <v>-5593912832792.249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-5593912832792.249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-23307970136.634369</v>
      </c>
      <c r="L3856" s="444">
        <f t="shared" ca="1" si="159"/>
        <v>-5617220802928.8838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-5617220802928.8838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-23405086678.87035</v>
      </c>
      <c r="L3857" s="444">
        <f t="shared" ca="1" si="159"/>
        <v>-5640625889607.7539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-5640625889607.7539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-23502607873.365643</v>
      </c>
      <c r="L3858" s="444">
        <f t="shared" ca="1" si="159"/>
        <v>-5664128497481.1191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-5664128497481.1191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-23600535406.171329</v>
      </c>
      <c r="L3859" s="444">
        <f t="shared" ca="1" si="159"/>
        <v>-5687729032887.29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-5687729032887.29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-23698870970.363708</v>
      </c>
      <c r="L3860" s="444">
        <f t="shared" ca="1" si="159"/>
        <v>-5711427903857.6533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-5711427903857.6533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-23797616266.073555</v>
      </c>
      <c r="L3861" s="444">
        <f t="shared" ca="1" si="159"/>
        <v>-5735225520123.7266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-5735225520123.7266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-23896773000.515526</v>
      </c>
      <c r="L3862" s="444">
        <f t="shared" ca="1" si="159"/>
        <v>-5759122293124.2422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-5759122293124.2422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-23996342888.017677</v>
      </c>
      <c r="L3863" s="444">
        <f t="shared" ca="1" si="159"/>
        <v>-5783118636012.2598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-5783118636012.2598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-24096327650.051083</v>
      </c>
      <c r="L3864" s="444">
        <f t="shared" ca="1" si="159"/>
        <v>-5807214963662.3105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-5807214963662.3105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-24196729015.259628</v>
      </c>
      <c r="L3865" s="444">
        <f t="shared" ca="1" si="159"/>
        <v>-5831411692677.5703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-5831411692677.5703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-24297548719.489876</v>
      </c>
      <c r="L3866" s="444">
        <f t="shared" ca="1" si="159"/>
        <v>-5855709241397.0605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-5855709241397.0605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-24398788505.821087</v>
      </c>
      <c r="L3867" s="444">
        <f t="shared" ca="1" si="159"/>
        <v>-5880108029902.8818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-5880108029902.8818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-24500450124.595341</v>
      </c>
      <c r="L3868" s="444">
        <f t="shared" ca="1" si="159"/>
        <v>-5904608480027.4775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-5904608480027.4775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-24602535333.447823</v>
      </c>
      <c r="L3869" s="444">
        <f t="shared" ca="1" si="159"/>
        <v>-5929211015360.9258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-5929211015360.9258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-24705045897.337189</v>
      </c>
      <c r="L3870" s="444">
        <f t="shared" ca="1" si="159"/>
        <v>-5953916061258.2627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-5953916061258.2627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-24807983588.576096</v>
      </c>
      <c r="L3871" s="444">
        <f t="shared" ca="1" si="159"/>
        <v>-5978724044846.8389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-5978724044846.8389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-24911350186.861828</v>
      </c>
      <c r="L3872" s="444">
        <f t="shared" ca="1" si="159"/>
        <v>-6003635395033.7012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-6003635395033.7012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-25015147479.307087</v>
      </c>
      <c r="L3873" s="444">
        <f t="shared" ca="1" si="159"/>
        <v>-6028650542513.0078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-6028650542513.0078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-25119377260.470867</v>
      </c>
      <c r="L3874" s="444">
        <f t="shared" ca="1" si="159"/>
        <v>-6053769919773.4785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-6053769919773.4785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-25224041332.389492</v>
      </c>
      <c r="L3875" s="444">
        <f t="shared" ca="1" si="159"/>
        <v>-6078993961105.8682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-6078993961105.8682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-25329141504.607784</v>
      </c>
      <c r="L3876" s="444">
        <f t="shared" ca="1" si="159"/>
        <v>-6104323102610.4756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-6104323102610.4756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-25434679594.210316</v>
      </c>
      <c r="L3877" s="444">
        <f t="shared" ca="1" si="159"/>
        <v>-6129757782204.6855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-6129757782204.6855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-25540657425.852856</v>
      </c>
      <c r="L3878" s="444">
        <f t="shared" ca="1" si="159"/>
        <v>-6155298439630.5381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-6155298439630.5381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-25647076831.793907</v>
      </c>
      <c r="L3879" s="444">
        <f t="shared" ca="1" si="159"/>
        <v>-6180945516462.332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-6180945516462.332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-25753939651.926384</v>
      </c>
      <c r="L3880" s="444">
        <f t="shared" ca="1" si="159"/>
        <v>-6206699456114.2588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-6206699456114.2588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-25861247733.80941</v>
      </c>
      <c r="L3881" s="444">
        <f t="shared" ca="1" si="159"/>
        <v>-6232560703848.0684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-6232560703848.0684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-25969002932.700283</v>
      </c>
      <c r="L3882" s="444">
        <f t="shared" ca="1" si="159"/>
        <v>-6258529706780.7686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-6258529706780.7686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-26077207111.586536</v>
      </c>
      <c r="L3883" s="444">
        <f t="shared" ca="1" si="159"/>
        <v>-6284606913892.3555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-6284606913892.3555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-26185862141.218147</v>
      </c>
      <c r="L3884" s="444">
        <f t="shared" ca="1" si="159"/>
        <v>-6310792776033.5732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-6310792776033.5732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-26294969900.139889</v>
      </c>
      <c r="L3885" s="444">
        <f t="shared" ca="1" si="159"/>
        <v>-6337087745933.7129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-6337087745933.7129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-26404532274.723804</v>
      </c>
      <c r="L3886" s="444">
        <f t="shared" ca="1" si="159"/>
        <v>-6363492278208.4365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-6363492278208.4365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-26514551159.20182</v>
      </c>
      <c r="L3887" s="444">
        <f t="shared" ca="1" si="159"/>
        <v>-6390006829367.6387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-6390006829367.6387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-26625028455.698494</v>
      </c>
      <c r="L3888" s="444">
        <f t="shared" ca="1" si="159"/>
        <v>-6416631857823.3369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-6416631857823.3369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-26735966074.263905</v>
      </c>
      <c r="L3889" s="444">
        <f t="shared" ca="1" si="159"/>
        <v>-6443367823897.6006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-6443367823897.6006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-26847365932.90667</v>
      </c>
      <c r="L3890" s="444">
        <f t="shared" ca="1" si="159"/>
        <v>-6470215189830.5068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-6470215189830.5068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-26959229957.627113</v>
      </c>
      <c r="L3891" s="444">
        <f t="shared" ca="1" si="159"/>
        <v>-6497174419788.1338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-6497174419788.1338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-27071560082.450558</v>
      </c>
      <c r="L3892" s="444">
        <f t="shared" ca="1" si="159"/>
        <v>-6524245979870.584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-6524245979870.584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-27184358249.460766</v>
      </c>
      <c r="L3893" s="444">
        <f t="shared" ca="1" si="159"/>
        <v>-6551430338120.0449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-6551430338120.0449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-27297626408.833519</v>
      </c>
      <c r="L3894" s="444">
        <f t="shared" ca="1" si="159"/>
        <v>-6578727964528.8789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-6578727964528.8789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-27411366518.870327</v>
      </c>
      <c r="L3895" s="444">
        <f t="shared" ca="1" si="159"/>
        <v>-6606139331047.749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-6606139331047.749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-27525580546.032288</v>
      </c>
      <c r="L3896" s="444">
        <f t="shared" ca="1" si="159"/>
        <v>-6633664911593.7813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-6633664911593.7813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-27640270464.974087</v>
      </c>
      <c r="L3897" s="444">
        <f t="shared" ca="1" si="159"/>
        <v>-6661305182058.7549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-6661305182058.7549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-27755438258.578144</v>
      </c>
      <c r="L3898" s="444">
        <f t="shared" ca="1" si="159"/>
        <v>-6689060620317.333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-6689060620317.333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-27871085917.988888</v>
      </c>
      <c r="L3899" s="444">
        <f t="shared" ca="1" si="159"/>
        <v>-6716931706235.3223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-6716931706235.3223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-27987215442.647175</v>
      </c>
      <c r="L3900" s="444">
        <f t="shared" ca="1" si="159"/>
        <v>-6744918921677.9697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-6744918921677.9697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-28103828840.324875</v>
      </c>
      <c r="L3901" s="444">
        <f t="shared" ca="1" si="159"/>
        <v>-6773022750518.2949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-6773022750518.2949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-28220928127.159561</v>
      </c>
      <c r="L3902" s="444">
        <f t="shared" ca="1" si="159"/>
        <v>-6801243678645.4541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-6801243678645.4541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-28338515327.689392</v>
      </c>
      <c r="L3903" s="444">
        <f t="shared" ca="1" si="159"/>
        <v>-6829582193973.1436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-6829582193973.1436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-28456592474.888096</v>
      </c>
      <c r="L3904" s="444">
        <f t="shared" ca="1" si="159"/>
        <v>-6858038786448.0313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-6858038786448.0313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-28575161610.20013</v>
      </c>
      <c r="L3905" s="444">
        <f t="shared" ca="1" si="159"/>
        <v>-6886613948058.2314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-6886613948058.2314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-28694224783.57597</v>
      </c>
      <c r="L3906" s="444">
        <f t="shared" ca="1" si="159"/>
        <v>-6915308172841.8076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-6915308172841.8076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-28813784053.50753</v>
      </c>
      <c r="L3907" s="444">
        <f t="shared" ca="1" si="159"/>
        <v>-6944121956895.3154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-6944121956895.3154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-28933841487.063812</v>
      </c>
      <c r="L3908" s="444">
        <f t="shared" ca="1" si="159"/>
        <v>-6973055798382.3789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-6973055798382.3789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-29054399159.926579</v>
      </c>
      <c r="L3909" s="444">
        <f t="shared" ca="1" si="159"/>
        <v>-7002110197542.3057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-7002110197542.3057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-29175459156.426277</v>
      </c>
      <c r="L3910" s="444">
        <f t="shared" ca="1" si="159"/>
        <v>-7031285656698.7324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-7031285656698.7324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-29297023569.578053</v>
      </c>
      <c r="L3911" s="444">
        <f t="shared" ca="1" si="159"/>
        <v>-7060582680268.3105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-7060582680268.3105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-29419094501.117962</v>
      </c>
      <c r="L3912" s="444">
        <f t="shared" ca="1" si="159"/>
        <v>-7090001774769.4287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-7090001774769.4287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-29541674061.53928</v>
      </c>
      <c r="L3913" s="444">
        <f t="shared" ca="1" si="159"/>
        <v>-7119543448830.9678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-7119543448830.9678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-29664764370.129032</v>
      </c>
      <c r="L3914" s="444">
        <f t="shared" ca="1" si="159"/>
        <v>-7149208213201.0967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-7149208213201.0967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-29788367555.00457</v>
      </c>
      <c r="L3915" s="444">
        <f t="shared" ca="1" si="159"/>
        <v>-7178996580756.1016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-7178996580756.1016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-29912485753.150417</v>
      </c>
      <c r="L3916" s="444">
        <f t="shared" ca="1" si="159"/>
        <v>-7208909066509.252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-7208909066509.252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-30037121110.455215</v>
      </c>
      <c r="L3917" s="444">
        <f t="shared" ca="1" si="159"/>
        <v>-7238946187619.707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-7238946187619.707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-30162275781.748779</v>
      </c>
      <c r="L3918" s="444">
        <f t="shared" ca="1" si="159"/>
        <v>-7269108463401.4561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-7269108463401.4561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-30287951930.839401</v>
      </c>
      <c r="L3919" s="444">
        <f t="shared" ca="1" si="159"/>
        <v>-7299396415332.2959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-7299396415332.2959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-30414151730.551228</v>
      </c>
      <c r="L3920" s="444">
        <f t="shared" ca="1" si="159"/>
        <v>-7329810567062.8467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-7329810567062.8467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-30540877362.761864</v>
      </c>
      <c r="L3921" s="444">
        <f t="shared" ca="1" si="159"/>
        <v>-7360351444425.6084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-7360351444425.6084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-30668131018.440029</v>
      </c>
      <c r="L3922" s="444">
        <f t="shared" ca="1" si="159"/>
        <v>-7391019575444.0488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-7391019575444.0488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-30795914897.683537</v>
      </c>
      <c r="L3923" s="444">
        <f t="shared" ca="1" si="159"/>
        <v>-7421815490341.7324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-7421815490341.7324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-30924231209.757217</v>
      </c>
      <c r="L3924" s="444">
        <f t="shared" ca="1" si="159"/>
        <v>-7452739721551.4893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-7452739721551.4893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-31053082173.131207</v>
      </c>
      <c r="L3925" s="444">
        <f t="shared" ca="1" si="159"/>
        <v>-7483792803724.6201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-7483792803724.6201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-31182470015.519249</v>
      </c>
      <c r="L3926" s="444">
        <f t="shared" ca="1" si="159"/>
        <v>-7514975273740.1396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-7514975273740.1396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-31312396973.917252</v>
      </c>
      <c r="L3927" s="444">
        <f t="shared" ca="1" si="159"/>
        <v>-7546287670714.0566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-7546287670714.0566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-31442865294.641903</v>
      </c>
      <c r="L3928" s="444">
        <f t="shared" ca="1" si="159"/>
        <v>-7577730536008.6982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-7577730536008.6982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-31573877233.369576</v>
      </c>
      <c r="L3929" s="444">
        <f t="shared" ca="1" si="159"/>
        <v>-7609304413242.0674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-7609304413242.0674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-31705435055.175278</v>
      </c>
      <c r="L3930" s="444">
        <f t="shared" ca="1" si="159"/>
        <v>-7641009848297.2422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-7641009848297.2422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-31837541034.571842</v>
      </c>
      <c r="L3931" s="444">
        <f t="shared" ca="1" si="159"/>
        <v>-7672847389331.8145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-7672847389331.8145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-31970197455.549221</v>
      </c>
      <c r="L3932" s="444">
        <f t="shared" ca="1" si="159"/>
        <v>-7704817586787.3633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-7704817586787.3633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-32103406611.61401</v>
      </c>
      <c r="L3933" s="444">
        <f t="shared" ca="1" si="159"/>
        <v>-7736920993398.9775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-7736920993398.9775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-32237170805.829071</v>
      </c>
      <c r="L3934" s="444">
        <f t="shared" ca="1" si="159"/>
        <v>-7769158164204.8066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-7769158164204.8066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-32371492350.853359</v>
      </c>
      <c r="L3935" s="444">
        <f t="shared" ca="1" si="159"/>
        <v>-7801529656555.6602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-7801529656555.6602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-32506373568.981918</v>
      </c>
      <c r="L3936" s="444">
        <f t="shared" ca="1" si="159"/>
        <v>-7834036030124.6416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-7834036030124.6416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-32641816792.186005</v>
      </c>
      <c r="L3937" s="444">
        <f t="shared" ca="1" si="159"/>
        <v>-7866677846916.8271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-7866677846916.8271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-32777824362.153446</v>
      </c>
      <c r="L3938" s="444">
        <f t="shared" ca="1" si="159"/>
        <v>-7899455671278.9805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-7899455671278.9805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-32914398630.32909</v>
      </c>
      <c r="L3939" s="444">
        <f t="shared" ca="1" si="159"/>
        <v>-7932370069909.3096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-7932370069909.3096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-33051541957.955456</v>
      </c>
      <c r="L3940" s="444">
        <f t="shared" ca="1" si="159"/>
        <v>-7965421611867.2646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-7965421611867.2646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-33189256716.113602</v>
      </c>
      <c r="L3941" s="444">
        <f t="shared" ca="1" si="159"/>
        <v>-7998610868583.3779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-7998610868583.3779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-33327545285.764069</v>
      </c>
      <c r="L3942" s="444">
        <f t="shared" ca="1" si="159"/>
        <v>-8031938413869.1416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-8031938413869.1416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-33466410057.788086</v>
      </c>
      <c r="L3943" s="444">
        <f t="shared" ca="1" si="159"/>
        <v>-8065404823926.9297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-8065404823926.9297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-33605853433.028873</v>
      </c>
      <c r="L3944" s="444">
        <f t="shared" ca="1" si="159"/>
        <v>-8099010677359.959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-8099010677359.959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-33745877822.33316</v>
      </c>
      <c r="L3945" s="444">
        <f t="shared" ca="1" si="159"/>
        <v>-8132756555182.292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-8132756555182.292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-33886485646.592884</v>
      </c>
      <c r="L3946" s="444">
        <f t="shared" ca="1" si="159"/>
        <v>-8166643040828.8848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-8166643040828.8848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-34027679336.787018</v>
      </c>
      <c r="L3947" s="444">
        <f t="shared" ca="1" si="159"/>
        <v>-8200670720165.6719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-8200670720165.6719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-34169461334.023636</v>
      </c>
      <c r="L3948" s="444">
        <f t="shared" ca="1" si="159"/>
        <v>-8234840181499.6953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-8234840181499.6953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-34311834089.582062</v>
      </c>
      <c r="L3949" s="444">
        <f t="shared" ca="1" si="159"/>
        <v>-8269152015589.2773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-8269152015589.2773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-34454800064.955315</v>
      </c>
      <c r="L3950" s="444">
        <f t="shared" ca="1" si="159"/>
        <v>-8303606815654.2324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-8303606815654.2324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-34598361731.892632</v>
      </c>
      <c r="L3951" s="444">
        <f t="shared" ca="1" si="159"/>
        <v>-8338205177386.125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-8338205177386.125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-34742521572.442184</v>
      </c>
      <c r="L3952" s="444">
        <f t="shared" ca="1" si="159"/>
        <v>-8372947698958.5674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-8372947698958.5674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-34887282078.994034</v>
      </c>
      <c r="L3953" s="444">
        <f t="shared" ca="1" si="159"/>
        <v>-8407834981037.5615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-8407834981037.5615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-35032645754.323174</v>
      </c>
      <c r="L3954" s="444">
        <f t="shared" ca="1" si="159"/>
        <v>-8442867626791.8848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-8442867626791.8848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-35178615111.632851</v>
      </c>
      <c r="L3955" s="444">
        <f t="shared" ca="1" si="159"/>
        <v>-8478046241903.5176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-8478046241903.5176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-35325192674.597992</v>
      </c>
      <c r="L3956" s="444">
        <f t="shared" ca="1" si="159"/>
        <v>-8513371434578.1152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-8513371434578.1152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-35472380977.408813</v>
      </c>
      <c r="L3957" s="444">
        <f t="shared" ca="1" si="159"/>
        <v>-8548843815555.5244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-8548843815555.5244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-35620182564.814682</v>
      </c>
      <c r="L3958" s="444">
        <f t="shared" ca="1" si="159"/>
        <v>-8584463998120.3389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-8584463998120.3389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-35768599992.168076</v>
      </c>
      <c r="L3959" s="444">
        <f t="shared" ca="1" si="159"/>
        <v>-8620232598112.5068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-8620232598112.5068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-35917635825.468773</v>
      </c>
      <c r="L3960" s="444">
        <f t="shared" ca="1" si="159"/>
        <v>-8656150233937.9756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-8656150233937.9756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-36067292641.408234</v>
      </c>
      <c r="L3961" s="444">
        <f t="shared" ca="1" si="159"/>
        <v>-8692217526579.3838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-8692217526579.3838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-36217573027.414101</v>
      </c>
      <c r="L3962" s="444">
        <f t="shared" ca="1" si="159"/>
        <v>-8728435099606.7979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-8728435099606.7979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-36368479581.694992</v>
      </c>
      <c r="L3963" s="444">
        <f t="shared" ca="1" si="159"/>
        <v>-8764803579188.4932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-8764803579188.4932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-36520014913.285385</v>
      </c>
      <c r="L3964" s="444">
        <f t="shared" ca="1" si="159"/>
        <v>-8801323594101.7793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-8801323594101.7793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-36672181642.090744</v>
      </c>
      <c r="L3965" s="444">
        <f t="shared" ca="1" si="159"/>
        <v>-8837995775743.8691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-8837995775743.8691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-36824982398.932785</v>
      </c>
      <c r="L3966" s="444">
        <f t="shared" ca="1" si="159"/>
        <v>-8874820758142.8027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-8874820758142.8027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-36978419825.595009</v>
      </c>
      <c r="L3967" s="444">
        <f t="shared" ca="1" si="159"/>
        <v>-8911799177968.3984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-8911799177968.3984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-37132496574.868324</v>
      </c>
      <c r="L3968" s="444">
        <f t="shared" ca="1" si="159"/>
        <v>-8948931674543.2676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-8948931674543.2676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-37287215310.596947</v>
      </c>
      <c r="L3969" s="444">
        <f t="shared" ca="1" si="159"/>
        <v>-8986218889853.8652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-8986218889853.8652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-37442578707.724442</v>
      </c>
      <c r="L3970" s="444">
        <f t="shared" ca="1" si="159"/>
        <v>-9023661468561.5898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-9023661468561.5898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-37598589452.339958</v>
      </c>
      <c r="L3971" s="444">
        <f t="shared" ca="1" si="159"/>
        <v>-9061260058013.9297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-9061260058013.9297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-37755250241.724709</v>
      </c>
      <c r="L3972" s="444">
        <f t="shared" ca="1" si="159"/>
        <v>-9099015308255.6543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-9099015308255.6543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-37912563784.39856</v>
      </c>
      <c r="L3973" s="444">
        <f t="shared" ca="1" si="159"/>
        <v>-9136927872040.0527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-9136927872040.0527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-38070532800.166885</v>
      </c>
      <c r="L3974" s="444">
        <f t="shared" ca="1" si="159"/>
        <v>-9174998404840.2188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-9174998404840.2188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-38229160020.16758</v>
      </c>
      <c r="L3975" s="444">
        <f t="shared" ca="1" si="159"/>
        <v>-9213227564860.3867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-9213227564860.3867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-38388448186.918274</v>
      </c>
      <c r="L3976" s="444">
        <f t="shared" ca="1" si="159"/>
        <v>-9251616013047.3047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-9251616013047.3047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-38548400054.36377</v>
      </c>
      <c r="L3977" s="444">
        <f t="shared" ca="1" si="159"/>
        <v>-9290164413101.668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-9290164413101.668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-38709018387.923615</v>
      </c>
      <c r="L3978" s="444">
        <f t="shared" ca="1" si="159"/>
        <v>-9328873431489.5918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-9328873431489.5918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-38870305964.539963</v>
      </c>
      <c r="L3979" s="444">
        <f t="shared" ca="1" si="159"/>
        <v>-9367743737454.1309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-9367743737454.1309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-39032265572.725548</v>
      </c>
      <c r="L3980" s="444">
        <f t="shared" ca="1" si="159"/>
        <v>-9406776003026.8555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-9406776003026.8555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-39194900012.6119</v>
      </c>
      <c r="L3981" s="444">
        <f t="shared" ca="1" si="159"/>
        <v>-9445970903039.4668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-9445970903039.4668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-39358212095.99778</v>
      </c>
      <c r="L3982" s="444">
        <f t="shared" ca="1" si="159"/>
        <v>-9485329115135.4648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-9485329115135.4648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-39522204646.397766</v>
      </c>
      <c r="L3983" s="444">
        <f t="shared" ca="1" si="159"/>
        <v>-9524851319781.8633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-9524851319781.8633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-39686880499.091095</v>
      </c>
      <c r="L3984" s="444">
        <f t="shared" ca="1" si="159"/>
        <v>-9564538200280.9551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-9564538200280.9551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-39852242501.170647</v>
      </c>
      <c r="L3985" s="444">
        <f t="shared" ca="1" si="159"/>
        <v>-9604390442782.125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-9604390442782.125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-40018293511.592186</v>
      </c>
      <c r="L3986" s="444">
        <f t="shared" ca="1" si="159"/>
        <v>-9644408736293.7168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-9644408736293.7168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-40185036401.223816</v>
      </c>
      <c r="L3987" s="444">
        <f t="shared" ca="1" si="159"/>
        <v>-9684593772694.9414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-9684593772694.9414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-40352474052.895592</v>
      </c>
      <c r="L3988" s="444">
        <f t="shared" ca="1" si="159"/>
        <v>-9724946246747.8379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-9724946246747.8379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-40520609361.449326</v>
      </c>
      <c r="L3989" s="444">
        <f t="shared" ca="1" si="159"/>
        <v>-9765466856109.2871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-9765466856109.2871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-40689445233.788696</v>
      </c>
      <c r="L3990" s="444">
        <f t="shared" ca="1" si="159"/>
        <v>-9806156301343.0762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-9806156301343.0762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-40858984588.929482</v>
      </c>
      <c r="L3991" s="444">
        <f t="shared" ca="1" si="159"/>
        <v>-9847015285932.0059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-9847015285932.0059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-41029230358.050026</v>
      </c>
      <c r="L3992" s="444">
        <f t="shared" ca="1" si="159"/>
        <v>-9888044516290.0566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-9888044516290.0566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-41200185484.541901</v>
      </c>
      <c r="L3993" s="444">
        <f t="shared" ca="1" si="159"/>
        <v>-9929244701774.5977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-9929244701774.5977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-41371852924.060822</v>
      </c>
      <c r="L3994" s="444">
        <f t="shared" ca="1" si="159"/>
        <v>-9970616554698.6582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-9970616554698.6582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-41544235644.577744</v>
      </c>
      <c r="L3995" s="444">
        <f t="shared" ca="1" si="159"/>
        <v>-10012160790343.236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-10012160790343.236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-41717336626.430153</v>
      </c>
      <c r="L3996" s="444">
        <f t="shared" ca="1" si="159"/>
        <v>-10053878126969.666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-10053878126969.666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-41891158862.373611</v>
      </c>
      <c r="L3997" s="444">
        <f t="shared" ca="1" si="159"/>
        <v>-10095769285832.039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-10095769285832.039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-42065705357.633499</v>
      </c>
      <c r="L3998" s="444">
        <f t="shared" ca="1" si="159"/>
        <v>-10137834991189.672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-10137834991189.672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-42240979129.956963</v>
      </c>
      <c r="L3999" s="444">
        <f t="shared" ca="1" si="159"/>
        <v>-10180075970319.629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-10180075970319.629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-42416983209.665123</v>
      </c>
      <c r="L4000" s="444">
        <f t="shared" ca="1" si="159"/>
        <v>-10222492953529.295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-10222492953529.295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-42593720639.705399</v>
      </c>
      <c r="L4001" s="444">
        <f t="shared" ca="1" si="159"/>
        <v>-10265086674169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-10265086674169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-42771194475.704163</v>
      </c>
      <c r="L4002" s="444">
        <f t="shared" ca="1" si="159"/>
        <v>-10307857868644.705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-10307857868644.705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-42949407786.019608</v>
      </c>
      <c r="L4003" s="444">
        <f t="shared" ca="1" si="159"/>
        <v>-10350807276430.725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-10350807276430.725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-43128363651.794685</v>
      </c>
      <c r="L4004" s="444">
        <f t="shared" ca="1" si="159"/>
        <v>-10393935640082.52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-10393935640082.52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-43308065167.010498</v>
      </c>
      <c r="L4005" s="444">
        <f t="shared" ca="1" si="159"/>
        <v>-10437243705249.529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-10437243705249.529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-43488515438.539703</v>
      </c>
      <c r="L4006" s="444">
        <f t="shared" ca="1" si="159"/>
        <v>-10480732220688.068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-10480732220688.068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-43669717586.200287</v>
      </c>
      <c r="L4007" s="444">
        <f t="shared" ca="1" si="159"/>
        <v>-10524401938274.27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-10524401938274.27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-43851674742.809456</v>
      </c>
      <c r="L4008" s="444">
        <f t="shared" ca="1" si="159"/>
        <v>-10568253613017.078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-10568253613017.078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-44034390054.237823</v>
      </c>
      <c r="L4009" s="444">
        <f t="shared" ca="1" si="159"/>
        <v>-10612288003071.316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-10612288003071.316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-44217866679.463821</v>
      </c>
      <c r="L4010" s="444">
        <f t="shared" ca="1" si="159"/>
        <v>-10656505869750.779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-10656505869750.779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-44402107790.62825</v>
      </c>
      <c r="L4011" s="444">
        <f t="shared" ca="1" si="159"/>
        <v>-10700907977541.408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-10700907977541.408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-44587116573.089203</v>
      </c>
      <c r="L4012" s="444">
        <f t="shared" ca="1" si="159"/>
        <v>-10745495094114.498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-10745495094114.498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-44772896225.477074</v>
      </c>
      <c r="L4013" s="444">
        <f t="shared" ca="1" si="159"/>
        <v>-10790267990339.975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-10790267990339.975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-44959449959.749893</v>
      </c>
      <c r="L4014" s="444">
        <f t="shared" ca="1" si="159"/>
        <v>-10835227440299.725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-10835227440299.725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-45146781001.248856</v>
      </c>
      <c r="L4015" s="444">
        <f t="shared" ca="1" si="159"/>
        <v>-10880374221300.973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-10880374221300.973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-45334892588.754051</v>
      </c>
      <c r="L4016" s="444">
        <f t="shared" ca="1" si="159"/>
        <v>-10925709113889.727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-10925709113889.727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-45523787974.540527</v>
      </c>
      <c r="L4017" s="444">
        <f t="shared" ca="1" si="159"/>
        <v>-10971232901864.268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-10971232901864.268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-45713470424.434448</v>
      </c>
      <c r="L4018" s="444">
        <f t="shared" ca="1" si="159"/>
        <v>-11016946372288.701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-11016946372288.701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-45903943217.869591</v>
      </c>
      <c r="L4019" s="444">
        <f t="shared" ca="1" si="159"/>
        <v>-11062850315506.57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-11062850315506.57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-46095209647.944046</v>
      </c>
      <c r="L4020" s="444">
        <f t="shared" ca="1" si="159"/>
        <v>-11108945525154.514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-11108945525154.514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-46287273021.477142</v>
      </c>
      <c r="L4021" s="444">
        <f t="shared" ca="1" si="159"/>
        <v>-11155232798175.99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-11155232798175.99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-46480136659.066628</v>
      </c>
      <c r="L4022" s="444">
        <f t="shared" ca="1" si="159"/>
        <v>-11201712934835.057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-11201712934835.057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-46673803895.146072</v>
      </c>
      <c r="L4023" s="444">
        <f t="shared" ca="1" si="159"/>
        <v>-11248386738730.203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-11248386738730.203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-46868278078.042511</v>
      </c>
      <c r="L4024" s="444">
        <f t="shared" ca="1" si="159"/>
        <v>-11295255016808.246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-11295255016808.246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-47063562570.034355</v>
      </c>
      <c r="L4025" s="444">
        <f t="shared" ca="1" si="159"/>
        <v>-11342318579378.281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-11342318579378.281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-47259660747.409508</v>
      </c>
      <c r="L4026" s="444">
        <f t="shared" ca="1" si="159"/>
        <v>-11389578240125.691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-11389578240125.691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-47456576000.523712</v>
      </c>
      <c r="L4027" s="444">
        <f t="shared" ca="1" si="159"/>
        <v>-11437034816126.215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-11437034816126.215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-47654311733.85923</v>
      </c>
      <c r="L4028" s="444">
        <f t="shared" ca="1" si="159"/>
        <v>-11484689127860.074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-11484689127860.074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-47852871366.083641</v>
      </c>
      <c r="L4029" s="444">
        <f t="shared" ca="1" si="159"/>
        <v>-11532541999226.158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-11532541999226.158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-48052258330.108994</v>
      </c>
      <c r="L4030" s="444">
        <f t="shared" ca="1" si="159"/>
        <v>-11580594257556.268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-11580594257556.268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-48252476073.151115</v>
      </c>
      <c r="L4031" s="444">
        <f t="shared" ca="1" si="159"/>
        <v>-11628846733629.418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-11628846733629.418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-48453528056.789238</v>
      </c>
      <c r="L4032" s="444">
        <f t="shared" ca="1" si="159"/>
        <v>-11677300261686.207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-11677300261686.207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-48655417757.025864</v>
      </c>
      <c r="L4033" s="444">
        <f t="shared" ca="1" si="159"/>
        <v>-11725955679443.232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-11725955679443.232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-48858148664.346802</v>
      </c>
      <c r="L4034" s="444">
        <f t="shared" ca="1" si="159"/>
        <v>-11774813828107.58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-11774813828107.58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-49061724283.781586</v>
      </c>
      <c r="L4035" s="444">
        <f t="shared" ca="1" si="159"/>
        <v>-11823875552391.361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-11823875552391.361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-49266148134.964005</v>
      </c>
      <c r="L4036" s="444">
        <f t="shared" ca="1" si="159"/>
        <v>-11873141700526.326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-11873141700526.326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-49471423752.193024</v>
      </c>
      <c r="L4037" s="444">
        <f t="shared" ca="1" si="159"/>
        <v>-11922613124278.52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-11922613124278.52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-49677554684.493828</v>
      </c>
      <c r="L4038" s="444">
        <f t="shared" ca="1" si="159"/>
        <v>-11972290678963.014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-11972290678963.014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-49884544495.679222</v>
      </c>
      <c r="L4039" s="444">
        <f t="shared" ca="1" si="159"/>
        <v>-12022175223458.693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-12022175223458.693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-50092396764.411224</v>
      </c>
      <c r="L4040" s="444">
        <f t="shared" ca="1" si="159"/>
        <v>-12072267620223.105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-12072267620223.105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-50301115084.262939</v>
      </c>
      <c r="L4041" s="444">
        <f t="shared" ca="1" si="159"/>
        <v>-12122568735307.369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-12122568735307.369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-50510703063.780701</v>
      </c>
      <c r="L4042" s="444">
        <f t="shared" ca="1" si="159"/>
        <v>-12173079438371.15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-12173079438371.15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-50721164326.546463</v>
      </c>
      <c r="L4043" s="444">
        <f t="shared" ca="1" si="159"/>
        <v>-12223800602697.697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-12223800602697.697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-50932502511.240402</v>
      </c>
      <c r="L4044" s="444">
        <f t="shared" ca="1" si="159"/>
        <v>-12274733105208.938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-12274733105208.938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-51144721271.703903</v>
      </c>
      <c r="L4045" s="444">
        <f t="shared" ca="1" si="159"/>
        <v>-12325877826480.641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-12325877826480.641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-51357824277.00267</v>
      </c>
      <c r="L4046" s="444">
        <f t="shared" ca="1" si="159"/>
        <v>-12377235650757.643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-12377235650757.643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-51571815211.490173</v>
      </c>
      <c r="L4047" s="444">
        <f t="shared" ca="1" si="159"/>
        <v>-12428807465969.133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-12428807465969.133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-51786697774.871384</v>
      </c>
      <c r="L4048" s="444">
        <f t="shared" ca="1" si="159"/>
        <v>-12480594163744.004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-12480594163744.004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-52002475682.266685</v>
      </c>
      <c r="L4049" s="444">
        <f t="shared" ca="1" si="159"/>
        <v>-12532596639426.271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-12532596639426.271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-52219152664.276131</v>
      </c>
      <c r="L4050" s="444">
        <f t="shared" ca="1" si="159"/>
        <v>-12584815792090.547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-12584815792090.547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-52436732467.043945</v>
      </c>
      <c r="L4051" s="444">
        <f t="shared" ca="1" si="159"/>
        <v>-12637252524557.59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-12637252524557.59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-52655218852.323288</v>
      </c>
      <c r="L4052" s="444">
        <f t="shared" ca="1" si="159"/>
        <v>-12689907743409.914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-12689907743409.914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-52874615597.541306</v>
      </c>
      <c r="L4053" s="444">
        <f t="shared" ca="1" si="159"/>
        <v>-12742782359007.455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-12742782359007.455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-53094926495.864395</v>
      </c>
      <c r="L4054" s="444">
        <f t="shared" ca="1" si="159"/>
        <v>-12795877285503.32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-12795877285503.32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-53316155356.263832</v>
      </c>
      <c r="L4055" s="444">
        <f t="shared" ca="1" si="159"/>
        <v>-12849193440859.584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-12849193440859.584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-53538306003.581596</v>
      </c>
      <c r="L4056" s="444">
        <f t="shared" ca="1" si="159"/>
        <v>-12902731746863.166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-12902731746863.166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-53761382278.596527</v>
      </c>
      <c r="L4057" s="444">
        <f t="shared" ca="1" si="159"/>
        <v>-12956493129141.762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-12956493129141.762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-53985388038.090675</v>
      </c>
      <c r="L4058" s="444">
        <f t="shared" ca="1" si="159"/>
        <v>-13010478517179.852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-13010478517179.852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-54210327154.916046</v>
      </c>
      <c r="L4059" s="444">
        <f t="shared" ca="1" si="159"/>
        <v>-13064688844334.768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-13064688844334.768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-54436203518.061531</v>
      </c>
      <c r="L4060" s="444">
        <f t="shared" ca="1" si="159"/>
        <v>-13119125047852.83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-13119125047852.83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-54663021032.720123</v>
      </c>
      <c r="L4061" s="444">
        <f t="shared" ca="1" si="159"/>
        <v>-13173788068885.551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-13173788068885.551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-54890783620.356461</v>
      </c>
      <c r="L4062" s="444">
        <f t="shared" ca="1" si="159"/>
        <v>-13228678852505.908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-13228678852505.908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-55119495218.77462</v>
      </c>
      <c r="L4063" s="444">
        <f t="shared" ca="1" si="159"/>
        <v>-13283798347724.684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-13283798347724.684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-55349159782.18618</v>
      </c>
      <c r="L4064" s="444">
        <f t="shared" ca="1" si="159"/>
        <v>-13339147507506.869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-13339147507506.869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-55579781281.278618</v>
      </c>
      <c r="L4065" s="444">
        <f t="shared" ca="1" si="159"/>
        <v>-13394727288788.148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-13394727288788.148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-55811363703.283951</v>
      </c>
      <c r="L4066" s="444">
        <f t="shared" ca="1" si="159"/>
        <v>-13450538652491.432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-13450538652491.432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-56043911052.04763</v>
      </c>
      <c r="L4067" s="444">
        <f t="shared" ca="1" si="159"/>
        <v>-13506582563543.479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-13506582563543.479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-56277427348.097824</v>
      </c>
      <c r="L4068" s="444">
        <f t="shared" ca="1" si="159"/>
        <v>-13562859990891.576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-13562859990891.576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-56511916628.714897</v>
      </c>
      <c r="L4069" s="444">
        <f t="shared" ca="1" si="159"/>
        <v>-13619371907520.291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-13619371907520.291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-56747382948.001213</v>
      </c>
      <c r="L4070" s="444">
        <f t="shared" ca="1" si="159"/>
        <v>-13676119290468.293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-13676119290468.293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-56983830376.951218</v>
      </c>
      <c r="L4071" s="444">
        <f t="shared" ca="1" si="159"/>
        <v>-13733103120845.244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-13733103120845.244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-57221263003.521851</v>
      </c>
      <c r="L4072" s="444">
        <f t="shared" ca="1" si="159"/>
        <v>-13790324383848.766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-13790324383848.766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-57459684932.703194</v>
      </c>
      <c r="L4073" s="444">
        <f t="shared" ca="1" si="159"/>
        <v>-13847784068781.469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-13847784068781.469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-57699100286.589455</v>
      </c>
      <c r="L4074" s="444">
        <f t="shared" ca="1" si="159"/>
        <v>-13905483169068.059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-13905483169068.059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-57939513204.450241</v>
      </c>
      <c r="L4075" s="444">
        <f t="shared" ca="1" si="159"/>
        <v>-13963422682272.51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-13963422682272.51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-58180927842.802124</v>
      </c>
      <c r="L4076" s="444">
        <f t="shared" ca="1" si="159"/>
        <v>-14021603610115.313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-14021603610115.313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-58423348375.480469</v>
      </c>
      <c r="L4077" s="444">
        <f t="shared" ca="1" si="159"/>
        <v>-14080026958490.793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-14080026958490.793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-58666778993.711639</v>
      </c>
      <c r="L4078" s="444">
        <f t="shared" ca="1" si="159"/>
        <v>-14138693737484.504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-14138693737484.504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-58911223906.18544</v>
      </c>
      <c r="L4079" s="444">
        <f t="shared" ca="1" si="159"/>
        <v>-14197604961390.689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-14197604961390.689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-59156687339.127861</v>
      </c>
      <c r="L4080" s="444">
        <f t="shared" ca="1" si="159"/>
        <v>-14256761648729.816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-14256761648729.816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-59403173536.374237</v>
      </c>
      <c r="L4081" s="444">
        <f t="shared" ca="1" si="159"/>
        <v>-14316164822266.191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-14316164822266.191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-59650686759.442451</v>
      </c>
      <c r="L4082" s="444">
        <f t="shared" ca="1" si="159"/>
        <v>-14375815509025.635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-14375815509025.635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-59899231287.606804</v>
      </c>
      <c r="L4083" s="444">
        <f t="shared" ca="1" si="159"/>
        <v>-14435714740313.242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-14435714740313.242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-60148811417.97184</v>
      </c>
      <c r="L4084" s="444">
        <f t="shared" ca="1" si="159"/>
        <v>-14495863551731.215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-14495863551731.215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-60399431465.54673</v>
      </c>
      <c r="L4085" s="444">
        <f t="shared" ca="1" si="159"/>
        <v>-14556262983196.762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-14556262983196.762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-60651095763.319839</v>
      </c>
      <c r="L4086" s="444">
        <f t="shared" ca="1" si="159"/>
        <v>-14616914078960.082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-14616914078960.082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-60903808662.333672</v>
      </c>
      <c r="L4087" s="444">
        <f t="shared" ca="1" si="159"/>
        <v>-14677817887622.416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-14677817887622.416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-61157574531.760071</v>
      </c>
      <c r="L4088" s="444">
        <f t="shared" ref="L4088:L4342" ca="1" si="164">I4088-J4088+K4088</f>
        <v>-14738975462154.176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-14738975462154.176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-61412397758.975739</v>
      </c>
      <c r="L4089" s="444">
        <f t="shared" ca="1" si="164"/>
        <v>-14800387859913.152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-14800387859913.152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-61668282749.63813</v>
      </c>
      <c r="L4090" s="444">
        <f t="shared" ca="1" si="164"/>
        <v>-14862056142662.791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-14862056142662.791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-61925233927.761627</v>
      </c>
      <c r="L4091" s="444">
        <f t="shared" ca="1" si="164"/>
        <v>-14923981376590.553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-14923981376590.553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-62183255735.793976</v>
      </c>
      <c r="L4092" s="444">
        <f t="shared" ca="1" si="164"/>
        <v>-14986164632326.348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-14986164632326.348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-62442352634.693108</v>
      </c>
      <c r="L4093" s="444">
        <f t="shared" ca="1" si="164"/>
        <v>-15048606984961.041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-15048606984961.041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-62702529104.004333</v>
      </c>
      <c r="L4094" s="444">
        <f t="shared" ca="1" si="164"/>
        <v>-15111309514065.045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-15111309514065.045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-62963789641.937675</v>
      </c>
      <c r="L4095" s="444">
        <f t="shared" ca="1" si="164"/>
        <v>-15174273303706.982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-15174273303706.982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-63226138765.445763</v>
      </c>
      <c r="L4096" s="444">
        <f t="shared" ca="1" si="164"/>
        <v>-15237499442472.428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-15237499442472.428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-63489581010.301781</v>
      </c>
      <c r="L4097" s="444">
        <f t="shared" ca="1" si="164"/>
        <v>-15300989023482.73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-15300989023482.73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-63754120931.17804</v>
      </c>
      <c r="L4098" s="444">
        <f t="shared" ca="1" si="164"/>
        <v>-15364743144413.908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-15364743144413.908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-64019763101.724617</v>
      </c>
      <c r="L4099" s="444">
        <f t="shared" ca="1" si="164"/>
        <v>-15428762907515.633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-15428762907515.633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-64286512114.648468</v>
      </c>
      <c r="L4100" s="444">
        <f t="shared" ca="1" si="164"/>
        <v>-15493049419630.281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-15493049419630.281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-64554372581.792839</v>
      </c>
      <c r="L4101" s="444">
        <f t="shared" ca="1" si="164"/>
        <v>-15557603792212.074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-15557603792212.074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-64823349134.216972</v>
      </c>
      <c r="L4102" s="444">
        <f t="shared" ca="1" si="164"/>
        <v>-15622427141346.291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-15622427141346.291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-65093446422.276222</v>
      </c>
      <c r="L4103" s="444">
        <f t="shared" ca="1" si="164"/>
        <v>-15687520587768.566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-15687520587768.566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-65364669115.702362</v>
      </c>
      <c r="L4104" s="444">
        <f t="shared" ca="1" si="164"/>
        <v>-15752885256884.27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-15752885256884.27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-65637021903.684464</v>
      </c>
      <c r="L4105" s="444">
        <f t="shared" ca="1" si="164"/>
        <v>-15818522278787.953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-15818522278787.953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-65910509494.949806</v>
      </c>
      <c r="L4106" s="444">
        <f t="shared" ca="1" si="164"/>
        <v>-15884432788282.902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-15884432788282.902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-66185136617.845421</v>
      </c>
      <c r="L4107" s="444">
        <f t="shared" ca="1" si="164"/>
        <v>-15950617924900.748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-15950617924900.748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-66460908020.419777</v>
      </c>
      <c r="L4108" s="444">
        <f t="shared" ca="1" si="164"/>
        <v>-16017078832921.168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-16017078832921.168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-66737828470.50486</v>
      </c>
      <c r="L4109" s="444">
        <f t="shared" ca="1" si="164"/>
        <v>-16083816661391.672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-16083816661391.672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-67015902755.79863</v>
      </c>
      <c r="L4110" s="444">
        <f t="shared" ca="1" si="164"/>
        <v>-16150832564147.471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-16150832564147.471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-67295135683.947792</v>
      </c>
      <c r="L4111" s="444">
        <f t="shared" ca="1" si="164"/>
        <v>-16218127699831.418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-16218127699831.418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-67575532082.630905</v>
      </c>
      <c r="L4112" s="444">
        <f t="shared" ca="1" si="164"/>
        <v>-16285703231914.049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-16285703231914.049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-67857096799.641869</v>
      </c>
      <c r="L4113" s="444">
        <f t="shared" ca="1" si="164"/>
        <v>-16353560328713.691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-16353560328713.691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-68139834702.973724</v>
      </c>
      <c r="L4114" s="444">
        <f t="shared" ca="1" si="164"/>
        <v>-16421700163416.666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-16421700163416.666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-68423750680.902771</v>
      </c>
      <c r="L4115" s="444">
        <f t="shared" ca="1" si="164"/>
        <v>-16490123914097.568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-16490123914097.568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-68708849642.073204</v>
      </c>
      <c r="L4116" s="444">
        <f t="shared" ca="1" si="164"/>
        <v>-16558832763739.641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-16558832763739.641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-68995136515.581833</v>
      </c>
      <c r="L4117" s="444">
        <f t="shared" ca="1" si="164"/>
        <v>-16627827900255.223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-16627827900255.223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-69282616251.063431</v>
      </c>
      <c r="L4118" s="444">
        <f t="shared" ca="1" si="164"/>
        <v>-16697110516506.285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-16697110516506.285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-69571293818.776199</v>
      </c>
      <c r="L4119" s="444">
        <f t="shared" ca="1" si="164"/>
        <v>-16766681810325.061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-16766681810325.061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-69861174209.687744</v>
      </c>
      <c r="L4120" s="444">
        <f t="shared" ca="1" si="164"/>
        <v>-16836542984534.748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-16836542984534.748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-70152262435.561447</v>
      </c>
      <c r="L4121" s="444">
        <f t="shared" ca="1" si="164"/>
        <v>-16906695246970.309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-16906695246970.309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-70444563529.042953</v>
      </c>
      <c r="L4122" s="444">
        <f t="shared" ca="1" si="164"/>
        <v>-16977139810499.352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-16977139810499.352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-70738082543.747299</v>
      </c>
      <c r="L4123" s="444">
        <f t="shared" ca="1" si="164"/>
        <v>-17047877893043.1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-17047877893043.1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-71032824554.346237</v>
      </c>
      <c r="L4124" s="444">
        <f t="shared" ca="1" si="164"/>
        <v>-17118910717597.445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-17118910717597.445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-71328794656.656006</v>
      </c>
      <c r="L4125" s="444">
        <f t="shared" ca="1" si="164"/>
        <v>-17190239512254.102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-17190239512254.102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-71625997967.725418</v>
      </c>
      <c r="L4126" s="444">
        <f t="shared" ca="1" si="164"/>
        <v>-17261865510221.826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-17261865510221.826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-71924439625.924271</v>
      </c>
      <c r="L4127" s="444">
        <f t="shared" ca="1" si="164"/>
        <v>-17333789949847.75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-17333789949847.75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-72224124791.032288</v>
      </c>
      <c r="L4128" s="444">
        <f t="shared" ca="1" si="164"/>
        <v>-17406014074638.783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-17406014074638.783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-72525058644.328262</v>
      </c>
      <c r="L4129" s="444">
        <f t="shared" ca="1" si="164"/>
        <v>-17478539133283.111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-17478539133283.111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-72827246388.679626</v>
      </c>
      <c r="L4130" s="444">
        <f t="shared" ca="1" si="164"/>
        <v>-17551366379671.791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-17551366379671.791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-73130693248.632477</v>
      </c>
      <c r="L4131" s="444">
        <f t="shared" ca="1" si="164"/>
        <v>-17624497072920.422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-17624497072920.422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-73435404470.501755</v>
      </c>
      <c r="L4132" s="444">
        <f t="shared" ca="1" si="164"/>
        <v>-17697932477390.922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-17697932477390.922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-73741385322.462173</v>
      </c>
      <c r="L4133" s="444">
        <f t="shared" ca="1" si="164"/>
        <v>-17771673862713.383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-17771673862713.383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-74048641094.639099</v>
      </c>
      <c r="L4134" s="444">
        <f t="shared" ca="1" si="164"/>
        <v>-17845722503808.023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-17845722503808.023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-74357177099.200104</v>
      </c>
      <c r="L4135" s="444">
        <f t="shared" ca="1" si="164"/>
        <v>-17920079680907.223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-17920079680907.223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-74666998670.446762</v>
      </c>
      <c r="L4136" s="444">
        <f t="shared" ca="1" si="164"/>
        <v>-17994746679577.668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-17994746679577.668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-74978111164.906952</v>
      </c>
      <c r="L4137" s="444">
        <f t="shared" ca="1" si="164"/>
        <v>-18069724790742.574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-18069724790742.574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-75290519961.427399</v>
      </c>
      <c r="L4138" s="444">
        <f t="shared" ca="1" si="164"/>
        <v>-18145015310704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-18145015310704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-75604230461.266663</v>
      </c>
      <c r="L4139" s="444">
        <f t="shared" ca="1" si="164"/>
        <v>-18220619541165.266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-18220619541165.266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-75919248088.188599</v>
      </c>
      <c r="L4140" s="444">
        <f t="shared" ca="1" si="164"/>
        <v>-18296538789253.453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-18296538789253.453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-76235578288.556061</v>
      </c>
      <c r="L4141" s="444">
        <f t="shared" ca="1" si="164"/>
        <v>-18372774367542.008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-18372774367542.008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-76553226531.425034</v>
      </c>
      <c r="L4142" s="444">
        <f t="shared" ca="1" si="164"/>
        <v>-18449327594073.434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-18449327594073.434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-76872198308.639313</v>
      </c>
      <c r="L4143" s="444">
        <f t="shared" ca="1" si="164"/>
        <v>-18526199792382.074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-18526199792382.074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-77192499134.925308</v>
      </c>
      <c r="L4144" s="444">
        <f t="shared" ca="1" si="164"/>
        <v>-18603392291517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-18603392291517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-77514134547.987503</v>
      </c>
      <c r="L4145" s="444">
        <f t="shared" ca="1" si="164"/>
        <v>-18680906426064.988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-18680906426064.988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-77837110108.604111</v>
      </c>
      <c r="L4146" s="444">
        <f t="shared" ca="1" si="164"/>
        <v>-18758743536173.594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-18758743536173.594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-78161431400.723312</v>
      </c>
      <c r="L4147" s="444">
        <f t="shared" ca="1" si="164"/>
        <v>-18836904967574.316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-18836904967574.316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-78487104031.559647</v>
      </c>
      <c r="L4148" s="444">
        <f t="shared" ca="1" si="164"/>
        <v>-18915392071605.875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-18915392071605.875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-78814133631.691147</v>
      </c>
      <c r="L4149" s="444">
        <f t="shared" ca="1" si="164"/>
        <v>-18994206205237.566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-18994206205237.566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-79142525855.156525</v>
      </c>
      <c r="L4150" s="444">
        <f t="shared" ca="1" si="164"/>
        <v>-19073348731092.723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-19073348731092.723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-79472286379.553009</v>
      </c>
      <c r="L4151" s="444">
        <f t="shared" ca="1" si="164"/>
        <v>-19152821017472.277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-19152821017472.277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-79803420906.134491</v>
      </c>
      <c r="L4152" s="444">
        <f t="shared" ca="1" si="164"/>
        <v>-19232624438378.41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-19232624438378.41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-80135935159.910034</v>
      </c>
      <c r="L4153" s="444">
        <f t="shared" ca="1" si="164"/>
        <v>-19312760373538.32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-19312760373538.32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-80469834889.742996</v>
      </c>
      <c r="L4154" s="444">
        <f t="shared" ca="1" si="164"/>
        <v>-19393230208428.063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-19393230208428.063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-80805125868.450256</v>
      </c>
      <c r="L4155" s="444">
        <f t="shared" ca="1" si="164"/>
        <v>-19474035334296.512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-19474035334296.512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-81141813892.90213</v>
      </c>
      <c r="L4156" s="444">
        <f t="shared" ca="1" si="164"/>
        <v>-19555177148189.414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-19555177148189.414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-81479904784.122559</v>
      </c>
      <c r="L4157" s="444">
        <f t="shared" ca="1" si="164"/>
        <v>-19636657052973.535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-19636657052973.535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-81819404387.389725</v>
      </c>
      <c r="L4158" s="444">
        <f t="shared" ca="1" si="164"/>
        <v>-19718476457360.926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-19718476457360.926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-82160318572.337189</v>
      </c>
      <c r="L4159" s="444">
        <f t="shared" ca="1" si="164"/>
        <v>-19800636775933.262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-19800636775933.262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-82502653233.055252</v>
      </c>
      <c r="L4160" s="444">
        <f t="shared" ca="1" si="164"/>
        <v>-19883139429166.316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-19883139429166.316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-82846414288.192978</v>
      </c>
      <c r="L4161" s="444">
        <f t="shared" ca="1" si="164"/>
        <v>-19965985843454.508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-19965985843454.508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-83191607681.060455</v>
      </c>
      <c r="L4162" s="444">
        <f t="shared" ca="1" si="164"/>
        <v>-20049177451135.566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-20049177451135.566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-83538239379.731522</v>
      </c>
      <c r="L4163" s="444">
        <f t="shared" ca="1" si="164"/>
        <v>-20132715690515.297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-20132715690515.297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-83886315377.147064</v>
      </c>
      <c r="L4164" s="444">
        <f t="shared" ca="1" si="164"/>
        <v>-20216602005892.445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-20216602005892.445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-84235841691.218521</v>
      </c>
      <c r="L4165" s="444">
        <f t="shared" ca="1" si="164"/>
        <v>-20300837847583.664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-20300837847583.664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-84586824364.931931</v>
      </c>
      <c r="L4166" s="444">
        <f t="shared" ca="1" si="164"/>
        <v>-20385424671948.598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-20385424671948.598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-84939269466.452484</v>
      </c>
      <c r="L4167" s="444">
        <f t="shared" ca="1" si="164"/>
        <v>-20470363941415.051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-20470363941415.051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-85293183089.22937</v>
      </c>
      <c r="L4168" s="444">
        <f t="shared" ca="1" si="164"/>
        <v>-20555657124504.281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-20555657124504.281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-85648571352.101166</v>
      </c>
      <c r="L4169" s="444">
        <f t="shared" ca="1" si="164"/>
        <v>-20641305695856.383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-20641305695856.383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-86005440399.401596</v>
      </c>
      <c r="L4170" s="444">
        <f t="shared" ca="1" si="164"/>
        <v>-20727311136255.785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-20727311136255.785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-86363796401.065765</v>
      </c>
      <c r="L4171" s="444">
        <f t="shared" ca="1" si="164"/>
        <v>-20813674932656.852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-20813674932656.852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-86723645552.736877</v>
      </c>
      <c r="L4172" s="444">
        <f t="shared" ca="1" si="164"/>
        <v>-20900398578209.59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-20900398578209.59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-87084994075.873291</v>
      </c>
      <c r="L4173" s="444">
        <f t="shared" ca="1" si="164"/>
        <v>-20987483572285.465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-20987483572285.465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-87447848217.85611</v>
      </c>
      <c r="L4174" s="444">
        <f t="shared" ca="1" si="164"/>
        <v>-21074931420503.32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-21074931420503.32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-87812214252.097168</v>
      </c>
      <c r="L4175" s="444">
        <f t="shared" ca="1" si="164"/>
        <v>-21162743634755.418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-21162743634755.418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-88178098478.147568</v>
      </c>
      <c r="L4176" s="444">
        <f t="shared" ca="1" si="164"/>
        <v>-21250921733233.566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-21250921733233.566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-88545507221.806519</v>
      </c>
      <c r="L4177" s="444">
        <f t="shared" ca="1" si="164"/>
        <v>-21339467240455.371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-21339467240455.371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-88914446835.230713</v>
      </c>
      <c r="L4178" s="444">
        <f t="shared" ca="1" si="164"/>
        <v>-21428381687290.602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-21428381687290.602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-89284923697.044174</v>
      </c>
      <c r="L4179" s="444">
        <f t="shared" ca="1" si="164"/>
        <v>-21517666610987.645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-21517666610987.645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-89656944212.448517</v>
      </c>
      <c r="L4180" s="444">
        <f t="shared" ca="1" si="164"/>
        <v>-21607323555200.094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-21607323555200.094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-90030514813.333725</v>
      </c>
      <c r="L4181" s="444">
        <f t="shared" ca="1" si="164"/>
        <v>-21697354070013.426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-21697354070013.426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-90405641958.389267</v>
      </c>
      <c r="L4182" s="444">
        <f t="shared" ca="1" si="164"/>
        <v>-21787759711971.816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-21787759711971.816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-90782332133.215897</v>
      </c>
      <c r="L4183" s="444">
        <f t="shared" ca="1" si="164"/>
        <v>-21878542044105.031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-21878542044105.031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-91160591850.437622</v>
      </c>
      <c r="L4184" s="444">
        <f t="shared" ca="1" si="164"/>
        <v>-21969702635955.469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-21969702635955.469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-91540427649.814453</v>
      </c>
      <c r="L4185" s="444">
        <f t="shared" ca="1" si="164"/>
        <v>-22061243063605.281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-22061243063605.281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-91921846098.355331</v>
      </c>
      <c r="L4186" s="444">
        <f t="shared" ca="1" si="164"/>
        <v>-22153164909703.637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-22153164909703.637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-92304853790.431824</v>
      </c>
      <c r="L4187" s="444">
        <f t="shared" ca="1" si="164"/>
        <v>-22245469763494.07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-22245469763494.07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-92689457347.891953</v>
      </c>
      <c r="L4188" s="444">
        <f t="shared" ca="1" si="164"/>
        <v>-22338159220841.961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-22338159220841.961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-93075663420.174835</v>
      </c>
      <c r="L4189" s="444">
        <f t="shared" ca="1" si="164"/>
        <v>-22431234884262.137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-22431234884262.137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-93463478684.425568</v>
      </c>
      <c r="L4190" s="444">
        <f t="shared" ca="1" si="164"/>
        <v>-22524698362946.563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-22524698362946.563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-93852909845.610672</v>
      </c>
      <c r="L4191" s="444">
        <f t="shared" ca="1" si="164"/>
        <v>-22618551272792.172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-22618551272792.172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-94243963636.634048</v>
      </c>
      <c r="L4192" s="444">
        <f t="shared" ca="1" si="164"/>
        <v>-22712795236428.805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-22712795236428.805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-94636646818.453354</v>
      </c>
      <c r="L4193" s="444">
        <f t="shared" ca="1" si="164"/>
        <v>-22807431883247.258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-22807431883247.258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-95030966180.196899</v>
      </c>
      <c r="L4194" s="444">
        <f t="shared" ca="1" si="164"/>
        <v>-22902462849427.453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-22902462849427.453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-95426928539.281052</v>
      </c>
      <c r="L4195" s="444">
        <f t="shared" ca="1" si="164"/>
        <v>-22997889777966.734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-22997889777966.734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-95824540741.528061</v>
      </c>
      <c r="L4196" s="444">
        <f t="shared" ca="1" si="164"/>
        <v>-23093714318708.262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-23093714318708.262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-96223809661.284424</v>
      </c>
      <c r="L4197" s="444">
        <f t="shared" ca="1" si="164"/>
        <v>-23189938128369.547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-23189938128369.547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-96624742201.53978</v>
      </c>
      <c r="L4198" s="444">
        <f t="shared" ca="1" si="164"/>
        <v>-23286562870571.086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-23286562870571.086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-97027345294.046188</v>
      </c>
      <c r="L4199" s="444">
        <f t="shared" ca="1" si="164"/>
        <v>-23383590215865.133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-23383590215865.133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-97431625899.438049</v>
      </c>
      <c r="L4200" s="444">
        <f t="shared" ca="1" si="164"/>
        <v>-23481021841764.57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-23481021841764.57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-97837591007.352371</v>
      </c>
      <c r="L4201" s="444">
        <f t="shared" ca="1" si="164"/>
        <v>-23578859432771.922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-23578859432771.922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-98245247636.549667</v>
      </c>
      <c r="L4202" s="444">
        <f t="shared" ca="1" si="164"/>
        <v>-23677104680408.473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-23677104680408.473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-98654602835.035309</v>
      </c>
      <c r="L4203" s="444">
        <f t="shared" ca="1" si="164"/>
        <v>-23775759283243.508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-23775759283243.508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-99065663680.181274</v>
      </c>
      <c r="L4204" s="444">
        <f t="shared" ca="1" si="164"/>
        <v>-23874824946923.688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-23874824946923.688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-99478437278.848694</v>
      </c>
      <c r="L4205" s="444">
        <f t="shared" ca="1" si="164"/>
        <v>-23974303384202.535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-23974303384202.535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-99892930767.510559</v>
      </c>
      <c r="L4206" s="444">
        <f t="shared" ca="1" si="164"/>
        <v>-24074196314970.047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-24074196314970.047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-100309151312.3752</v>
      </c>
      <c r="L4207" s="444">
        <f t="shared" ca="1" si="164"/>
        <v>-24174505466282.422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-24174505466282.422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-100727106109.51009</v>
      </c>
      <c r="L4208" s="444">
        <f t="shared" ca="1" si="164"/>
        <v>-24275232572391.934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-24275232572391.934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-101146802384.96638</v>
      </c>
      <c r="L4209" s="444">
        <f t="shared" ca="1" si="164"/>
        <v>-24376379374776.898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-24376379374776.898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-101568247394.90375</v>
      </c>
      <c r="L4210" s="444">
        <f t="shared" ca="1" si="164"/>
        <v>-24477947622171.801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-24477947622171.801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-101991448425.71584</v>
      </c>
      <c r="L4211" s="444">
        <f t="shared" ca="1" si="164"/>
        <v>-24579939070597.516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-24579939070597.516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-102416412794.15631</v>
      </c>
      <c r="L4212" s="444">
        <f t="shared" ca="1" si="164"/>
        <v>-24682355483391.672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-24682355483391.672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-102843147847.4653</v>
      </c>
      <c r="L4213" s="444">
        <f t="shared" ca="1" si="164"/>
        <v>-24785198631239.137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-24785198631239.137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-103271660963.4964</v>
      </c>
      <c r="L4214" s="444">
        <f t="shared" ca="1" si="164"/>
        <v>-24888470292202.633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-24888470292202.633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-103701959550.8443</v>
      </c>
      <c r="L4215" s="444">
        <f t="shared" ca="1" si="164"/>
        <v>-24992172251753.477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-24992172251753.477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-104134051048.97282</v>
      </c>
      <c r="L4216" s="444">
        <f t="shared" ca="1" si="164"/>
        <v>-25096306302802.449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-25096306302802.449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-104567942928.34354</v>
      </c>
      <c r="L4217" s="444">
        <f t="shared" ca="1" si="164"/>
        <v>-25200874245730.793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-25200874245730.793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-105003642690.54497</v>
      </c>
      <c r="L4218" s="444">
        <f t="shared" ca="1" si="164"/>
        <v>-25305877888421.34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-25305877888421.34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-105441157868.42224</v>
      </c>
      <c r="L4219" s="444">
        <f t="shared" ca="1" si="164"/>
        <v>-25411319046289.762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-25411319046289.762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-105880496026.20734</v>
      </c>
      <c r="L4220" s="444">
        <f t="shared" ca="1" si="164"/>
        <v>-25517199542315.969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-25517199542315.969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-106321664759.64987</v>
      </c>
      <c r="L4221" s="444">
        <f t="shared" ca="1" si="164"/>
        <v>-25623521207075.617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-25623521207075.617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-106764671696.14841</v>
      </c>
      <c r="L4222" s="444">
        <f t="shared" ca="1" si="164"/>
        <v>-25730285878771.766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-25730285878771.766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-107209524494.88235</v>
      </c>
      <c r="L4223" s="444">
        <f t="shared" ca="1" si="164"/>
        <v>-25837495403266.648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-25837495403266.648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-107656230846.94437</v>
      </c>
      <c r="L4224" s="444">
        <f t="shared" ca="1" si="164"/>
        <v>-25945151634113.594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-25945151634113.594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-108104798475.47331</v>
      </c>
      <c r="L4225" s="444">
        <f t="shared" ca="1" si="164"/>
        <v>-26053256432589.066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-26053256432589.066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-108555235135.78778</v>
      </c>
      <c r="L4226" s="444">
        <f t="shared" ca="1" si="164"/>
        <v>-26161811667724.855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-26161811667724.855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-109007548615.52023</v>
      </c>
      <c r="L4227" s="444">
        <f t="shared" ca="1" si="164"/>
        <v>-26270819216340.375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-26270819216340.375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-109461746734.75156</v>
      </c>
      <c r="L4228" s="444">
        <f t="shared" ca="1" si="164"/>
        <v>-26380280963075.125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-26380280963075.125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-109917837346.14635</v>
      </c>
      <c r="L4229" s="444">
        <f t="shared" ca="1" si="164"/>
        <v>-26490198800421.27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-26490198800421.27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-110375828335.08862</v>
      </c>
      <c r="L4230" s="444">
        <f t="shared" ca="1" si="164"/>
        <v>-26600574628756.359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-26600574628756.359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-110835727619.81816</v>
      </c>
      <c r="L4231" s="444">
        <f t="shared" ca="1" si="164"/>
        <v>-26711410356376.176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-26711410356376.176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-111297543151.5674</v>
      </c>
      <c r="L4232" s="444">
        <f t="shared" ca="1" si="164"/>
        <v>-26822707899527.742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-26822707899527.742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-111761282914.69893</v>
      </c>
      <c r="L4233" s="444">
        <f t="shared" ca="1" si="164"/>
        <v>-26934469182442.441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-26934469182442.441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-112226954926.84351</v>
      </c>
      <c r="L4234" s="444">
        <f t="shared" ca="1" si="164"/>
        <v>-27046696137369.285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-27046696137369.285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-112694567239.03868</v>
      </c>
      <c r="L4235" s="444">
        <f t="shared" ca="1" si="164"/>
        <v>-27159390704608.324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-27159390704608.324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-113164127935.86801</v>
      </c>
      <c r="L4236" s="444">
        <f t="shared" ca="1" si="164"/>
        <v>-27272554832544.191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-27272554832544.191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-113635645135.6008</v>
      </c>
      <c r="L4237" s="444">
        <f t="shared" ca="1" si="164"/>
        <v>-27386190477679.793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-27386190477679.793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-114109126990.33247</v>
      </c>
      <c r="L4238" s="444">
        <f t="shared" ca="1" si="164"/>
        <v>-27500299604670.125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-27500299604670.125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-114584581686.12552</v>
      </c>
      <c r="L4239" s="444">
        <f t="shared" ca="1" si="164"/>
        <v>-27614884186356.25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-27614884186356.25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-115062017443.15102</v>
      </c>
      <c r="L4240" s="444">
        <f t="shared" ca="1" si="164"/>
        <v>-27729946203799.402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-27729946203799.402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-115541442515.83086</v>
      </c>
      <c r="L4241" s="444">
        <f t="shared" ca="1" si="164"/>
        <v>-27845487646315.234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-27845487646315.234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-116022865192.98015</v>
      </c>
      <c r="L4242" s="444">
        <f t="shared" ca="1" si="164"/>
        <v>-27961510511508.215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-27961510511508.215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-116506293797.9509</v>
      </c>
      <c r="L4243" s="444">
        <f t="shared" ca="1" si="164"/>
        <v>-28078016805306.164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-28078016805306.164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-116991736688.77568</v>
      </c>
      <c r="L4244" s="444">
        <f t="shared" ca="1" si="164"/>
        <v>-28195008541994.941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-28195008541994.941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-117479202258.31227</v>
      </c>
      <c r="L4245" s="444">
        <f t="shared" ca="1" si="164"/>
        <v>-28312487744253.254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-28312487744253.254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-117968698934.38855</v>
      </c>
      <c r="L4246" s="444">
        <f t="shared" ca="1" si="164"/>
        <v>-28430456443187.641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-28430456443187.641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-118460235179.9485</v>
      </c>
      <c r="L4247" s="444">
        <f t="shared" ca="1" si="164"/>
        <v>-28548916678367.59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-28548916678367.59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-118953819493.19827</v>
      </c>
      <c r="L4248" s="444">
        <f t="shared" ca="1" si="164"/>
        <v>-28667870497860.789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-28667870497860.789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-119449460407.75328</v>
      </c>
      <c r="L4249" s="444">
        <f t="shared" ca="1" si="164"/>
        <v>-28787319958268.543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-28787319958268.543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-119947166492.7856</v>
      </c>
      <c r="L4250" s="444">
        <f t="shared" ca="1" si="164"/>
        <v>-28907267124761.328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-28907267124761.328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-120446946353.1722</v>
      </c>
      <c r="L4251" s="444">
        <f t="shared" ca="1" si="164"/>
        <v>-29027714071114.5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-29027714071114.5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-120948808629.64375</v>
      </c>
      <c r="L4252" s="444">
        <f t="shared" ca="1" si="164"/>
        <v>-29148662879744.145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-29148662879744.145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-121452761998.93393</v>
      </c>
      <c r="L4253" s="444">
        <f t="shared" ca="1" si="164"/>
        <v>-29270115641743.078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-29270115641743.078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-121958815173.92949</v>
      </c>
      <c r="L4254" s="444">
        <f t="shared" ca="1" si="164"/>
        <v>-29392074456917.008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-29392074456917.008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-122466976903.82086</v>
      </c>
      <c r="L4255" s="444">
        <f t="shared" ca="1" si="164"/>
        <v>-29514541433820.828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-29514541433820.828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-122977255974.25345</v>
      </c>
      <c r="L4256" s="444">
        <f t="shared" ca="1" si="164"/>
        <v>-29637518689795.082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-29637518689795.082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-123489661207.47949</v>
      </c>
      <c r="L4257" s="444">
        <f t="shared" ca="1" si="164"/>
        <v>-29761008351002.563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-29761008351002.563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-124004201462.51067</v>
      </c>
      <c r="L4258" s="444">
        <f t="shared" ca="1" si="164"/>
        <v>-29885012552465.074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-29885012552465.074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-124520885635.27116</v>
      </c>
      <c r="L4259" s="444">
        <f t="shared" ca="1" si="164"/>
        <v>-30009533438100.344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-30009533438100.344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-125039722658.75142</v>
      </c>
      <c r="L4260" s="444">
        <f t="shared" ca="1" si="164"/>
        <v>-30134573160759.094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-30134573160759.094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-125560721503.16289</v>
      </c>
      <c r="L4261" s="444">
        <f t="shared" ca="1" si="164"/>
        <v>-30260133882262.258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-30260133882262.258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-126083891176.09274</v>
      </c>
      <c r="L4262" s="444">
        <f t="shared" ca="1" si="164"/>
        <v>-30386217773438.352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-30386217773438.352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-126609240722.65979</v>
      </c>
      <c r="L4263" s="444">
        <f t="shared" ca="1" si="164"/>
        <v>-30512827014161.012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-30512827014161.012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-127136779225.67087</v>
      </c>
      <c r="L4264" s="444">
        <f t="shared" ca="1" si="164"/>
        <v>-30639963793386.684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-30639963793386.684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-127666515805.77785</v>
      </c>
      <c r="L4265" s="444">
        <f t="shared" ca="1" si="164"/>
        <v>-30767630309192.461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-30767630309192.461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-128198459621.63525</v>
      </c>
      <c r="L4266" s="444">
        <f t="shared" ca="1" si="164"/>
        <v>-30895828768814.098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-30895828768814.098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-128732619870.05873</v>
      </c>
      <c r="L4267" s="444">
        <f t="shared" ca="1" si="164"/>
        <v>-31024561388684.156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-31024561388684.156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-129269005786.18398</v>
      </c>
      <c r="L4268" s="444">
        <f t="shared" ca="1" si="164"/>
        <v>-31153830394470.34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-31153830394470.34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-129807626643.62643</v>
      </c>
      <c r="L4269" s="444">
        <f t="shared" ca="1" si="164"/>
        <v>-31283638021113.965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-31283638021113.965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-130348491754.64153</v>
      </c>
      <c r="L4270" s="444">
        <f t="shared" ca="1" si="164"/>
        <v>-31413986512868.605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-31413986512868.605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-130891610470.28586</v>
      </c>
      <c r="L4271" s="444">
        <f t="shared" ca="1" si="164"/>
        <v>-31544878123338.891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-31544878123338.891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-131436992180.57872</v>
      </c>
      <c r="L4272" s="444">
        <f t="shared" ca="1" si="164"/>
        <v>-31676315115519.469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-31676315115519.469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-131984646314.66447</v>
      </c>
      <c r="L4273" s="444">
        <f t="shared" ca="1" si="164"/>
        <v>-31808299761834.133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-31808299761834.133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-132534582340.97556</v>
      </c>
      <c r="L4274" s="444">
        <f t="shared" ca="1" si="164"/>
        <v>-31940834344175.109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-31940834344175.109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-133086809767.39629</v>
      </c>
      <c r="L4275" s="444">
        <f t="shared" ca="1" si="164"/>
        <v>-32073921153942.504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-32073921153942.504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-133641338141.42709</v>
      </c>
      <c r="L4276" s="444">
        <f t="shared" ca="1" si="164"/>
        <v>-32207562492083.93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-32207562492083.93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-134198177050.34972</v>
      </c>
      <c r="L4277" s="444">
        <f t="shared" ca="1" si="164"/>
        <v>-32341760669134.281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-32341760669134.281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-134757336121.39284</v>
      </c>
      <c r="L4278" s="444">
        <f t="shared" ca="1" si="164"/>
        <v>-32476518005255.676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-32476518005255.676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-135318825021.89865</v>
      </c>
      <c r="L4279" s="444">
        <f t="shared" ca="1" si="164"/>
        <v>-32611836830277.574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-32611836830277.574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-135882653459.48988</v>
      </c>
      <c r="L4280" s="444">
        <f t="shared" ca="1" si="164"/>
        <v>-32747719483737.063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-32747719483737.063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-136448831182.23775</v>
      </c>
      <c r="L4281" s="444">
        <f t="shared" ca="1" si="164"/>
        <v>-32884168314919.301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-32884168314919.301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-137017367978.8304</v>
      </c>
      <c r="L4282" s="444">
        <f t="shared" ca="1" si="164"/>
        <v>-33021185682898.133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-33021185682898.133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-137588273678.74219</v>
      </c>
      <c r="L4283" s="444">
        <f t="shared" ca="1" si="164"/>
        <v>-33158773956576.875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-33158773956576.875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-138161558152.40366</v>
      </c>
      <c r="L4284" s="444">
        <f t="shared" ca="1" si="164"/>
        <v>-33296935514729.277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-33296935514729.277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-138737231311.37198</v>
      </c>
      <c r="L4285" s="444">
        <f t="shared" ca="1" si="164"/>
        <v>-33435672746040.648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-33435672746040.648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-139315303108.50269</v>
      </c>
      <c r="L4286" s="444">
        <f t="shared" ca="1" si="164"/>
        <v>-33574988049149.152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-33574988049149.152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-139895783538.12146</v>
      </c>
      <c r="L4287" s="444">
        <f t="shared" ca="1" si="164"/>
        <v>-33714883832687.273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-33714883832687.273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-140478682636.19696</v>
      </c>
      <c r="L4288" s="444">
        <f t="shared" ca="1" si="164"/>
        <v>-33855362515323.469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-33855362515323.469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-141064010480.51447</v>
      </c>
      <c r="L4289" s="444">
        <f t="shared" ca="1" si="164"/>
        <v>-33996426525803.984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-33996426525803.984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-141651777190.84995</v>
      </c>
      <c r="L4290" s="444">
        <f t="shared" ca="1" si="164"/>
        <v>-34138078302994.836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-34138078302994.836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-142241992929.14514</v>
      </c>
      <c r="L4291" s="444">
        <f t="shared" ca="1" si="164"/>
        <v>-34280320295923.98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-34280320295923.98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-142834667899.68326</v>
      </c>
      <c r="L4292" s="444">
        <f t="shared" ca="1" si="164"/>
        <v>-34423154963823.664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-34423154963823.664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-143429812349.26526</v>
      </c>
      <c r="L4293" s="444">
        <f t="shared" ca="1" si="164"/>
        <v>-34566584776172.93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-34566584776172.93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-144027436567.38721</v>
      </c>
      <c r="L4294" s="444">
        <f t="shared" ca="1" si="164"/>
        <v>-34710612212740.316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-34710612212740.316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-144627550886.41797</v>
      </c>
      <c r="L4295" s="444">
        <f t="shared" ca="1" si="164"/>
        <v>-34855239763626.734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-34855239763626.734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-145230165681.77808</v>
      </c>
      <c r="L4296" s="444">
        <f t="shared" ca="1" si="164"/>
        <v>-35000469929308.512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-35000469929308.512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-145835291372.1188</v>
      </c>
      <c r="L4297" s="444">
        <f t="shared" ca="1" si="164"/>
        <v>-35146305220680.629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-35146305220680.629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-146442938419.50259</v>
      </c>
      <c r="L4298" s="444">
        <f t="shared" ca="1" si="164"/>
        <v>-35292748159100.133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-35292748159100.133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-147053117329.58389</v>
      </c>
      <c r="L4299" s="444">
        <f t="shared" ca="1" si="164"/>
        <v>-35439801276429.719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-35439801276429.719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-147665838651.7905</v>
      </c>
      <c r="L4300" s="444">
        <f t="shared" ca="1" si="164"/>
        <v>-35587467115081.508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-35587467115081.508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-148281112979.50629</v>
      </c>
      <c r="L4301" s="444">
        <f t="shared" ca="1" si="164"/>
        <v>-35735748228061.016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-35735748228061.016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-148898950950.25424</v>
      </c>
      <c r="L4302" s="444">
        <f t="shared" ca="1" si="164"/>
        <v>-35884647179011.273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-35884647179011.273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-149519363245.88031</v>
      </c>
      <c r="L4303" s="444">
        <f t="shared" ca="1" si="164"/>
        <v>-36034166542257.156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-36034166542257.156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-150142360592.73816</v>
      </c>
      <c r="L4304" s="444">
        <f t="shared" ca="1" si="164"/>
        <v>-36184308902849.891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-36184308902849.891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-150767953761.87454</v>
      </c>
      <c r="L4305" s="444">
        <f t="shared" ca="1" si="164"/>
        <v>-36335076856611.766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-36335076856611.766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-151396153569.2157</v>
      </c>
      <c r="L4306" s="444">
        <f t="shared" ca="1" si="164"/>
        <v>-36486473010180.984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-36486473010180.984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-152026970875.75409</v>
      </c>
      <c r="L4307" s="444">
        <f t="shared" ca="1" si="164"/>
        <v>-36638499981056.742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-36638499981056.742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-152660416587.73642</v>
      </c>
      <c r="L4308" s="444">
        <f t="shared" ca="1" si="164"/>
        <v>-36791160397644.477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-36791160397644.477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-153296501656.85199</v>
      </c>
      <c r="L4309" s="444">
        <f t="shared" ca="1" si="164"/>
        <v>-36944456899301.328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-36944456899301.328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-153935237080.42221</v>
      </c>
      <c r="L4310" s="444">
        <f t="shared" ca="1" si="164"/>
        <v>-37098392136381.75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-37098392136381.75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-154576633901.59064</v>
      </c>
      <c r="L4311" s="444">
        <f t="shared" ca="1" si="164"/>
        <v>-37252968770283.344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-37252968770283.344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-155220703209.51392</v>
      </c>
      <c r="L4312" s="444">
        <f t="shared" ca="1" si="164"/>
        <v>-37408189473492.859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-37408189473492.859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-155867456139.55359</v>
      </c>
      <c r="L4313" s="444">
        <f t="shared" ca="1" si="164"/>
        <v>-37564056929632.414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-37564056929632.414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-156516903873.46838</v>
      </c>
      <c r="L4314" s="444">
        <f t="shared" ca="1" si="164"/>
        <v>-37720573833505.883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-37720573833505.883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-157169057639.60785</v>
      </c>
      <c r="L4315" s="444">
        <f t="shared" ca="1" si="164"/>
        <v>-37877742891145.492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-37877742891145.492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-157823928713.1062</v>
      </c>
      <c r="L4316" s="444">
        <f t="shared" ca="1" si="164"/>
        <v>-38035566819858.602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-38035566819858.602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-158481528416.07751</v>
      </c>
      <c r="L4317" s="444">
        <f t="shared" ca="1" si="164"/>
        <v>-38194048348274.68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-38194048348274.68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-159141868117.81116</v>
      </c>
      <c r="L4318" s="444">
        <f t="shared" ca="1" si="164"/>
        <v>-38353190216392.492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-38353190216392.492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-159804959234.96872</v>
      </c>
      <c r="L4319" s="444">
        <f t="shared" ca="1" si="164"/>
        <v>-38512995175627.461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-38512995175627.461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-160470813231.7811</v>
      </c>
      <c r="L4320" s="444">
        <f t="shared" ca="1" si="164"/>
        <v>-38673465988859.242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-38673465988859.242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-161139441620.24683</v>
      </c>
      <c r="L4321" s="444">
        <f t="shared" ca="1" si="164"/>
        <v>-38834605430479.492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-38834605430479.492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-161810855960.33121</v>
      </c>
      <c r="L4322" s="444">
        <f t="shared" ca="1" si="164"/>
        <v>-38996416286439.82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-38996416286439.82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-162485067860.16592</v>
      </c>
      <c r="L4323" s="444">
        <f t="shared" ca="1" si="164"/>
        <v>-39158901354299.984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-39158901354299.984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-163162088976.24994</v>
      </c>
      <c r="L4324" s="444">
        <f t="shared" ca="1" si="164"/>
        <v>-39322063443276.234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-39322063443276.234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-163841931013.65097</v>
      </c>
      <c r="L4325" s="444">
        <f t="shared" ca="1" si="164"/>
        <v>-39485905374289.883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-39485905374289.883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-164524605726.20786</v>
      </c>
      <c r="L4326" s="444">
        <f t="shared" ca="1" si="164"/>
        <v>-39650429980016.094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-39650429980016.094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-165210124916.73373</v>
      </c>
      <c r="L4327" s="444">
        <f t="shared" ca="1" si="164"/>
        <v>-39815640104932.828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-39815640104932.828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-165898500437.22012</v>
      </c>
      <c r="L4328" s="444">
        <f t="shared" ca="1" si="164"/>
        <v>-39981538605370.047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-39981538605370.047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-166589744189.04187</v>
      </c>
      <c r="L4329" s="444">
        <f t="shared" ca="1" si="164"/>
        <v>-40148128349559.086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-40148128349559.086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-167283868123.16284</v>
      </c>
      <c r="L4330" s="444">
        <f t="shared" ca="1" si="164"/>
        <v>-40315412217682.25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-40315412217682.25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-167980884240.34271</v>
      </c>
      <c r="L4331" s="444">
        <f t="shared" ca="1" si="164"/>
        <v>-40483393101922.594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-40483393101922.594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-168680804591.34415</v>
      </c>
      <c r="L4332" s="444">
        <f t="shared" ca="1" si="164"/>
        <v>-40652073906513.938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-40652073906513.938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-169383641277.14142</v>
      </c>
      <c r="L4333" s="444">
        <f t="shared" ca="1" si="164"/>
        <v>-40821457547791.078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-40821457547791.078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-170089406449.12949</v>
      </c>
      <c r="L4334" s="444">
        <f t="shared" ca="1" si="164"/>
        <v>-40991546954240.211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-40991546954240.211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-170798112309.3342</v>
      </c>
      <c r="L4335" s="444">
        <f t="shared" ca="1" si="164"/>
        <v>-41162345066549.547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-41162345066549.547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-171509771110.62311</v>
      </c>
      <c r="L4336" s="444">
        <f t="shared" ca="1" si="164"/>
        <v>-41333854837660.172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-41333854837660.172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-172224395156.91739</v>
      </c>
      <c r="L4337" s="444">
        <f t="shared" ca="1" si="164"/>
        <v>-41506079232817.086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-41506079232817.086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-172941996803.40451</v>
      </c>
      <c r="L4338" s="444">
        <f t="shared" ca="1" si="164"/>
        <v>-41679021229620.492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-41679021229620.492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-173662588456.75204</v>
      </c>
      <c r="L4339" s="444">
        <f t="shared" ca="1" si="164"/>
        <v>-41852683818077.242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-41852683818077.242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-174386182575.32184</v>
      </c>
      <c r="L4340" s="444">
        <f t="shared" ca="1" si="164"/>
        <v>-42027070000652.563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-42027070000652.563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-175112791669.38568</v>
      </c>
      <c r="L4341" s="444">
        <f t="shared" ca="1" si="164"/>
        <v>-42202182792321.945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-42202182792321.945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-175842428301.34143</v>
      </c>
      <c r="L4342" s="444">
        <f t="shared" ca="1" si="164"/>
        <v>-42378025220623.289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-42378025220623.289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-176575105085.93036</v>
      </c>
      <c r="L4343" s="444">
        <f t="shared" ref="L4343:L4597" ca="1" si="169">I4343-J4343+K4343</f>
        <v>-42554600325709.219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-42554600325709.219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-177310834690.45508</v>
      </c>
      <c r="L4344" s="444">
        <f t="shared" ca="1" si="169"/>
        <v>-42731911160399.672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-42731911160399.672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-178049629834.99863</v>
      </c>
      <c r="L4345" s="444">
        <f t="shared" ca="1" si="169"/>
        <v>-42909960790234.672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-42909960790234.672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-178791503292.64447</v>
      </c>
      <c r="L4346" s="444">
        <f t="shared" ca="1" si="169"/>
        <v>-43088752293527.313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-43088752293527.313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-179536467889.69714</v>
      </c>
      <c r="L4347" s="444">
        <f t="shared" ca="1" si="169"/>
        <v>-43268288761417.008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-43268288761417.008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-180284536505.90421</v>
      </c>
      <c r="L4348" s="444">
        <f t="shared" ca="1" si="169"/>
        <v>-43448573297922.914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-43448573297922.914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-181035722074.6788</v>
      </c>
      <c r="L4349" s="444">
        <f t="shared" ca="1" si="169"/>
        <v>-43629609019997.594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-43629609019997.594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-181790037583.3233</v>
      </c>
      <c r="L4350" s="444">
        <f t="shared" ca="1" si="169"/>
        <v>-43811399057580.914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-43811399057580.914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-182547496073.25381</v>
      </c>
      <c r="L4351" s="444">
        <f t="shared" ca="1" si="169"/>
        <v>-43993946553654.164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-43993946553654.164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-183308110640.22568</v>
      </c>
      <c r="L4352" s="444">
        <f t="shared" ca="1" si="169"/>
        <v>-44177254664294.391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-44177254664294.391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-184071894434.55997</v>
      </c>
      <c r="L4353" s="444">
        <f t="shared" ca="1" si="169"/>
        <v>-44361326558728.953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-44361326558728.953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-184838860661.37064</v>
      </c>
      <c r="L4354" s="444">
        <f t="shared" ca="1" si="169"/>
        <v>-44546165419390.32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-44546165419390.32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-185609022580.793</v>
      </c>
      <c r="L4355" s="444">
        <f t="shared" ca="1" si="169"/>
        <v>-44731774441971.117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-44731774441971.117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-186382393508.21298</v>
      </c>
      <c r="L4356" s="444">
        <f t="shared" ca="1" si="169"/>
        <v>-44918156835479.328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-44918156835479.328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-187158986814.49719</v>
      </c>
      <c r="L4357" s="444">
        <f t="shared" ca="1" si="169"/>
        <v>-45105315822293.828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-45105315822293.828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-187938815926.22427</v>
      </c>
      <c r="L4358" s="444">
        <f t="shared" ca="1" si="169"/>
        <v>-45293254638220.055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-45293254638220.055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-188721894325.9169</v>
      </c>
      <c r="L4359" s="444">
        <f t="shared" ca="1" si="169"/>
        <v>-45481976532545.969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-45481976532545.969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-189508235552.27487</v>
      </c>
      <c r="L4360" s="444">
        <f t="shared" ca="1" si="169"/>
        <v>-45671484768098.242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-45671484768098.242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-190297853200.40933</v>
      </c>
      <c r="L4361" s="444">
        <f t="shared" ca="1" si="169"/>
        <v>-45861782621298.648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-45861782621298.648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-191090760922.0777</v>
      </c>
      <c r="L4362" s="444">
        <f t="shared" ca="1" si="169"/>
        <v>-46052873382220.727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-46052873382220.727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-191886972425.91968</v>
      </c>
      <c r="L4363" s="444">
        <f t="shared" ca="1" si="169"/>
        <v>-46244760354646.648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-46244760354646.648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-192686501477.69437</v>
      </c>
      <c r="L4364" s="444">
        <f t="shared" ca="1" si="169"/>
        <v>-46437446856124.344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-46437446856124.344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-193489361900.5181</v>
      </c>
      <c r="L4365" s="444">
        <f t="shared" ca="1" si="169"/>
        <v>-46630936218024.859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-46630936218024.859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-194295567575.10358</v>
      </c>
      <c r="L4366" s="444">
        <f t="shared" ca="1" si="169"/>
        <v>-46825231785599.961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-46825231785599.961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-195105132439.99985</v>
      </c>
      <c r="L4367" s="444">
        <f t="shared" ca="1" si="169"/>
        <v>-47020336918039.961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-47020336918039.961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-195918070491.83316</v>
      </c>
      <c r="L4368" s="444">
        <f t="shared" ca="1" si="169"/>
        <v>-47216254988531.797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-47216254988531.797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-196734395785.54916</v>
      </c>
      <c r="L4369" s="444">
        <f t="shared" ca="1" si="169"/>
        <v>-47412989384317.344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-47412989384317.344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-197554122434.65561</v>
      </c>
      <c r="L4370" s="444">
        <f t="shared" ca="1" si="169"/>
        <v>-47610543506752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-47610543506752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-198377264611.46667</v>
      </c>
      <c r="L4371" s="444">
        <f t="shared" ca="1" si="169"/>
        <v>-47808920771363.469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-47808920771363.469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-199203836547.34778</v>
      </c>
      <c r="L4372" s="444">
        <f t="shared" ca="1" si="169"/>
        <v>-48008124607910.82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-48008124607910.82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-200033852532.96176</v>
      </c>
      <c r="L4373" s="444">
        <f t="shared" ca="1" si="169"/>
        <v>-48208158460443.781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-48208158460443.781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-200867326918.51575</v>
      </c>
      <c r="L4374" s="444">
        <f t="shared" ca="1" si="169"/>
        <v>-48409025787362.297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-48409025787362.297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-201704274114.00958</v>
      </c>
      <c r="L4375" s="444">
        <f t="shared" ca="1" si="169"/>
        <v>-48610730061476.305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-48610730061476.305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-202544708589.48459</v>
      </c>
      <c r="L4376" s="444">
        <f t="shared" ca="1" si="169"/>
        <v>-48813274770065.789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-48813274770065.789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-203388644875.27411</v>
      </c>
      <c r="L4377" s="444">
        <f t="shared" ca="1" si="169"/>
        <v>-49016663414941.063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-49016663414941.063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-204236097562.25443</v>
      </c>
      <c r="L4378" s="444">
        <f t="shared" ca="1" si="169"/>
        <v>-49220899512503.32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-49220899512503.32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-205087081302.09717</v>
      </c>
      <c r="L4379" s="444">
        <f t="shared" ca="1" si="169"/>
        <v>-49425986593805.414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-49425986593805.414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-205941610807.52255</v>
      </c>
      <c r="L4380" s="444">
        <f t="shared" ca="1" si="169"/>
        <v>-49631928204612.938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-49631928204612.938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-206799700852.55389</v>
      </c>
      <c r="L4381" s="444">
        <f t="shared" ca="1" si="169"/>
        <v>-49838727905465.492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-49838727905465.492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-207661366272.77289</v>
      </c>
      <c r="L4382" s="444">
        <f t="shared" ca="1" si="169"/>
        <v>-50046389271738.266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-50046389271738.266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-208526621965.57611</v>
      </c>
      <c r="L4383" s="444">
        <f t="shared" ca="1" si="169"/>
        <v>-50254915893703.844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-50254915893703.844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-209395482890.43268</v>
      </c>
      <c r="L4384" s="444">
        <f t="shared" ca="1" si="169"/>
        <v>-50464311376594.273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-50464311376594.273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-210267964069.14279</v>
      </c>
      <c r="L4385" s="444">
        <f t="shared" ca="1" si="169"/>
        <v>-50674579340663.414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-50674579340663.414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-211144080586.09756</v>
      </c>
      <c r="L4386" s="444">
        <f t="shared" ca="1" si="169"/>
        <v>-50885723421249.508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-50885723421249.508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-212023847588.53961</v>
      </c>
      <c r="L4387" s="444">
        <f t="shared" ca="1" si="169"/>
        <v>-51097747268838.047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-51097747268838.047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-212907280286.8252</v>
      </c>
      <c r="L4388" s="444">
        <f t="shared" ca="1" si="169"/>
        <v>-51310654549124.875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-51310654549124.875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-213794393954.68698</v>
      </c>
      <c r="L4389" s="444">
        <f t="shared" ca="1" si="169"/>
        <v>-51524448943079.563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-51524448943079.563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-214685203929.49817</v>
      </c>
      <c r="L4390" s="444">
        <f t="shared" ca="1" si="169"/>
        <v>-51739134147009.063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-51739134147009.063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-215579725612.53775</v>
      </c>
      <c r="L4391" s="444">
        <f t="shared" ca="1" si="169"/>
        <v>-51954713872621.602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-51954713872621.602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-216477974469.25668</v>
      </c>
      <c r="L4392" s="444">
        <f t="shared" ca="1" si="169"/>
        <v>-52171191847090.859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-52171191847090.859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-217379966029.54526</v>
      </c>
      <c r="L4393" s="444">
        <f t="shared" ca="1" si="169"/>
        <v>-52388571813120.406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-52388571813120.406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-218285715888.00168</v>
      </c>
      <c r="L4394" s="444">
        <f t="shared" ca="1" si="169"/>
        <v>-52606857529008.406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-52606857529008.406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-219195239704.20169</v>
      </c>
      <c r="L4395" s="444">
        <f t="shared" ca="1" si="169"/>
        <v>-52826052768712.609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-52826052768712.609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-220108553202.96921</v>
      </c>
      <c r="L4396" s="444">
        <f t="shared" ca="1" si="169"/>
        <v>-53046161321915.578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-53046161321915.578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-221025672174.64822</v>
      </c>
      <c r="L4397" s="444">
        <f t="shared" ca="1" si="169"/>
        <v>-53267186994090.227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-53267186994090.227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-221946612475.37595</v>
      </c>
      <c r="L4398" s="444">
        <f t="shared" ca="1" si="169"/>
        <v>-53489133606565.602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-53489133606565.602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-222871390027.35666</v>
      </c>
      <c r="L4399" s="444">
        <f t="shared" ca="1" si="169"/>
        <v>-53712004996592.961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-53712004996592.961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-223800020819.13733</v>
      </c>
      <c r="L4400" s="444">
        <f t="shared" ca="1" si="169"/>
        <v>-53935805017412.102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-53935805017412.102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-224732520905.88376</v>
      </c>
      <c r="L4401" s="444">
        <f t="shared" ca="1" si="169"/>
        <v>-54160537538317.984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-54160537538317.984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-225668906409.65826</v>
      </c>
      <c r="L4402" s="444">
        <f t="shared" ca="1" si="169"/>
        <v>-54386206444727.641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-54386206444727.641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-226609193519.69849</v>
      </c>
      <c r="L4403" s="444">
        <f t="shared" ca="1" si="169"/>
        <v>-54612815638247.336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-54612815638247.336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-227553398492.69724</v>
      </c>
      <c r="L4404" s="444">
        <f t="shared" ca="1" si="169"/>
        <v>-54840369036740.031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-54840369036740.031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-228501537653.08344</v>
      </c>
      <c r="L4405" s="444">
        <f t="shared" ca="1" si="169"/>
        <v>-55068870574393.117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-55068870574393.117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-229453627393.30466</v>
      </c>
      <c r="L4406" s="444">
        <f t="shared" ca="1" si="169"/>
        <v>-55298324201786.422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-55298324201786.422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-230409684174.11008</v>
      </c>
      <c r="L4407" s="444">
        <f t="shared" ca="1" si="169"/>
        <v>-55528733885960.531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-55528733885960.531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-231369724524.83557</v>
      </c>
      <c r="L4408" s="444">
        <f t="shared" ca="1" si="169"/>
        <v>-55760103610485.367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-55760103610485.367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-232333765043.68906</v>
      </c>
      <c r="L4409" s="444">
        <f t="shared" ca="1" si="169"/>
        <v>-55992437375529.055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-55992437375529.055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-233301822398.03772</v>
      </c>
      <c r="L4410" s="444">
        <f t="shared" ca="1" si="169"/>
        <v>-56225739197927.094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-56225739197927.094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-234273913324.69623</v>
      </c>
      <c r="L4411" s="444">
        <f t="shared" ca="1" si="169"/>
        <v>-56460013111251.789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-56460013111251.789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-235250054630.21579</v>
      </c>
      <c r="L4412" s="444">
        <f t="shared" ca="1" si="169"/>
        <v>-56695263165882.008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-56695263165882.008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-236230263191.17499</v>
      </c>
      <c r="L4413" s="444">
        <f t="shared" ca="1" si="169"/>
        <v>-56931493429073.18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-56931493429073.18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-237214555954.47162</v>
      </c>
      <c r="L4414" s="444">
        <f t="shared" ca="1" si="169"/>
        <v>-57168707985027.648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-57168707985027.648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-238202949937.6152</v>
      </c>
      <c r="L4415" s="444">
        <f t="shared" ca="1" si="169"/>
        <v>-57406910934965.266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-57406910934965.266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-239195462229.02194</v>
      </c>
      <c r="L4416" s="444">
        <f t="shared" ca="1" si="169"/>
        <v>-57646106397194.289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-57646106397194.289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-240192109988.30957</v>
      </c>
      <c r="L4417" s="444">
        <f t="shared" ca="1" si="169"/>
        <v>-57886298507182.602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-57886298507182.602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-241192910446.59418</v>
      </c>
      <c r="L4418" s="444">
        <f t="shared" ca="1" si="169"/>
        <v>-58127491417629.195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-58127491417629.195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-242197880906.7883</v>
      </c>
      <c r="L4419" s="444">
        <f t="shared" ca="1" si="169"/>
        <v>-58369689298535.984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-58369689298535.984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-243207038743.89993</v>
      </c>
      <c r="L4420" s="444">
        <f t="shared" ca="1" si="169"/>
        <v>-58612896337279.883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-58612896337279.883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-244220401405.33286</v>
      </c>
      <c r="L4421" s="444">
        <f t="shared" ca="1" si="169"/>
        <v>-58857116738685.219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-58857116738685.219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-245237986411.18845</v>
      </c>
      <c r="L4422" s="444">
        <f t="shared" ca="1" si="169"/>
        <v>-59102354725096.406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-59102354725096.406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-246259811354.56836</v>
      </c>
      <c r="L4423" s="444">
        <f t="shared" ca="1" si="169"/>
        <v>-59348614536450.977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-59348614536450.977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-247285893901.87906</v>
      </c>
      <c r="L4424" s="444">
        <f t="shared" ca="1" si="169"/>
        <v>-59595900430352.859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-59595900430352.859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-248316251793.13687</v>
      </c>
      <c r="L4425" s="444">
        <f t="shared" ca="1" si="169"/>
        <v>-59844216682146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-59844216682146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-249350902842.27499</v>
      </c>
      <c r="L4426" s="444">
        <f t="shared" ca="1" si="169"/>
        <v>-60093567584988.273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-60093567584988.273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-250389864937.45114</v>
      </c>
      <c r="L4427" s="444">
        <f t="shared" ca="1" si="169"/>
        <v>-60343957449925.727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-60343957449925.727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-251433156041.35718</v>
      </c>
      <c r="L4428" s="444">
        <f t="shared" ca="1" si="169"/>
        <v>-60595390605967.086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-60595390605967.086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-252480794191.52951</v>
      </c>
      <c r="L4429" s="444">
        <f t="shared" ca="1" si="169"/>
        <v>-60847871400158.617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-60847871400158.617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-253532797500.66089</v>
      </c>
      <c r="L4430" s="444">
        <f t="shared" ca="1" si="169"/>
        <v>-61101404197659.281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-61101404197659.281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-254589184156.91364</v>
      </c>
      <c r="L4431" s="444">
        <f t="shared" ca="1" si="169"/>
        <v>-61355993381816.195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-61355993381816.195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-255649972424.23413</v>
      </c>
      <c r="L4432" s="444">
        <f t="shared" ca="1" si="169"/>
        <v>-61611643354240.43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-61611643354240.43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-256715180642.66849</v>
      </c>
      <c r="L4433" s="444">
        <f t="shared" ca="1" si="169"/>
        <v>-61868358534883.102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-61868358534883.102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-257784827228.67963</v>
      </c>
      <c r="L4434" s="444">
        <f t="shared" ca="1" si="169"/>
        <v>-62126143362111.781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-62126143362111.781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-258858930675.46576</v>
      </c>
      <c r="L4435" s="444">
        <f t="shared" ca="1" si="169"/>
        <v>-62385002292787.25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-62385002292787.25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-259937509553.28021</v>
      </c>
      <c r="L4436" s="444">
        <f t="shared" ca="1" si="169"/>
        <v>-62644939802340.531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-62644939802340.531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-261020582509.7522</v>
      </c>
      <c r="L4437" s="444">
        <f t="shared" ca="1" si="169"/>
        <v>-62905960384850.281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-62905960384850.281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-262108168270.2095</v>
      </c>
      <c r="L4438" s="444">
        <f t="shared" ca="1" si="169"/>
        <v>-63168068553120.492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-63168068553120.492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-263200285638.00201</v>
      </c>
      <c r="L4439" s="444">
        <f t="shared" ca="1" si="169"/>
        <v>-63431268838758.492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-63431268838758.492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-264296953494.82706</v>
      </c>
      <c r="L4440" s="444">
        <f t="shared" ca="1" si="169"/>
        <v>-63695565792253.32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-63695565792253.32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-265398190801.05554</v>
      </c>
      <c r="L4441" s="444">
        <f t="shared" ca="1" si="169"/>
        <v>-63960963983054.375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-63960963983054.375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-266504016596.05991</v>
      </c>
      <c r="L4442" s="444">
        <f t="shared" ca="1" si="169"/>
        <v>-64227467999650.438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-64227467999650.438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-267614449998.54349</v>
      </c>
      <c r="L4443" s="444">
        <f t="shared" ca="1" si="169"/>
        <v>-64495082449648.984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-64495082449648.984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-268729510206.87076</v>
      </c>
      <c r="L4444" s="444">
        <f t="shared" ca="1" si="169"/>
        <v>-64763811959855.852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-64763811959855.852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-269849216499.39938</v>
      </c>
      <c r="L4445" s="444">
        <f t="shared" ca="1" si="169"/>
        <v>-65033661176355.25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-65033661176355.25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-270973588234.81354</v>
      </c>
      <c r="L4446" s="444">
        <f t="shared" ca="1" si="169"/>
        <v>-65304634764590.063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-65304634764590.063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-272102644852.45862</v>
      </c>
      <c r="L4447" s="444">
        <f t="shared" ca="1" si="169"/>
        <v>-65576737409442.523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-65576737409442.523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-273236405872.67719</v>
      </c>
      <c r="L4448" s="444">
        <f t="shared" ca="1" si="169"/>
        <v>-65849973815315.203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-65849973815315.203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-274374890897.14667</v>
      </c>
      <c r="L4449" s="444">
        <f t="shared" ca="1" si="169"/>
        <v>-66124348706212.352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-66124348706212.352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-275518119609.21814</v>
      </c>
      <c r="L4450" s="444">
        <f t="shared" ca="1" si="169"/>
        <v>-66399866825821.57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-66399866825821.57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-276666111774.25653</v>
      </c>
      <c r="L4451" s="444">
        <f t="shared" ca="1" si="169"/>
        <v>-66676532937595.828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-66676532937595.828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-277818887239.9826</v>
      </c>
      <c r="L4452" s="444">
        <f t="shared" ca="1" si="169"/>
        <v>-66954351824835.813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-66954351824835.813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-278976465936.81592</v>
      </c>
      <c r="L4453" s="444">
        <f t="shared" ca="1" si="169"/>
        <v>-67233328290772.625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-67233328290772.625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-280138867878.21924</v>
      </c>
      <c r="L4454" s="444">
        <f t="shared" ca="1" si="169"/>
        <v>-67513467158650.844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-67513467158650.844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-281306113161.04517</v>
      </c>
      <c r="L4455" s="444">
        <f t="shared" ca="1" si="169"/>
        <v>-67794773271811.891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-67794773271811.891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-282478221965.88287</v>
      </c>
      <c r="L4456" s="444">
        <f t="shared" ca="1" si="169"/>
        <v>-68077251493777.773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-68077251493777.773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-283655214557.40735</v>
      </c>
      <c r="L4457" s="444">
        <f t="shared" ca="1" si="169"/>
        <v>-68360906708335.18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-68360906708335.18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-284837111284.72992</v>
      </c>
      <c r="L4458" s="444">
        <f t="shared" ca="1" si="169"/>
        <v>-68645743819619.906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-68645743819619.906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-286023932581.74957</v>
      </c>
      <c r="L4459" s="444">
        <f t="shared" ca="1" si="169"/>
        <v>-68931767752201.656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-68931767752201.656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-287215698967.5069</v>
      </c>
      <c r="L4460" s="444">
        <f t="shared" ca="1" si="169"/>
        <v>-69218983451169.164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-69218983451169.164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-288412431046.53821</v>
      </c>
      <c r="L4461" s="444">
        <f t="shared" ca="1" si="169"/>
        <v>-69507395882215.703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-69507395882215.703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-289614149509.23212</v>
      </c>
      <c r="L4462" s="444">
        <f t="shared" ca="1" si="169"/>
        <v>-69797010031724.938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-69797010031724.938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-290820875132.18726</v>
      </c>
      <c r="L4463" s="444">
        <f t="shared" ca="1" si="169"/>
        <v>-70087830906857.125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-70087830906857.125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-292032628778.57141</v>
      </c>
      <c r="L4464" s="444">
        <f t="shared" ca="1" si="169"/>
        <v>-70379863535635.703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-70379863535635.703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-293249431398.48212</v>
      </c>
      <c r="L4465" s="444">
        <f t="shared" ca="1" si="169"/>
        <v>-70673112967034.188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-70673112967034.188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-294471304029.30908</v>
      </c>
      <c r="L4466" s="444">
        <f t="shared" ca="1" si="169"/>
        <v>-70967584271063.5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-70967584271063.5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-295698267796.0979</v>
      </c>
      <c r="L4467" s="444">
        <f t="shared" ca="1" si="169"/>
        <v>-71263282538859.594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-71263282538859.594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-296930343911.91498</v>
      </c>
      <c r="L4468" s="444">
        <f t="shared" ca="1" si="169"/>
        <v>-71560212882771.516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-71560212882771.516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-298167553678.21466</v>
      </c>
      <c r="L4469" s="444">
        <f t="shared" ca="1" si="169"/>
        <v>-71858380436449.734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-71858380436449.734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-299409918485.20721</v>
      </c>
      <c r="L4470" s="444">
        <f t="shared" ca="1" si="169"/>
        <v>-72157790354934.938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-72157790354934.938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-300657459812.22888</v>
      </c>
      <c r="L4471" s="444">
        <f t="shared" ca="1" si="169"/>
        <v>-72458447814747.172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-72458447814747.172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-301910199228.11322</v>
      </c>
      <c r="L4472" s="444">
        <f t="shared" ca="1" si="169"/>
        <v>-72760358013975.281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-72760358013975.281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-303168158391.56366</v>
      </c>
      <c r="L4473" s="444">
        <f t="shared" ca="1" si="169"/>
        <v>-73063526172366.844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-73063526172366.844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-304431359051.5285</v>
      </c>
      <c r="L4474" s="444">
        <f t="shared" ca="1" si="169"/>
        <v>-73367957531418.375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-73367957531418.375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-305699823047.57654</v>
      </c>
      <c r="L4475" s="444">
        <f t="shared" ca="1" si="169"/>
        <v>-73673657354465.953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-73673657354465.953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-306973572310.27478</v>
      </c>
      <c r="L4476" s="444">
        <f t="shared" ca="1" si="169"/>
        <v>-73980630926776.234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-73980630926776.234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-308252628861.56763</v>
      </c>
      <c r="L4477" s="444">
        <f t="shared" ca="1" si="169"/>
        <v>-74288883555637.797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-74288883555637.797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-309537014815.15747</v>
      </c>
      <c r="L4478" s="444">
        <f t="shared" ca="1" si="169"/>
        <v>-74598420570452.953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-74598420570452.953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-310826752376.88733</v>
      </c>
      <c r="L4479" s="444">
        <f t="shared" ca="1" si="169"/>
        <v>-74909247322829.844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-74909247322829.844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-312121863845.12433</v>
      </c>
      <c r="L4480" s="444">
        <f t="shared" ca="1" si="169"/>
        <v>-75221369186674.969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-75221369186674.969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-313422371611.14569</v>
      </c>
      <c r="L4481" s="444">
        <f t="shared" ca="1" si="169"/>
        <v>-75534791558286.109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-75534791558286.109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-314728298159.52545</v>
      </c>
      <c r="L4482" s="444">
        <f t="shared" ca="1" si="169"/>
        <v>-75849519856445.641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-75849519856445.641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-316039666068.5235</v>
      </c>
      <c r="L4483" s="444">
        <f t="shared" ca="1" si="169"/>
        <v>-76165559522514.172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-76165559522514.172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-317356498010.47571</v>
      </c>
      <c r="L4484" s="444">
        <f t="shared" ca="1" si="169"/>
        <v>-76482916020524.641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-76482916020524.641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-318678816752.18597</v>
      </c>
      <c r="L4485" s="444">
        <f t="shared" ca="1" si="169"/>
        <v>-76801594837276.828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-76801594837276.828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-320006645155.32013</v>
      </c>
      <c r="L4486" s="444">
        <f t="shared" ca="1" si="169"/>
        <v>-77121601482432.141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-77121601482432.141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-321340006176.8006</v>
      </c>
      <c r="L4487" s="444">
        <f t="shared" ca="1" si="169"/>
        <v>-77442941488608.938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-77442941488608.938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-322678922869.20392</v>
      </c>
      <c r="L4488" s="444">
        <f t="shared" ca="1" si="169"/>
        <v>-77765620411478.141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-77765620411478.141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-324023418381.15894</v>
      </c>
      <c r="L4489" s="444">
        <f t="shared" ca="1" si="169"/>
        <v>-78089643829859.297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-78089643829859.297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-325373515957.74707</v>
      </c>
      <c r="L4490" s="444">
        <f t="shared" ca="1" si="169"/>
        <v>-78415017345817.047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-78415017345817.047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-326729238940.90436</v>
      </c>
      <c r="L4491" s="444">
        <f t="shared" ca="1" si="169"/>
        <v>-78741746584757.953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-78741746584757.953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-328090610769.82483</v>
      </c>
      <c r="L4492" s="444">
        <f t="shared" ca="1" si="169"/>
        <v>-79069837195527.781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-79069837195527.781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-329457654981.36572</v>
      </c>
      <c r="L4493" s="444">
        <f t="shared" ca="1" si="169"/>
        <v>-79399294850509.141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-79399294850509.141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-330830395210.45477</v>
      </c>
      <c r="L4494" s="444">
        <f t="shared" ca="1" si="169"/>
        <v>-79730125245719.594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-79730125245719.594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-332208855190.49829</v>
      </c>
      <c r="L4495" s="444">
        <f t="shared" ca="1" si="169"/>
        <v>-80062334100910.094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-80062334100910.094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-333593058753.79205</v>
      </c>
      <c r="L4496" s="444">
        <f t="shared" ca="1" si="169"/>
        <v>-80395927159663.891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-80395927159663.891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-334983029831.93286</v>
      </c>
      <c r="L4497" s="444">
        <f t="shared" ca="1" si="169"/>
        <v>-80730910189495.828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-80730910189495.828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-336378792456.2326</v>
      </c>
      <c r="L4498" s="444">
        <f t="shared" ca="1" si="169"/>
        <v>-81067288981952.063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-81067288981952.063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-337780370758.13361</v>
      </c>
      <c r="L4499" s="444">
        <f t="shared" ca="1" si="169"/>
        <v>-81405069352710.203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-81405069352710.203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-339187788969.62585</v>
      </c>
      <c r="L4500" s="444">
        <f t="shared" ca="1" si="169"/>
        <v>-81744257141679.828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-81744257141679.828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-340601071423.66595</v>
      </c>
      <c r="L4501" s="444">
        <f t="shared" ca="1" si="169"/>
        <v>-82084858213103.5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-82084858213103.5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-342020242554.5979</v>
      </c>
      <c r="L4502" s="444">
        <f t="shared" ca="1" si="169"/>
        <v>-82426878455658.094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-82426878455658.094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-343445326898.57538</v>
      </c>
      <c r="L4503" s="444">
        <f t="shared" ca="1" si="169"/>
        <v>-82770323782556.672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-82770323782556.672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-344876349093.98615</v>
      </c>
      <c r="L4504" s="444">
        <f t="shared" ca="1" si="169"/>
        <v>-83115200131650.656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-83115200131650.656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-346313333881.87775</v>
      </c>
      <c r="L4505" s="444">
        <f t="shared" ca="1" si="169"/>
        <v>-83461513465532.531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-83461513465532.531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-347756306106.38556</v>
      </c>
      <c r="L4506" s="444">
        <f t="shared" ca="1" si="169"/>
        <v>-83809269771638.922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-83809269771638.922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-349205290715.16217</v>
      </c>
      <c r="L4507" s="444">
        <f t="shared" ca="1" si="169"/>
        <v>-84158475062354.078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-84158475062354.078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-350660312759.80865</v>
      </c>
      <c r="L4508" s="444">
        <f t="shared" ca="1" si="169"/>
        <v>-84509135375113.891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-84509135375113.891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-352121397396.30786</v>
      </c>
      <c r="L4509" s="444">
        <f t="shared" ca="1" si="169"/>
        <v>-84861256772510.203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-84861256772510.203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-353588569885.45917</v>
      </c>
      <c r="L4510" s="444">
        <f t="shared" ca="1" si="169"/>
        <v>-85214845342395.656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-85214845342395.656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-355061855593.31525</v>
      </c>
      <c r="L4511" s="444">
        <f t="shared" ca="1" si="169"/>
        <v>-85569907197988.969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-85569907197988.969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-356541279991.62073</v>
      </c>
      <c r="L4512" s="444">
        <f t="shared" ca="1" si="169"/>
        <v>-85926448477980.594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-85926448477980.594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-358026868658.25244</v>
      </c>
      <c r="L4513" s="444">
        <f t="shared" ca="1" si="169"/>
        <v>-86284475346638.844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-86284475346638.844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-359518647277.66187</v>
      </c>
      <c r="L4514" s="444">
        <f t="shared" ca="1" si="169"/>
        <v>-86643993993916.5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-86643993993916.5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-361016641641.31873</v>
      </c>
      <c r="L4515" s="444">
        <f t="shared" ca="1" si="169"/>
        <v>-87005010635557.813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-87005010635557.813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-362520877648.15753</v>
      </c>
      <c r="L4516" s="444">
        <f t="shared" ca="1" si="169"/>
        <v>-87367531513205.969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-87367531513205.969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-364031381305.02484</v>
      </c>
      <c r="L4517" s="444">
        <f t="shared" ca="1" si="169"/>
        <v>-87731562894511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-87731562894511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-365548178727.12915</v>
      </c>
      <c r="L4518" s="444">
        <f t="shared" ca="1" si="169"/>
        <v>-88097111073238.125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-88097111073238.125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-367071296138.49219</v>
      </c>
      <c r="L4519" s="444">
        <f t="shared" ca="1" si="169"/>
        <v>-88464182369376.625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-88464182369376.625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-368600759872.40259</v>
      </c>
      <c r="L4520" s="444">
        <f t="shared" ca="1" si="169"/>
        <v>-88832783129249.031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-88832783129249.031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-370136596371.87097</v>
      </c>
      <c r="L4521" s="444">
        <f t="shared" ca="1" si="169"/>
        <v>-89202919725620.906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-89202919725620.906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-371678832190.0871</v>
      </c>
      <c r="L4522" s="444">
        <f t="shared" ca="1" si="169"/>
        <v>-89574598557811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-89574598557811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-373227493990.87915</v>
      </c>
      <c r="L4523" s="444">
        <f t="shared" ca="1" si="169"/>
        <v>-89947826051801.875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-89947826051801.875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-374782608549.1745</v>
      </c>
      <c r="L4524" s="444">
        <f t="shared" ca="1" si="169"/>
        <v>-90322608660351.047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-90322608660351.047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-376344202751.46271</v>
      </c>
      <c r="L4525" s="444">
        <f t="shared" ca="1" si="169"/>
        <v>-90698952863102.516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-90698952863102.516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-377912303596.2605</v>
      </c>
      <c r="L4526" s="444">
        <f t="shared" ca="1" si="169"/>
        <v>-91076865166698.781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-91076865166698.781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-379486938194.57825</v>
      </c>
      <c r="L4527" s="444">
        <f t="shared" ca="1" si="169"/>
        <v>-91456352104893.359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-91456352104893.359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-381068133770.38898</v>
      </c>
      <c r="L4528" s="444">
        <f t="shared" ca="1" si="169"/>
        <v>-91837420238663.75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-91837420238663.75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-382655917661.09894</v>
      </c>
      <c r="L4529" s="444">
        <f t="shared" ca="1" si="169"/>
        <v>-92220076156324.844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-92220076156324.844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-384250317318.0202</v>
      </c>
      <c r="L4530" s="444">
        <f t="shared" ca="1" si="169"/>
        <v>-92604326473642.859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-92604326473642.859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-385851360306.84521</v>
      </c>
      <c r="L4531" s="444">
        <f t="shared" ca="1" si="169"/>
        <v>-92990177833949.703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-92990177833949.703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-387459074308.12378</v>
      </c>
      <c r="L4532" s="444">
        <f t="shared" ca="1" si="169"/>
        <v>-93377636908257.828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-93377636908257.828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-389073487117.74097</v>
      </c>
      <c r="L4533" s="444">
        <f t="shared" ca="1" si="169"/>
        <v>-93766710395375.563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-93766710395375.563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-390694626647.39819</v>
      </c>
      <c r="L4534" s="444">
        <f t="shared" ca="1" si="169"/>
        <v>-94157405022022.953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-94157405022022.953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-392322520925.09564</v>
      </c>
      <c r="L4535" s="444">
        <f t="shared" ca="1" si="169"/>
        <v>-94549727542948.047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-94549727542948.047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-393957198095.61688</v>
      </c>
      <c r="L4536" s="444">
        <f t="shared" ca="1" si="169"/>
        <v>-94943684741043.656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-94943684741043.656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-395598686421.01526</v>
      </c>
      <c r="L4537" s="444">
        <f t="shared" ca="1" si="169"/>
        <v>-95339283427464.672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-95339283427464.672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-397247014281.10278</v>
      </c>
      <c r="L4538" s="444">
        <f t="shared" ca="1" si="169"/>
        <v>-95736530441745.781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-95736530441745.781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-398902210173.94073</v>
      </c>
      <c r="L4539" s="444">
        <f t="shared" ca="1" si="169"/>
        <v>-96135432651919.719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-96135432651919.719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-400564302716.33215</v>
      </c>
      <c r="L4540" s="444">
        <f t="shared" ca="1" si="169"/>
        <v>-96535996954636.047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-96535996954636.047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-402233320644.31683</v>
      </c>
      <c r="L4541" s="444">
        <f t="shared" ca="1" si="169"/>
        <v>-96938230275280.359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-96938230275280.359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-403909292813.66815</v>
      </c>
      <c r="L4542" s="444">
        <f t="shared" ca="1" si="169"/>
        <v>-97342139568094.031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-97342139568094.031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-405592248200.39178</v>
      </c>
      <c r="L4543" s="444">
        <f t="shared" ca="1" si="169"/>
        <v>-97747731816294.422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-97747731816294.422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-407282215901.22675</v>
      </c>
      <c r="L4544" s="444">
        <f t="shared" ca="1" si="169"/>
        <v>-98155014032195.656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-98155014032195.656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-408979225134.14856</v>
      </c>
      <c r="L4545" s="444">
        <f t="shared" ca="1" si="169"/>
        <v>-98563993257329.813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-98563993257329.813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-410683305238.87421</v>
      </c>
      <c r="L4546" s="444">
        <f t="shared" ca="1" si="169"/>
        <v>-98974676562568.688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-98974676562568.688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-412394485677.36951</v>
      </c>
      <c r="L4547" s="444">
        <f t="shared" ca="1" si="169"/>
        <v>-99387071048246.063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-99387071048246.063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-414112796034.35858</v>
      </c>
      <c r="L4548" s="444">
        <f t="shared" ca="1" si="169"/>
        <v>-99801183844280.422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-99801183844280.422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-415838266017.83508</v>
      </c>
      <c r="L4549" s="444">
        <f t="shared" ca="1" si="169"/>
        <v>-100217022110298.25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-100217022110298.25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-417570925459.57605</v>
      </c>
      <c r="L4550" s="444">
        <f t="shared" ca="1" si="169"/>
        <v>-100634593035757.83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-100634593035757.83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-419310804315.65759</v>
      </c>
      <c r="L4551" s="444">
        <f t="shared" ca="1" si="169"/>
        <v>-101053903840073.48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-101053903840073.48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-421057932666.97284</v>
      </c>
      <c r="L4552" s="444">
        <f t="shared" ca="1" si="169"/>
        <v>-101474961772740.45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-101474961772740.45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-422812340719.75189</v>
      </c>
      <c r="L4553" s="444">
        <f t="shared" ca="1" si="169"/>
        <v>-101897774113460.2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-101897774113460.2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-424574058806.08417</v>
      </c>
      <c r="L4554" s="444">
        <f t="shared" ca="1" si="169"/>
        <v>-102322348172266.28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-102322348172266.28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-426343117384.44281</v>
      </c>
      <c r="L4555" s="444">
        <f t="shared" ca="1" si="169"/>
        <v>-102748691289650.72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-102748691289650.72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-428119547040.2113</v>
      </c>
      <c r="L4556" s="444">
        <f t="shared" ca="1" si="169"/>
        <v>-103176810836690.94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-103176810836690.94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-429903378486.21222</v>
      </c>
      <c r="L4557" s="444">
        <f t="shared" ca="1" si="169"/>
        <v>-103606714215177.16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-103606714215177.16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-431694642563.23816</v>
      </c>
      <c r="L4558" s="444">
        <f t="shared" ca="1" si="169"/>
        <v>-104038408857740.39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-104038408857740.39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-433493370240.58496</v>
      </c>
      <c r="L4559" s="444">
        <f t="shared" ca="1" si="169"/>
        <v>-104471902227980.97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-104471902227980.97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-435299592616.58734</v>
      </c>
      <c r="L4560" s="444">
        <f t="shared" ca="1" si="169"/>
        <v>-104907201820597.56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-104907201820597.56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-437113340919.15649</v>
      </c>
      <c r="L4561" s="444">
        <f t="shared" ca="1" si="169"/>
        <v>-105344315161516.72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-105344315161516.72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-438934646506.31964</v>
      </c>
      <c r="L4562" s="444">
        <f t="shared" ca="1" si="169"/>
        <v>-105783249808023.03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-105783249808023.03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-440763540866.76263</v>
      </c>
      <c r="L4563" s="444">
        <f t="shared" ca="1" si="169"/>
        <v>-106224013348889.8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-106224013348889.8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-442600055620.37415</v>
      </c>
      <c r="L4564" s="444">
        <f t="shared" ca="1" si="169"/>
        <v>-106666613404510.17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-106666613404510.17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-444444222518.79236</v>
      </c>
      <c r="L4565" s="444">
        <f t="shared" ca="1" si="169"/>
        <v>-107111057627028.97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-107111057627028.97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-446296073445.95404</v>
      </c>
      <c r="L4566" s="444">
        <f t="shared" ca="1" si="169"/>
        <v>-107557353700474.92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-107557353700474.92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-448155640418.64551</v>
      </c>
      <c r="L4567" s="444">
        <f t="shared" ca="1" si="169"/>
        <v>-108005509340893.56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-108005509340893.56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-450022955587.05652</v>
      </c>
      <c r="L4568" s="444">
        <f t="shared" ca="1" si="169"/>
        <v>-108455532296480.63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-108455532296480.63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-451898051235.33594</v>
      </c>
      <c r="L4569" s="444">
        <f t="shared" ca="1" si="169"/>
        <v>-108907430347715.97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-108907430347715.97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-453780959782.14984</v>
      </c>
      <c r="L4570" s="444">
        <f t="shared" ca="1" si="169"/>
        <v>-109361211307498.13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-109361211307498.13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-455671713781.24219</v>
      </c>
      <c r="L4571" s="444">
        <f t="shared" ca="1" si="169"/>
        <v>-109816883021279.38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-109816883021279.38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-457570345921.99744</v>
      </c>
      <c r="L4572" s="444">
        <f t="shared" ca="1" si="169"/>
        <v>-110274453367201.38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-110274453367201.38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-459476889030.0058</v>
      </c>
      <c r="L4573" s="444">
        <f t="shared" ca="1" si="169"/>
        <v>-110733930256231.38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-110733930256231.38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-461391376067.63074</v>
      </c>
      <c r="L4574" s="444">
        <f t="shared" ca="1" si="169"/>
        <v>-111195321632299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-111195321632299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-463313840134.57916</v>
      </c>
      <c r="L4575" s="444">
        <f t="shared" ca="1" si="169"/>
        <v>-111658635472433.58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-111658635472433.58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-465244314468.47321</v>
      </c>
      <c r="L4576" s="444">
        <f t="shared" ca="1" si="169"/>
        <v>-112123879786902.05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-112123879786902.05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-467182832445.42511</v>
      </c>
      <c r="L4577" s="444">
        <f t="shared" ca="1" si="169"/>
        <v>-112591062619347.47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-112591062619347.47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-469129427580.61444</v>
      </c>
      <c r="L4578" s="444">
        <f t="shared" ca="1" si="169"/>
        <v>-113060192046928.08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-113060192046928.08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-471084133528.867</v>
      </c>
      <c r="L4579" s="444">
        <f t="shared" ca="1" si="169"/>
        <v>-113531276180456.94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-113531276180456.94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-473046984085.2373</v>
      </c>
      <c r="L4580" s="444">
        <f t="shared" ca="1" si="169"/>
        <v>-114004323164542.17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-114004323164542.17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-475018013185.59229</v>
      </c>
      <c r="L4581" s="444">
        <f t="shared" ca="1" si="169"/>
        <v>-114479341177727.77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-114479341177727.77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-476997254907.1991</v>
      </c>
      <c r="L4582" s="444">
        <f t="shared" ca="1" si="169"/>
        <v>-114956338432634.97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-114956338432634.97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-478984743469.31238</v>
      </c>
      <c r="L4583" s="444">
        <f t="shared" ca="1" si="169"/>
        <v>-115435323176104.28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-115435323176104.28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-480980513233.76782</v>
      </c>
      <c r="L4584" s="444">
        <f t="shared" ca="1" si="169"/>
        <v>-115916303689338.05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-115916303689338.05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-482984598705.57513</v>
      </c>
      <c r="L4585" s="444">
        <f t="shared" ca="1" si="169"/>
        <v>-116399288288043.63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-116399288288043.63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-484997034533.51501</v>
      </c>
      <c r="L4586" s="444">
        <f t="shared" ca="1" si="169"/>
        <v>-116884285322577.14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-116884285322577.14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-487017855510.7381</v>
      </c>
      <c r="L4587" s="444">
        <f t="shared" ca="1" si="169"/>
        <v>-117371303178087.88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-117371303178087.88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-489047096575.36615</v>
      </c>
      <c r="L4588" s="444">
        <f t="shared" ca="1" si="169"/>
        <v>-117860350274663.23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-117860350274663.23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-491084792811.0968</v>
      </c>
      <c r="L4589" s="444">
        <f t="shared" ca="1" si="169"/>
        <v>-118351435067474.33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-118351435067474.33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-493130979447.80969</v>
      </c>
      <c r="L4590" s="444">
        <f t="shared" ca="1" si="169"/>
        <v>-118844566046922.14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-118844566046922.14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-495185691862.1756</v>
      </c>
      <c r="L4591" s="444">
        <f t="shared" ca="1" si="169"/>
        <v>-119339751738784.31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-119339751738784.31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-497248965578.26794</v>
      </c>
      <c r="L4592" s="444">
        <f t="shared" ca="1" si="169"/>
        <v>-119837000704362.58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-119837000704362.58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-499320836268.17743</v>
      </c>
      <c r="L4593" s="444">
        <f t="shared" ca="1" si="169"/>
        <v>-120336321540630.75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-120336321540630.75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-501401339752.62805</v>
      </c>
      <c r="L4594" s="444">
        <f t="shared" ca="1" si="169"/>
        <v>-120837722880383.38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-120837722880383.38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-503490512001.59747</v>
      </c>
      <c r="L4595" s="444">
        <f t="shared" ca="1" si="169"/>
        <v>-121341213392384.97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-121341213392384.97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-505588389134.93738</v>
      </c>
      <c r="L4596" s="444">
        <f t="shared" ca="1" si="169"/>
        <v>-121846801781519.91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-121846801781519.91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-507695007422.99957</v>
      </c>
      <c r="L4597" s="444">
        <f t="shared" ca="1" si="169"/>
        <v>-122354496788942.91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-122354496788942.91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-509810403287.26208</v>
      </c>
      <c r="L4598" s="444">
        <f t="shared" ref="L4598:L4852" ca="1" si="174">I4598-J4598+K4598</f>
        <v>-122864307192230.17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-122864307192230.17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-511934613300.95905</v>
      </c>
      <c r="L4599" s="444">
        <f t="shared" ca="1" si="174"/>
        <v>-123376241805531.13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-123376241805531.13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-514067674189.71301</v>
      </c>
      <c r="L4600" s="444">
        <f t="shared" ca="1" si="174"/>
        <v>-123890309479720.84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-123890309479720.84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-516209622832.17017</v>
      </c>
      <c r="L4601" s="444">
        <f t="shared" ca="1" si="174"/>
        <v>-124406519102553.02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-124406519102553.02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-518360496260.63757</v>
      </c>
      <c r="L4602" s="444">
        <f t="shared" ca="1" si="174"/>
        <v>-124924879598813.66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-124924879598813.66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-520520331661.72363</v>
      </c>
      <c r="L4603" s="444">
        <f t="shared" ca="1" si="174"/>
        <v>-125445399930475.38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-125445399930475.38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-522689166376.98071</v>
      </c>
      <c r="L4604" s="444">
        <f t="shared" ca="1" si="174"/>
        <v>-125968089096852.36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-125968089096852.36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-524867037903.55151</v>
      </c>
      <c r="L4605" s="444">
        <f t="shared" ca="1" si="174"/>
        <v>-126492956134755.91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-126492956134755.91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-527053983894.81628</v>
      </c>
      <c r="L4606" s="444">
        <f t="shared" ca="1" si="174"/>
        <v>-127020010118650.72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-127020010118650.72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-529250042161.04468</v>
      </c>
      <c r="L4607" s="444">
        <f t="shared" ca="1" si="174"/>
        <v>-127549260160811.77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-127549260160811.77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-531455250670.04907</v>
      </c>
      <c r="L4608" s="444">
        <f t="shared" ca="1" si="174"/>
        <v>-128080715411481.81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-128080715411481.81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-533669647547.84088</v>
      </c>
      <c r="L4609" s="444">
        <f t="shared" ca="1" si="174"/>
        <v>-128614385059029.66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-128614385059029.66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-535893271079.29016</v>
      </c>
      <c r="L4610" s="444">
        <f t="shared" ca="1" si="174"/>
        <v>-129150278330108.95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-129150278330108.95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-538126159708.78729</v>
      </c>
      <c r="L4611" s="444">
        <f t="shared" ca="1" si="174"/>
        <v>-129688404489817.73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-129688404489817.73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-540368352040.90729</v>
      </c>
      <c r="L4612" s="444">
        <f t="shared" ca="1" si="174"/>
        <v>-130228772841858.64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-130228772841858.64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-542619886841.07758</v>
      </c>
      <c r="L4613" s="444">
        <f t="shared" ca="1" si="174"/>
        <v>-130771392728699.72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-130771392728699.72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-544880803036.24884</v>
      </c>
      <c r="L4614" s="444">
        <f t="shared" ca="1" si="174"/>
        <v>-131316273531735.97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-131316273531735.97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-547151139715.56647</v>
      </c>
      <c r="L4615" s="444">
        <f t="shared" ca="1" si="174"/>
        <v>-131863424671451.53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-131863424671451.53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-549430936131.04803</v>
      </c>
      <c r="L4616" s="444">
        <f t="shared" ca="1" si="174"/>
        <v>-132412855607582.58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-132412855607582.58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-551720231698.26074</v>
      </c>
      <c r="L4617" s="444">
        <f t="shared" ca="1" si="174"/>
        <v>-132964575839280.84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-132964575839280.84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-554019065997.00354</v>
      </c>
      <c r="L4618" s="444">
        <f t="shared" ca="1" si="174"/>
        <v>-133518594905277.84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-133518594905277.84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-556327478771.99109</v>
      </c>
      <c r="L4619" s="444">
        <f t="shared" ca="1" si="174"/>
        <v>-134074922384049.83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-134074922384049.83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-558645509933.54089</v>
      </c>
      <c r="L4620" s="444">
        <f t="shared" ca="1" si="174"/>
        <v>-134633567893983.38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-134633567893983.38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-560973199558.26416</v>
      </c>
      <c r="L4621" s="444">
        <f t="shared" ca="1" si="174"/>
        <v>-135194541093541.64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-135194541093541.64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-563310587889.75684</v>
      </c>
      <c r="L4622" s="444">
        <f t="shared" ca="1" si="174"/>
        <v>-135757851681431.39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-135757851681431.39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-565657715339.29749</v>
      </c>
      <c r="L4623" s="444">
        <f t="shared" ca="1" si="174"/>
        <v>-136323509396770.69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-136323509396770.69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-568014622486.54456</v>
      </c>
      <c r="L4624" s="444">
        <f t="shared" ca="1" si="174"/>
        <v>-136891524019257.23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-136891524019257.23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-570381350080.23853</v>
      </c>
      <c r="L4625" s="444">
        <f t="shared" ca="1" si="174"/>
        <v>-137461905369337.47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-137461905369337.47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-572757939038.90613</v>
      </c>
      <c r="L4626" s="444">
        <f t="shared" ca="1" si="174"/>
        <v>-138034663308376.38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-138034663308376.38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-575144430451.56824</v>
      </c>
      <c r="L4627" s="444">
        <f t="shared" ca="1" si="174"/>
        <v>-138609807738827.94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-138609807738827.94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-577540865578.44983</v>
      </c>
      <c r="L4628" s="444">
        <f t="shared" ca="1" si="174"/>
        <v>-139187348604406.39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-139187348604406.39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-579947285851.69324</v>
      </c>
      <c r="L4629" s="444">
        <f t="shared" ca="1" si="174"/>
        <v>-139767295890258.08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-139767295890258.08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-582363732876.07532</v>
      </c>
      <c r="L4630" s="444">
        <f t="shared" ca="1" si="174"/>
        <v>-140349659623134.16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-140349659623134.16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-584790248429.72559</v>
      </c>
      <c r="L4631" s="444">
        <f t="shared" ca="1" si="174"/>
        <v>-140934449871563.88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-140934449871563.88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-587226874464.84949</v>
      </c>
      <c r="L4632" s="444">
        <f t="shared" ca="1" si="174"/>
        <v>-141521676746028.72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-141521676746028.72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-589673653108.453</v>
      </c>
      <c r="L4633" s="444">
        <f t="shared" ca="1" si="174"/>
        <v>-142111350399137.16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-142111350399137.16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-592130626663.07153</v>
      </c>
      <c r="L4634" s="444">
        <f t="shared" ca="1" si="174"/>
        <v>-142703481025800.22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-142703481025800.22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-594597837607.50085</v>
      </c>
      <c r="L4635" s="444">
        <f t="shared" ca="1" si="174"/>
        <v>-143298078863407.72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-143298078863407.72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-597075328597.5321</v>
      </c>
      <c r="L4636" s="444">
        <f t="shared" ca="1" si="174"/>
        <v>-143895154192005.25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-143895154192005.25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-599563142466.68848</v>
      </c>
      <c r="L4637" s="444">
        <f t="shared" ca="1" si="174"/>
        <v>-144494717334471.94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-144494717334471.94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-602061322226.96643</v>
      </c>
      <c r="L4638" s="444">
        <f t="shared" ca="1" si="174"/>
        <v>-145096778656698.91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-145096778656698.91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-604569911069.57874</v>
      </c>
      <c r="L4639" s="444">
        <f t="shared" ca="1" si="174"/>
        <v>-145701348567768.5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-145701348567768.5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-607088952365.70203</v>
      </c>
      <c r="L4640" s="444">
        <f t="shared" ca="1" si="174"/>
        <v>-146308437520134.19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-146308437520134.19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-609618489667.22583</v>
      </c>
      <c r="L4641" s="444">
        <f t="shared" ca="1" si="174"/>
        <v>-146918056009801.41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-146918056009801.41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-612158566707.50586</v>
      </c>
      <c r="L4642" s="444">
        <f t="shared" ca="1" si="174"/>
        <v>-147530214576508.91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-147530214576508.91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-614709227402.12048</v>
      </c>
      <c r="L4643" s="444">
        <f t="shared" ca="1" si="174"/>
        <v>-148144923803911.03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-148144923803911.03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-617270515849.62927</v>
      </c>
      <c r="L4644" s="444">
        <f t="shared" ca="1" si="174"/>
        <v>-148762194319760.66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-148762194319760.66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-619842476332.33606</v>
      </c>
      <c r="L4645" s="444">
        <f t="shared" ca="1" si="174"/>
        <v>-149382036796093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-149382036796093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-622425153317.0542</v>
      </c>
      <c r="L4646" s="444">
        <f t="shared" ca="1" si="174"/>
        <v>-150004461949410.06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-150004461949410.06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-625018591455.87524</v>
      </c>
      <c r="L4647" s="444">
        <f t="shared" ca="1" si="174"/>
        <v>-150629480540865.94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-150629480540865.94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-627622835586.94141</v>
      </c>
      <c r="L4648" s="444">
        <f t="shared" ca="1" si="174"/>
        <v>-151257103376452.88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-151257103376452.88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-630237930735.22034</v>
      </c>
      <c r="L4649" s="444">
        <f t="shared" ca="1" si="174"/>
        <v>-151887341307188.09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-151887341307188.09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-632863922113.28369</v>
      </c>
      <c r="L4650" s="444">
        <f t="shared" ca="1" si="174"/>
        <v>-152520205229301.38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-152520205229301.38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-635500855122.08911</v>
      </c>
      <c r="L4651" s="444">
        <f t="shared" ca="1" si="174"/>
        <v>-153155706084423.47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-153155706084423.47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-638148775351.7644</v>
      </c>
      <c r="L4652" s="444">
        <f t="shared" ca="1" si="174"/>
        <v>-153793854859775.22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-153793854859775.22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-640807728582.39673</v>
      </c>
      <c r="L4653" s="444">
        <f t="shared" ca="1" si="174"/>
        <v>-154434662588357.63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-154434662588357.63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-643477760784.82349</v>
      </c>
      <c r="L4654" s="444">
        <f t="shared" ca="1" si="174"/>
        <v>-155078140349142.44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-155078140349142.44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-646158918121.42676</v>
      </c>
      <c r="L4655" s="444">
        <f t="shared" ca="1" si="174"/>
        <v>-155724299267263.88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-155724299267263.88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-648851246946.93286</v>
      </c>
      <c r="L4656" s="444">
        <f t="shared" ca="1" si="174"/>
        <v>-156373150514210.81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-156373150514210.81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-651554793809.21167</v>
      </c>
      <c r="L4657" s="444">
        <f t="shared" ca="1" si="174"/>
        <v>-157024705308020.03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-157024705308020.03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-654269605450.0835</v>
      </c>
      <c r="L4658" s="444">
        <f t="shared" ca="1" si="174"/>
        <v>-157678974913470.13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-157678974913470.13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-656995728806.12549</v>
      </c>
      <c r="L4659" s="444">
        <f t="shared" ca="1" si="174"/>
        <v>-158335970642276.25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-158335970642276.25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-659733211009.48438</v>
      </c>
      <c r="L4660" s="444">
        <f t="shared" ca="1" si="174"/>
        <v>-158995703853285.75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-158995703853285.75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-662482099388.69067</v>
      </c>
      <c r="L4661" s="444">
        <f t="shared" ca="1" si="174"/>
        <v>-159658185952674.44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-159658185952674.44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-665242441469.47681</v>
      </c>
      <c r="L4662" s="444">
        <f t="shared" ca="1" si="174"/>
        <v>-160323428394143.91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-160323428394143.91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-668014284975.59961</v>
      </c>
      <c r="L4663" s="444">
        <f t="shared" ca="1" si="174"/>
        <v>-160991442679119.5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-160991442679119.5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-670797677829.66455</v>
      </c>
      <c r="L4664" s="444">
        <f t="shared" ca="1" si="174"/>
        <v>-161662240356949.16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-161662240356949.16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-673592668153.95483</v>
      </c>
      <c r="L4665" s="444">
        <f t="shared" ca="1" si="174"/>
        <v>-162335833025103.13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-162335833025103.13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-676399304271.26306</v>
      </c>
      <c r="L4666" s="444">
        <f t="shared" ca="1" si="174"/>
        <v>-163012232329374.38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-163012232329374.38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-679217634705.72656</v>
      </c>
      <c r="L4667" s="444">
        <f t="shared" ca="1" si="174"/>
        <v>-163691449964080.09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-163691449964080.09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-682047708183.66699</v>
      </c>
      <c r="L4668" s="444">
        <f t="shared" ca="1" si="174"/>
        <v>-164373497672263.75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-164373497672263.75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-684889573634.43225</v>
      </c>
      <c r="L4669" s="444">
        <f t="shared" ca="1" si="174"/>
        <v>-165058387245898.19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-165058387245898.19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-687743280191.24243</v>
      </c>
      <c r="L4670" s="444">
        <f t="shared" ca="1" si="174"/>
        <v>-165746130526089.44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-165746130526089.44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-690608877192.03931</v>
      </c>
      <c r="L4671" s="444">
        <f t="shared" ca="1" si="174"/>
        <v>-166436739403281.47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-166436739403281.47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-693486414180.33948</v>
      </c>
      <c r="L4672" s="444">
        <f t="shared" ca="1" si="174"/>
        <v>-167130225817461.81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-167130225817461.81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-696375940906.09082</v>
      </c>
      <c r="L4673" s="444">
        <f t="shared" ca="1" si="174"/>
        <v>-167826601758367.91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-167826601758367.91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-699277507326.53296</v>
      </c>
      <c r="L4674" s="444">
        <f t="shared" ca="1" si="174"/>
        <v>-168525879265694.44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-168525879265694.44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-702191163607.06018</v>
      </c>
      <c r="L4675" s="444">
        <f t="shared" ca="1" si="174"/>
        <v>-169228070429301.5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-169228070429301.5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-705116960122.0896</v>
      </c>
      <c r="L4676" s="444">
        <f t="shared" ca="1" si="174"/>
        <v>-169933187389423.59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-169933187389423.59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-708054947455.93164</v>
      </c>
      <c r="L4677" s="444">
        <f t="shared" ca="1" si="174"/>
        <v>-170641242336879.53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-170641242336879.53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-711005176403.66467</v>
      </c>
      <c r="L4678" s="444">
        <f t="shared" ca="1" si="174"/>
        <v>-171352247513283.19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-171352247513283.19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-713967697972.01331</v>
      </c>
      <c r="L4679" s="444">
        <f t="shared" ca="1" si="174"/>
        <v>-172066215211255.19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-172066215211255.19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-716942563380.22998</v>
      </c>
      <c r="L4680" s="444">
        <f t="shared" ca="1" si="174"/>
        <v>-172783157774635.41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-172783157774635.41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-719929824060.98083</v>
      </c>
      <c r="L4681" s="444">
        <f t="shared" ca="1" si="174"/>
        <v>-173503087598696.38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-173503087598696.38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-722929531661.23486</v>
      </c>
      <c r="L4682" s="444">
        <f t="shared" ca="1" si="174"/>
        <v>-174226017130357.63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-174226017130357.63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-725941738043.15674</v>
      </c>
      <c r="L4683" s="444">
        <f t="shared" ca="1" si="174"/>
        <v>-174951958868400.78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-174951958868400.78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-728966495285.0033</v>
      </c>
      <c r="L4684" s="444">
        <f t="shared" ca="1" si="174"/>
        <v>-175680925363685.78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-175680925363685.78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-732003855682.02405</v>
      </c>
      <c r="L4685" s="444">
        <f t="shared" ca="1" si="174"/>
        <v>-176412929219367.81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-176412929219367.81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-735053871747.36584</v>
      </c>
      <c r="L4686" s="444">
        <f t="shared" ca="1" si="174"/>
        <v>-177147983091115.19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-177147983091115.19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-738116596212.97998</v>
      </c>
      <c r="L4687" s="444">
        <f t="shared" ca="1" si="174"/>
        <v>-177886099687328.16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-177886099687328.16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-741192082030.53394</v>
      </c>
      <c r="L4688" s="444">
        <f t="shared" ca="1" si="174"/>
        <v>-178627291769358.69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-178627291769358.69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-744280382372.32788</v>
      </c>
      <c r="L4689" s="444">
        <f t="shared" ca="1" si="174"/>
        <v>-179371572151731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-179371572151731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-747381550632.21252</v>
      </c>
      <c r="L4690" s="444">
        <f t="shared" ca="1" si="174"/>
        <v>-180118953702363.22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-180118953702363.22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-750495640426.51343</v>
      </c>
      <c r="L4691" s="444">
        <f t="shared" ca="1" si="174"/>
        <v>-180869449342789.72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-180869449342789.72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-753622705594.95715</v>
      </c>
      <c r="L4692" s="444">
        <f t="shared" ca="1" si="174"/>
        <v>-181623072048384.69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-181623072048384.69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-756762800201.60291</v>
      </c>
      <c r="L4693" s="444">
        <f t="shared" ca="1" si="174"/>
        <v>-182379834848586.28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-182379834848586.28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-759915978535.77612</v>
      </c>
      <c r="L4694" s="444">
        <f t="shared" ca="1" si="174"/>
        <v>-183139750827122.06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-183139750827122.06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-763082295113.00854</v>
      </c>
      <c r="L4695" s="444">
        <f t="shared" ca="1" si="174"/>
        <v>-183902833122235.06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-183902833122235.06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-766261804675.97937</v>
      </c>
      <c r="L4696" s="444">
        <f t="shared" ca="1" si="174"/>
        <v>-184669094926911.03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-184669094926911.03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-769454562195.46265</v>
      </c>
      <c r="L4697" s="444">
        <f t="shared" ca="1" si="174"/>
        <v>-185438549489106.5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-185438549489106.5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-772660622871.2771</v>
      </c>
      <c r="L4698" s="444">
        <f t="shared" ca="1" si="174"/>
        <v>-186211210111977.78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-186211210111977.78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-775880042133.24072</v>
      </c>
      <c r="L4699" s="444">
        <f t="shared" ca="1" si="174"/>
        <v>-186987090154111.03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-186987090154111.03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-779112875642.12927</v>
      </c>
      <c r="L4700" s="444">
        <f t="shared" ca="1" si="174"/>
        <v>-187766203029753.16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-187766203029753.16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-782359179290.63818</v>
      </c>
      <c r="L4701" s="444">
        <f t="shared" ca="1" si="174"/>
        <v>-188548562209043.78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-188548562209043.78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-785619009204.34912</v>
      </c>
      <c r="L4702" s="444">
        <f t="shared" ca="1" si="174"/>
        <v>-189334181218248.13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-189334181218248.13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-788892421742.70056</v>
      </c>
      <c r="L4703" s="444">
        <f t="shared" ca="1" si="174"/>
        <v>-190123073639990.81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-190123073639990.81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-792179473499.96167</v>
      </c>
      <c r="L4704" s="444">
        <f t="shared" ca="1" si="174"/>
        <v>-190915253113490.78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-190915253113490.78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-795480221306.21155</v>
      </c>
      <c r="L4705" s="444">
        <f t="shared" ca="1" si="174"/>
        <v>-191710733334797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-191710733334797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-798794722228.3208</v>
      </c>
      <c r="L4706" s="444">
        <f t="shared" ca="1" si="174"/>
        <v>-192509528057025.31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-192509528057025.31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-802123033570.93884</v>
      </c>
      <c r="L4707" s="444">
        <f t="shared" ca="1" si="174"/>
        <v>-193311651090596.25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-193311651090596.25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-805465212877.48438</v>
      </c>
      <c r="L4708" s="444">
        <f t="shared" ca="1" si="174"/>
        <v>-194117116303473.75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-194117116303473.75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-808821317931.14063</v>
      </c>
      <c r="L4709" s="444">
        <f t="shared" ca="1" si="174"/>
        <v>-194925937621404.88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-194925937621404.88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-812191406755.85364</v>
      </c>
      <c r="L4710" s="444">
        <f t="shared" ca="1" si="174"/>
        <v>-195738129028160.72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-195738129028160.72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-815575537617.3363</v>
      </c>
      <c r="L4711" s="444">
        <f t="shared" ca="1" si="174"/>
        <v>-196553704565778.06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-196553704565778.06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-818973769024.0752</v>
      </c>
      <c r="L4712" s="444">
        <f t="shared" ca="1" si="174"/>
        <v>-197372678334802.13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-197372678334802.13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-822386159728.34216</v>
      </c>
      <c r="L4713" s="444">
        <f t="shared" ca="1" si="174"/>
        <v>-198195064494530.47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-198195064494530.47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-825812768727.21033</v>
      </c>
      <c r="L4714" s="444">
        <f t="shared" ca="1" si="174"/>
        <v>-199020877263257.69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-199020877263257.69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-829253655263.57373</v>
      </c>
      <c r="L4715" s="444">
        <f t="shared" ca="1" si="174"/>
        <v>-199850130918521.25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-199850130918521.25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-832708878827.17188</v>
      </c>
      <c r="L4716" s="444">
        <f t="shared" ca="1" si="174"/>
        <v>-200682839797348.44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-200682839797348.44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-836178499155.61853</v>
      </c>
      <c r="L4717" s="444">
        <f t="shared" ca="1" si="174"/>
        <v>-201519018296504.06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-201519018296504.06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-839662576235.43359</v>
      </c>
      <c r="L4718" s="444">
        <f t="shared" ca="1" si="174"/>
        <v>-202358680872739.5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-202358680872739.5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-843161170303.0813</v>
      </c>
      <c r="L4719" s="444">
        <f t="shared" ca="1" si="174"/>
        <v>-203201842043042.59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-203201842043042.59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-846674341846.01074</v>
      </c>
      <c r="L4720" s="444">
        <f t="shared" ca="1" si="174"/>
        <v>-204048516384888.59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-204048516384888.59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-850202151603.70251</v>
      </c>
      <c r="L4721" s="444">
        <f t="shared" ca="1" si="174"/>
        <v>-204898718536492.28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-204898718536492.28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-853744660568.71777</v>
      </c>
      <c r="L4722" s="444">
        <f t="shared" ca="1" si="174"/>
        <v>-205752463197061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-205752463197061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-857301929987.75415</v>
      </c>
      <c r="L4723" s="444">
        <f t="shared" ca="1" si="174"/>
        <v>-206609765127048.75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-206609765127048.75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-860874021362.70313</v>
      </c>
      <c r="L4724" s="444">
        <f t="shared" ca="1" si="174"/>
        <v>-207470639148411.44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-207470639148411.44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-864460996451.71436</v>
      </c>
      <c r="L4725" s="444">
        <f t="shared" ca="1" si="174"/>
        <v>-208335100144863.16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-208335100144863.16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-868062917270.26318</v>
      </c>
      <c r="L4726" s="444">
        <f t="shared" ca="1" si="174"/>
        <v>-209203163062133.41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-209203163062133.41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-871679846092.22253</v>
      </c>
      <c r="L4727" s="444">
        <f t="shared" ca="1" si="174"/>
        <v>-210074842908225.63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-210074842908225.63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-875311845450.94006</v>
      </c>
      <c r="L4728" s="444">
        <f t="shared" ca="1" si="174"/>
        <v>-210950154753676.56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-210950154753676.56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-878958978140.31897</v>
      </c>
      <c r="L4729" s="444">
        <f t="shared" ca="1" si="174"/>
        <v>-211829113731816.88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-211829113731816.88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-882621307215.90369</v>
      </c>
      <c r="L4730" s="444">
        <f t="shared" ca="1" si="174"/>
        <v>-212711735039032.78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-212711735039032.78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-886298895995.96985</v>
      </c>
      <c r="L4731" s="444">
        <f t="shared" ca="1" si="174"/>
        <v>-213598033935028.75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-213598033935028.75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-889991808062.61975</v>
      </c>
      <c r="L4732" s="444">
        <f t="shared" ca="1" si="174"/>
        <v>-214488025743091.38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-214488025743091.38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-893700107262.88074</v>
      </c>
      <c r="L4733" s="444">
        <f t="shared" ca="1" si="174"/>
        <v>-215381725850354.25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-215381725850354.25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-897423857709.80933</v>
      </c>
      <c r="L4734" s="444">
        <f t="shared" ca="1" si="174"/>
        <v>-216279149708064.06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-216279149708064.06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-901163123783.60022</v>
      </c>
      <c r="L4735" s="444">
        <f t="shared" ca="1" si="174"/>
        <v>-217180312831847.66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-217180312831847.66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-904917970132.69861</v>
      </c>
      <c r="L4736" s="444">
        <f t="shared" ca="1" si="174"/>
        <v>-218085230801980.34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-218085230801980.34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-908688461674.91809</v>
      </c>
      <c r="L4737" s="444">
        <f t="shared" ca="1" si="174"/>
        <v>-218993919263655.25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-218993919263655.25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-912474663598.56348</v>
      </c>
      <c r="L4738" s="444">
        <f t="shared" ca="1" si="174"/>
        <v>-219906393927253.81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-219906393927253.81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-916276641363.5575</v>
      </c>
      <c r="L4739" s="444">
        <f t="shared" ca="1" si="174"/>
        <v>-220822670568617.38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-220822670568617.38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-920094460702.57239</v>
      </c>
      <c r="L4740" s="444">
        <f t="shared" ca="1" si="174"/>
        <v>-221742765029319.94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-221742765029319.94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-923928187622.1665</v>
      </c>
      <c r="L4741" s="444">
        <f t="shared" ca="1" si="174"/>
        <v>-222666693216942.09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-222666693216942.09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-927777888403.92542</v>
      </c>
      <c r="L4742" s="444">
        <f t="shared" ca="1" si="174"/>
        <v>-223594471105346.03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-223594471105346.03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-931643629605.6084</v>
      </c>
      <c r="L4743" s="444">
        <f t="shared" ca="1" si="174"/>
        <v>-224526114734951.63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-224526114734951.63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-935525478062.29858</v>
      </c>
      <c r="L4744" s="444">
        <f t="shared" ca="1" si="174"/>
        <v>-225461640213013.94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-225461640213013.94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-939423500887.55823</v>
      </c>
      <c r="L4745" s="444">
        <f t="shared" ca="1" si="174"/>
        <v>-226401063713901.5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-226401063713901.5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-943337765474.5896</v>
      </c>
      <c r="L4746" s="444">
        <f t="shared" ca="1" si="174"/>
        <v>-227344401479376.09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-227344401479376.09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-947268339497.40051</v>
      </c>
      <c r="L4747" s="444">
        <f t="shared" ca="1" si="174"/>
        <v>-228291669818873.5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-228291669818873.5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-951215290911.97278</v>
      </c>
      <c r="L4748" s="444">
        <f t="shared" ca="1" si="174"/>
        <v>-229242885109785.47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-229242885109785.47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-955178687957.43945</v>
      </c>
      <c r="L4749" s="444">
        <f t="shared" ca="1" si="174"/>
        <v>-230198063797742.91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-230198063797742.91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-959158599157.26208</v>
      </c>
      <c r="L4750" s="444">
        <f t="shared" ca="1" si="174"/>
        <v>-231157222396900.16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-231157222396900.16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-963155093320.41736</v>
      </c>
      <c r="L4751" s="444">
        <f t="shared" ca="1" si="174"/>
        <v>-232120377490220.56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-232120377490220.56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-967168239542.58557</v>
      </c>
      <c r="L4752" s="444">
        <f t="shared" ca="1" si="174"/>
        <v>-233087545729763.16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-233087545729763.16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-971198107207.34656</v>
      </c>
      <c r="L4753" s="444">
        <f t="shared" ca="1" si="174"/>
        <v>-234058743836970.5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-234058743836970.5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-975244765987.37708</v>
      </c>
      <c r="L4754" s="444">
        <f t="shared" ca="1" si="174"/>
        <v>-235033988602957.88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-235033988602957.88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-979308285845.65784</v>
      </c>
      <c r="L4755" s="444">
        <f t="shared" ca="1" si="174"/>
        <v>-236013296888803.53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-236013296888803.53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-983388737036.6814</v>
      </c>
      <c r="L4756" s="444">
        <f t="shared" ca="1" si="174"/>
        <v>-236996685625840.22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-236996685625840.22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-987486190107.66772</v>
      </c>
      <c r="L4757" s="444">
        <f t="shared" ca="1" si="174"/>
        <v>-237984171815947.88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-237984171815947.88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-991600715899.78296</v>
      </c>
      <c r="L4758" s="444">
        <f t="shared" ca="1" si="174"/>
        <v>-238975772531847.66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-238975772531847.66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-995732385549.36523</v>
      </c>
      <c r="L4759" s="444">
        <f t="shared" ca="1" si="174"/>
        <v>-239971504917397.03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-239971504917397.03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-999881270489.1543</v>
      </c>
      <c r="L4760" s="444">
        <f t="shared" ca="1" si="174"/>
        <v>-240971386187886.19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-240971386187886.19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-1004047442449.5258</v>
      </c>
      <c r="L4761" s="444">
        <f t="shared" ca="1" si="174"/>
        <v>-241975433630335.72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-241975433630335.72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-1008230973459.7321</v>
      </c>
      <c r="L4762" s="444">
        <f t="shared" ca="1" si="174"/>
        <v>-242983664603795.44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-242983664603795.44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-1012431935849.1478</v>
      </c>
      <c r="L4763" s="444">
        <f t="shared" ca="1" si="174"/>
        <v>-243996096539644.59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-243996096539644.59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-1016650402248.5192</v>
      </c>
      <c r="L4764" s="444">
        <f t="shared" ca="1" si="174"/>
        <v>-245012746941893.13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-245012746941893.13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-1020886445591.2213</v>
      </c>
      <c r="L4765" s="444">
        <f t="shared" ca="1" si="174"/>
        <v>-246033633387484.34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-246033633387484.34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-1025140139114.5179</v>
      </c>
      <c r="L4766" s="444">
        <f t="shared" ca="1" si="174"/>
        <v>-247058773526598.88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-247058773526598.88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-1029411556360.8286</v>
      </c>
      <c r="L4767" s="444">
        <f t="shared" ca="1" si="174"/>
        <v>-248088185082959.72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-248088185082959.72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-1033700771178.9988</v>
      </c>
      <c r="L4768" s="444">
        <f t="shared" ca="1" si="174"/>
        <v>-249121885854138.72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-249121885854138.72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-1038007857725.578</v>
      </c>
      <c r="L4769" s="444">
        <f t="shared" ca="1" si="174"/>
        <v>-250159893711864.28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-250159893711864.28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-1042332890466.1013</v>
      </c>
      <c r="L4770" s="444">
        <f t="shared" ca="1" si="174"/>
        <v>-251202226602330.38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-251202226602330.38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-1046675944176.3766</v>
      </c>
      <c r="L4771" s="444">
        <f t="shared" ca="1" si="174"/>
        <v>-252248902546506.75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-252248902546506.75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-1051037093943.7781</v>
      </c>
      <c r="L4772" s="444">
        <f t="shared" ca="1" si="174"/>
        <v>-253299939640450.53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-253299939640450.53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-1055416415168.5438</v>
      </c>
      <c r="L4773" s="444">
        <f t="shared" ca="1" si="174"/>
        <v>-254355356055619.06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-254355356055619.06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-1059813983565.0796</v>
      </c>
      <c r="L4774" s="444">
        <f t="shared" ca="1" si="174"/>
        <v>-255415170039184.16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-255415170039184.16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-1064229875163.2673</v>
      </c>
      <c r="L4775" s="444">
        <f t="shared" ca="1" si="174"/>
        <v>-256479399914347.44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-256479399914347.44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-1068664166309.781</v>
      </c>
      <c r="L4776" s="444">
        <f t="shared" ca="1" si="174"/>
        <v>-257548064080657.22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-257548064080657.22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-1073116933669.405</v>
      </c>
      <c r="L4777" s="444">
        <f t="shared" ca="1" si="174"/>
        <v>-258621181014326.63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-258621181014326.63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-1077588254226.3611</v>
      </c>
      <c r="L4778" s="444">
        <f t="shared" ca="1" si="174"/>
        <v>-259698769268553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-259698769268553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-1082078205285.6375</v>
      </c>
      <c r="L4779" s="444">
        <f t="shared" ca="1" si="174"/>
        <v>-260780847473838.63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-260780847473838.63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-1086586864474.3275</v>
      </c>
      <c r="L4780" s="444">
        <f t="shared" ca="1" si="174"/>
        <v>-261867434338312.94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-261867434338312.94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-1091114309742.9706</v>
      </c>
      <c r="L4781" s="444">
        <f t="shared" ca="1" si="174"/>
        <v>-262958548648055.91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-262958548648055.91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-1095660619366.8994</v>
      </c>
      <c r="L4782" s="444">
        <f t="shared" ca="1" si="174"/>
        <v>-264054209267422.81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-264054209267422.81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-1100225871947.595</v>
      </c>
      <c r="L4783" s="444">
        <f t="shared" ca="1" si="174"/>
        <v>-265154435139370.41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-265154435139370.41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-1104810146414.0435</v>
      </c>
      <c r="L4784" s="444">
        <f t="shared" ca="1" si="174"/>
        <v>-266259245285784.44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-266259245285784.44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-1109413522024.1016</v>
      </c>
      <c r="L4785" s="444">
        <f t="shared" ca="1" si="174"/>
        <v>-267368658807808.53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-267368658807808.53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-1114036078365.8689</v>
      </c>
      <c r="L4786" s="444">
        <f t="shared" ca="1" si="174"/>
        <v>-268482694886174.41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-268482694886174.41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-1118677895359.0601</v>
      </c>
      <c r="L4787" s="444">
        <f t="shared" ca="1" si="174"/>
        <v>-269601372781533.47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-269601372781533.47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-1123339053256.3894</v>
      </c>
      <c r="L4788" s="444">
        <f t="shared" ca="1" si="174"/>
        <v>-270724711834789.84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-270724711834789.84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-1128019632644.9578</v>
      </c>
      <c r="L4789" s="444">
        <f t="shared" ca="1" si="174"/>
        <v>-271852731467434.81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-271852731467434.81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-1132719714447.645</v>
      </c>
      <c r="L4790" s="444">
        <f t="shared" ca="1" si="174"/>
        <v>-272985451181882.47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-272985451181882.47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-1137439379924.5105</v>
      </c>
      <c r="L4791" s="444">
        <f t="shared" ca="1" si="174"/>
        <v>-274122890561806.97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-274122890561806.97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-1142178710674.1958</v>
      </c>
      <c r="L4792" s="444">
        <f t="shared" ca="1" si="174"/>
        <v>-275265069272481.16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-275265069272481.16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-1146937788635.3384</v>
      </c>
      <c r="L4793" s="444">
        <f t="shared" ca="1" si="174"/>
        <v>-276412007061116.5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-276412007061116.5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-1151716696087.9854</v>
      </c>
      <c r="L4794" s="444">
        <f t="shared" ca="1" si="174"/>
        <v>-277563723757204.5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-277563723757204.5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-1156515515655.0188</v>
      </c>
      <c r="L4795" s="444">
        <f t="shared" ca="1" si="174"/>
        <v>-278720239272859.53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-278720239272859.53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-1161334330303.5815</v>
      </c>
      <c r="L4796" s="444">
        <f t="shared" ca="1" si="174"/>
        <v>-279881573603163.13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-279881573603163.13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-1166173223346.5129</v>
      </c>
      <c r="L4797" s="444">
        <f t="shared" ca="1" si="174"/>
        <v>-281047746826509.63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-281047746826509.63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-1171032278443.79</v>
      </c>
      <c r="L4798" s="444">
        <f t="shared" ca="1" si="174"/>
        <v>-282218779104953.44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-282218779104953.44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-1175911579603.9727</v>
      </c>
      <c r="L4799" s="444">
        <f t="shared" ca="1" si="174"/>
        <v>-283394690684557.44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-283394690684557.44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-1180811211185.656</v>
      </c>
      <c r="L4800" s="444">
        <f t="shared" ca="1" si="174"/>
        <v>-284575501895743.06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-284575501895743.06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-1185731257898.9294</v>
      </c>
      <c r="L4801" s="444">
        <f t="shared" ca="1" si="174"/>
        <v>-285761233153642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-285761233153642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-1190671804806.8416</v>
      </c>
      <c r="L4802" s="444">
        <f t="shared" ca="1" si="174"/>
        <v>-286951904958448.81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-286951904958448.81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-1195632937326.8701</v>
      </c>
      <c r="L4803" s="444">
        <f t="shared" ca="1" si="174"/>
        <v>-288147537895775.69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-288147537895775.69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-1200614741232.3987</v>
      </c>
      <c r="L4804" s="444">
        <f t="shared" ca="1" si="174"/>
        <v>-289348152637008.06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-289348152637008.06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-1205617302654.2002</v>
      </c>
      <c r="L4805" s="444">
        <f t="shared" ca="1" si="174"/>
        <v>-290553769939662.25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-290553769939662.25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-1210640708081.926</v>
      </c>
      <c r="L4806" s="444">
        <f t="shared" ca="1" si="174"/>
        <v>-291764410647744.19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-291764410647744.19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-1215685044365.6008</v>
      </c>
      <c r="L4807" s="444">
        <f t="shared" ca="1" si="174"/>
        <v>-292980095692109.81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-292980095692109.81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-1220750398717.1243</v>
      </c>
      <c r="L4808" s="444">
        <f t="shared" ca="1" si="174"/>
        <v>-294200846090826.94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-294200846090826.94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-1225836858711.7788</v>
      </c>
      <c r="L4809" s="444">
        <f t="shared" ca="1" si="174"/>
        <v>-295426682949538.69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-295426682949538.69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-1230944512289.7446</v>
      </c>
      <c r="L4810" s="444">
        <f t="shared" ca="1" si="174"/>
        <v>-296657627461828.44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-296657627461828.44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-1236073447757.6184</v>
      </c>
      <c r="L4811" s="444">
        <f t="shared" ca="1" si="174"/>
        <v>-297893700909586.06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-297893700909586.06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-1241223753789.9419</v>
      </c>
      <c r="L4812" s="444">
        <f t="shared" ca="1" si="174"/>
        <v>-299134924663376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-299134924663376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-1246395519430.7334</v>
      </c>
      <c r="L4813" s="444">
        <f t="shared" ca="1" si="174"/>
        <v>-300381320182806.75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-300381320182806.75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-1251588834095.0281</v>
      </c>
      <c r="L4814" s="444">
        <f t="shared" ca="1" si="174"/>
        <v>-301632909016901.75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-301632909016901.75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-1256803787570.4238</v>
      </c>
      <c r="L4815" s="444">
        <f t="shared" ca="1" si="174"/>
        <v>-302889712804472.19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-302889712804472.19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-1262040470018.634</v>
      </c>
      <c r="L4816" s="444">
        <f t="shared" ca="1" si="174"/>
        <v>-304151753274490.81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-304151753274490.81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-1267298971977.0449</v>
      </c>
      <c r="L4817" s="444">
        <f t="shared" ca="1" si="174"/>
        <v>-305419052246467.88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-305419052246467.88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-1272579384360.2827</v>
      </c>
      <c r="L4818" s="444">
        <f t="shared" ca="1" si="174"/>
        <v>-306691631630828.19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-306691631630828.19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-1277881798461.7842</v>
      </c>
      <c r="L4819" s="444">
        <f t="shared" ca="1" si="174"/>
        <v>-307969513429290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-307969513429290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-1283206305955.375</v>
      </c>
      <c r="L4820" s="444">
        <f t="shared" ca="1" si="174"/>
        <v>-309252719735245.38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-309252719735245.38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-1288552998896.8557</v>
      </c>
      <c r="L4821" s="444">
        <f t="shared" ca="1" si="174"/>
        <v>-310541272734142.25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-310541272734142.25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-1293921969725.5928</v>
      </c>
      <c r="L4822" s="444">
        <f t="shared" ca="1" si="174"/>
        <v>-311835194703867.81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-311835194703867.81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-1299313311266.116</v>
      </c>
      <c r="L4823" s="444">
        <f t="shared" ca="1" si="174"/>
        <v>-313134508015133.94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-313134508015133.94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-1304727116729.7246</v>
      </c>
      <c r="L4824" s="444">
        <f t="shared" ca="1" si="174"/>
        <v>-314439235131863.69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-314439235131863.69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-1310163479716.0986</v>
      </c>
      <c r="L4825" s="444">
        <f t="shared" ca="1" si="174"/>
        <v>-315749398611579.81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-315749398611579.81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-1315622494214.9158</v>
      </c>
      <c r="L4826" s="444">
        <f t="shared" ca="1" si="174"/>
        <v>-317065021105794.75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-317065021105794.75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-1321104254607.478</v>
      </c>
      <c r="L4827" s="444">
        <f t="shared" ca="1" si="174"/>
        <v>-318386125360402.25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-318386125360402.25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-1326608855668.3428</v>
      </c>
      <c r="L4828" s="444">
        <f t="shared" ca="1" si="174"/>
        <v>-319712734216070.56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-319712734216070.56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-1332136392566.9607</v>
      </c>
      <c r="L4829" s="444">
        <f t="shared" ca="1" si="174"/>
        <v>-321044870608637.5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-321044870608637.5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-1337686960869.323</v>
      </c>
      <c r="L4830" s="444">
        <f t="shared" ca="1" si="174"/>
        <v>-322382557569506.81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-322382557569506.81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-1343260656539.6118</v>
      </c>
      <c r="L4831" s="444">
        <f t="shared" ca="1" si="174"/>
        <v>-323725818226046.44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-323725818226046.44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-1348857575941.8601</v>
      </c>
      <c r="L4832" s="444">
        <f t="shared" ca="1" si="174"/>
        <v>-325074675801988.31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-325074675801988.31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-1354477815841.6179</v>
      </c>
      <c r="L4833" s="444">
        <f t="shared" ca="1" si="174"/>
        <v>-326429153617829.94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-326429153617829.94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-1360121473407.6248</v>
      </c>
      <c r="L4834" s="444">
        <f t="shared" ca="1" si="174"/>
        <v>-327789275091237.56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-327789275091237.56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-1365788646213.4897</v>
      </c>
      <c r="L4835" s="444">
        <f t="shared" ca="1" si="174"/>
        <v>-329155063737451.06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-329155063737451.06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-1371479432239.3794</v>
      </c>
      <c r="L4836" s="444">
        <f t="shared" ca="1" si="174"/>
        <v>-330526543169690.44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-330526543169690.44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-1377193929873.7102</v>
      </c>
      <c r="L4837" s="444">
        <f t="shared" ca="1" si="174"/>
        <v>-331903737099564.13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-331903737099564.13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-1382932237914.8506</v>
      </c>
      <c r="L4838" s="444">
        <f t="shared" ca="1" si="174"/>
        <v>-333286669337479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-333286669337479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-1388694455572.8291</v>
      </c>
      <c r="L4839" s="444">
        <f t="shared" ca="1" si="174"/>
        <v>-334675363793051.81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-334675363793051.81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-1394480682471.0493</v>
      </c>
      <c r="L4840" s="444">
        <f t="shared" ca="1" si="174"/>
        <v>-336069844475522.88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-336069844475522.88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-1400291018648.012</v>
      </c>
      <c r="L4841" s="444">
        <f t="shared" ca="1" si="174"/>
        <v>-337470135494170.88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-337470135494170.88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-1406125564559.0454</v>
      </c>
      <c r="L4842" s="444">
        <f t="shared" ca="1" si="174"/>
        <v>-338876261058729.94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-338876261058729.94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-1411984421078.0415</v>
      </c>
      <c r="L4843" s="444">
        <f t="shared" ca="1" si="174"/>
        <v>-340288245479808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-340288245479808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-1417867689499.2</v>
      </c>
      <c r="L4844" s="444">
        <f t="shared" ca="1" si="174"/>
        <v>-341706113169307.19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-341706113169307.19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-1423775471538.78</v>
      </c>
      <c r="L4845" s="444">
        <f t="shared" ca="1" si="174"/>
        <v>-343129888640845.94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-343129888640845.94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-1429707869336.8582</v>
      </c>
      <c r="L4846" s="444">
        <f t="shared" ca="1" si="174"/>
        <v>-344559596510182.81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-344559596510182.81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-1435664985459.095</v>
      </c>
      <c r="L4847" s="444">
        <f t="shared" ca="1" si="174"/>
        <v>-345995261495641.94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-345995261495641.94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-1441646922898.5081</v>
      </c>
      <c r="L4848" s="444">
        <f t="shared" ca="1" si="174"/>
        <v>-347436908418540.44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-347436908418540.44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-1447653785077.2517</v>
      </c>
      <c r="L4849" s="444">
        <f t="shared" ca="1" si="174"/>
        <v>-348884562203617.69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-348884562203617.69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-1453685675848.407</v>
      </c>
      <c r="L4850" s="444">
        <f t="shared" ca="1" si="174"/>
        <v>-350338247879466.13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-350338247879466.13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-1459742699497.7754</v>
      </c>
      <c r="L4851" s="444">
        <f t="shared" ca="1" si="174"/>
        <v>-351797990578963.88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-351797990578963.88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-1465824960745.6829</v>
      </c>
      <c r="L4852" s="444">
        <f t="shared" ca="1" si="174"/>
        <v>-353263815539709.56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-353263815539709.56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-1471932564748.7898</v>
      </c>
      <c r="L4853" s="444">
        <f t="shared" ref="L4853:L5107" ca="1" si="179">I4853-J4853+K4853</f>
        <v>-354735748104458.38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-354735748104458.38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-1478065617101.9099</v>
      </c>
      <c r="L4854" s="444">
        <f t="shared" ca="1" si="179"/>
        <v>-356213813721560.31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-356213813721560.31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-1484224223839.8347</v>
      </c>
      <c r="L4855" s="444">
        <f t="shared" ca="1" si="179"/>
        <v>-357698037945400.13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-357698037945400.13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-1490408491439.1672</v>
      </c>
      <c r="L4856" s="444">
        <f t="shared" ca="1" si="179"/>
        <v>-359188446436839.31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-359188446436839.31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-1496618526820.1638</v>
      </c>
      <c r="L4857" s="444">
        <f t="shared" ca="1" si="179"/>
        <v>-360685064963659.5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-360685064963659.5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-1502854437348.5813</v>
      </c>
      <c r="L4858" s="444">
        <f t="shared" ca="1" si="179"/>
        <v>-362187919401008.06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-362187919401008.06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-1509116330837.5337</v>
      </c>
      <c r="L4859" s="444">
        <f t="shared" ca="1" si="179"/>
        <v>-363697035731845.63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-363697035731845.63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-1515404315549.3567</v>
      </c>
      <c r="L4860" s="444">
        <f t="shared" ca="1" si="179"/>
        <v>-365212440047395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-365212440047395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-1521718500197.4792</v>
      </c>
      <c r="L4861" s="444">
        <f t="shared" ca="1" si="179"/>
        <v>-366734158547592.5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-366734158547592.5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-1528058993948.302</v>
      </c>
      <c r="L4862" s="444">
        <f t="shared" ca="1" si="179"/>
        <v>-368262217541540.81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-368262217541540.81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-1534425906423.0867</v>
      </c>
      <c r="L4863" s="444">
        <f t="shared" ca="1" si="179"/>
        <v>-369796643447963.88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-369796643447963.88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-1540819347699.8494</v>
      </c>
      <c r="L4864" s="444">
        <f t="shared" ca="1" si="179"/>
        <v>-371337462795663.75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-371337462795663.75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-1547239428315.2656</v>
      </c>
      <c r="L4865" s="444">
        <f t="shared" ca="1" si="179"/>
        <v>-372884702223979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-372884702223979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-1553686259266.5791</v>
      </c>
      <c r="L4866" s="444">
        <f t="shared" ca="1" si="179"/>
        <v>-374438388483245.56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-374438388483245.56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-1560159952013.5232</v>
      </c>
      <c r="L4867" s="444">
        <f t="shared" ca="1" si="179"/>
        <v>-375998548435259.06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-375998548435259.06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-1566660618480.2461</v>
      </c>
      <c r="L4868" s="444">
        <f t="shared" ca="1" si="179"/>
        <v>-377565209053739.31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-377565209053739.31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-1573188371057.2471</v>
      </c>
      <c r="L4869" s="444">
        <f t="shared" ca="1" si="179"/>
        <v>-379138397424796.56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-379138397424796.56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-1579743322603.3191</v>
      </c>
      <c r="L4870" s="444">
        <f t="shared" ca="1" si="179"/>
        <v>-380718140747399.88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-380718140747399.88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-1586325586447.4995</v>
      </c>
      <c r="L4871" s="444">
        <f t="shared" ca="1" si="179"/>
        <v>-382304466333847.38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-382304466333847.38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-1592935276391.0308</v>
      </c>
      <c r="L4872" s="444">
        <f t="shared" ca="1" si="179"/>
        <v>-383897401610238.38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-383897401610238.38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-1599572506709.3267</v>
      </c>
      <c r="L4873" s="444">
        <f t="shared" ca="1" si="179"/>
        <v>-385496974116947.69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-385496974116947.69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-1606237392153.9487</v>
      </c>
      <c r="L4874" s="444">
        <f t="shared" ca="1" si="179"/>
        <v>-387103211509101.63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-387103211509101.63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-1612930047954.5901</v>
      </c>
      <c r="L4875" s="444">
        <f t="shared" ca="1" si="179"/>
        <v>-388716141557056.19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-388716141557056.19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-1619650589821.0674</v>
      </c>
      <c r="L4876" s="444">
        <f t="shared" ca="1" si="179"/>
        <v>-390335792146877.25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-390335792146877.25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-1626399133945.3218</v>
      </c>
      <c r="L4877" s="444">
        <f t="shared" ca="1" si="179"/>
        <v>-391962191280822.56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-391962191280822.56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-1633175797003.4272</v>
      </c>
      <c r="L4878" s="444">
        <f t="shared" ca="1" si="179"/>
        <v>-393595367077826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-393595367077826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-1639980696157.6084</v>
      </c>
      <c r="L4879" s="444">
        <f t="shared" ca="1" si="179"/>
        <v>-395235347773983.63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-395235347773983.63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-1646813949058.2651</v>
      </c>
      <c r="L4880" s="444">
        <f t="shared" ca="1" si="179"/>
        <v>-396882161723041.88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-396882161723041.88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-1653675673846.0078</v>
      </c>
      <c r="L4881" s="444">
        <f t="shared" ca="1" si="179"/>
        <v>-398535837396887.88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-398535837396887.88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-1660565989153.6995</v>
      </c>
      <c r="L4882" s="444">
        <f t="shared" ca="1" si="179"/>
        <v>-400196403386041.56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-400196403386041.56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-1667485014108.5066</v>
      </c>
      <c r="L4883" s="444">
        <f t="shared" ca="1" si="179"/>
        <v>-401863888400150.06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-401863888400150.06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-1674432868333.9585</v>
      </c>
      <c r="L4884" s="444">
        <f t="shared" ca="1" si="179"/>
        <v>-403538321268484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-403538321268484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-1681409671952.0166</v>
      </c>
      <c r="L4885" s="444">
        <f t="shared" ca="1" si="179"/>
        <v>-405219730940436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-405219730940436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-1688415545585.1499</v>
      </c>
      <c r="L4886" s="444">
        <f t="shared" ca="1" si="179"/>
        <v>-406908146486021.13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-406908146486021.13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-1695450610358.4214</v>
      </c>
      <c r="L4887" s="444">
        <f t="shared" ca="1" si="179"/>
        <v>-408603597096379.56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-408603597096379.56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-1702514987901.5815</v>
      </c>
      <c r="L4888" s="444">
        <f t="shared" ca="1" si="179"/>
        <v>-410306112084281.13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-410306112084281.13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-1709608800351.1714</v>
      </c>
      <c r="L4889" s="444">
        <f t="shared" ca="1" si="179"/>
        <v>-412015720884632.31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-412015720884632.31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-1716732170352.6345</v>
      </c>
      <c r="L4890" s="444">
        <f t="shared" ca="1" si="179"/>
        <v>-413732453054984.94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-413732453054984.94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-1723885221062.4373</v>
      </c>
      <c r="L4891" s="444">
        <f t="shared" ca="1" si="179"/>
        <v>-415456338276047.38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-415456338276047.38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-1731068076150.1973</v>
      </c>
      <c r="L4892" s="444">
        <f t="shared" ca="1" si="179"/>
        <v>-417187406352197.56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-417187406352197.56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-1738280859800.8232</v>
      </c>
      <c r="L4893" s="444">
        <f t="shared" ca="1" si="179"/>
        <v>-418925687211998.38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-418925687211998.38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-1745523696716.6599</v>
      </c>
      <c r="L4894" s="444">
        <f t="shared" ca="1" si="179"/>
        <v>-420671210908715.06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-420671210908715.06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-1752796712119.646</v>
      </c>
      <c r="L4895" s="444">
        <f t="shared" ca="1" si="179"/>
        <v>-422424007620834.69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-422424007620834.69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-1760100031753.4778</v>
      </c>
      <c r="L4896" s="444">
        <f t="shared" ca="1" si="179"/>
        <v>-424184107652588.19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-424184107652588.19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-1767433781885.7842</v>
      </c>
      <c r="L4897" s="444">
        <f t="shared" ca="1" si="179"/>
        <v>-425951541434474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-425951541434474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-1774798089310.3083</v>
      </c>
      <c r="L4898" s="444">
        <f t="shared" ca="1" si="179"/>
        <v>-427726339523784.31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-427726339523784.31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-1782193081349.1013</v>
      </c>
      <c r="L4899" s="444">
        <f t="shared" ca="1" si="179"/>
        <v>-429508532605133.44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-429508532605133.44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-1789618885854.7227</v>
      </c>
      <c r="L4900" s="444">
        <f t="shared" ca="1" si="179"/>
        <v>-431298151490988.19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-431298151490988.19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-1797075631212.4507</v>
      </c>
      <c r="L4901" s="444">
        <f t="shared" ca="1" si="179"/>
        <v>-433095227122200.63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-433095227122200.63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-1804563446342.5027</v>
      </c>
      <c r="L4902" s="444">
        <f t="shared" ca="1" si="179"/>
        <v>-434899790568543.13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-434899790568543.13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-1812082460702.2629</v>
      </c>
      <c r="L4903" s="444">
        <f t="shared" ca="1" si="179"/>
        <v>-436711873029245.38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-436711873029245.38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-1819632804288.5225</v>
      </c>
      <c r="L4904" s="444">
        <f t="shared" ca="1" si="179"/>
        <v>-438531505833533.88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-438531505833533.88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-1827214607639.7244</v>
      </c>
      <c r="L4905" s="444">
        <f t="shared" ca="1" si="179"/>
        <v>-440358720441173.63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-440358720441173.63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-1834828001838.2234</v>
      </c>
      <c r="L4906" s="444">
        <f t="shared" ca="1" si="179"/>
        <v>-442193548443011.88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-442193548443011.88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-1842473118512.5498</v>
      </c>
      <c r="L4907" s="444">
        <f t="shared" ca="1" si="179"/>
        <v>-444036021561524.44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-444036021561524.44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-1850150089839.6851</v>
      </c>
      <c r="L4908" s="444">
        <f t="shared" ca="1" si="179"/>
        <v>-445886171651364.13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-445886171651364.13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-1857859048547.3506</v>
      </c>
      <c r="L4909" s="444">
        <f t="shared" ca="1" si="179"/>
        <v>-447744030699911.5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-447744030699911.5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-1865600127916.2979</v>
      </c>
      <c r="L4910" s="444">
        <f t="shared" ca="1" si="179"/>
        <v>-449609630827827.81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-449609630827827.81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-1873373461782.616</v>
      </c>
      <c r="L4911" s="444">
        <f t="shared" ca="1" si="179"/>
        <v>-451483004289610.44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-451483004289610.44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-1881179184540.0435</v>
      </c>
      <c r="L4912" s="444">
        <f t="shared" ca="1" si="179"/>
        <v>-453364183474150.5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-453364183474150.5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-1889017431142.2937</v>
      </c>
      <c r="L4913" s="444">
        <f t="shared" ca="1" si="179"/>
        <v>-455253200905292.81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-455253200905292.81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-1896888337105.387</v>
      </c>
      <c r="L4914" s="444">
        <f t="shared" ca="1" si="179"/>
        <v>-457150089242398.19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-457150089242398.19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-1904792038509.9924</v>
      </c>
      <c r="L4915" s="444">
        <f t="shared" ca="1" si="179"/>
        <v>-459054881280908.19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-459054881280908.19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-1912728672003.7844</v>
      </c>
      <c r="L4916" s="444">
        <f t="shared" ca="1" si="179"/>
        <v>-460967609952912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-460967609952912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-1920698374803.8</v>
      </c>
      <c r="L4917" s="444">
        <f t="shared" ca="1" si="179"/>
        <v>-462888308327715.81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-462888308327715.81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-1928701284698.8162</v>
      </c>
      <c r="L4918" s="444">
        <f t="shared" ca="1" si="179"/>
        <v>-464817009612414.63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-464817009612414.63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-1936737540051.7275</v>
      </c>
      <c r="L4919" s="444">
        <f t="shared" ca="1" si="179"/>
        <v>-466753747152466.38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-466753747152466.38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-1944807279801.9431</v>
      </c>
      <c r="L4920" s="444">
        <f t="shared" ca="1" si="179"/>
        <v>-468698554432268.31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-468698554432268.31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-1952910643467.7844</v>
      </c>
      <c r="L4921" s="444">
        <f t="shared" ca="1" si="179"/>
        <v>-470651465075736.13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-470651465075736.13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-1961047771148.9001</v>
      </c>
      <c r="L4922" s="444">
        <f t="shared" ca="1" si="179"/>
        <v>-472612512846885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-472612512846885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-1969218803528.6873</v>
      </c>
      <c r="L4923" s="444">
        <f t="shared" ca="1" si="179"/>
        <v>-474581731650413.69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-474581731650413.69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-1977423881876.7236</v>
      </c>
      <c r="L4924" s="444">
        <f t="shared" ca="1" si="179"/>
        <v>-476559155532290.44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-476559155532290.44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-1985663148051.21</v>
      </c>
      <c r="L4925" s="444">
        <f t="shared" ca="1" si="179"/>
        <v>-478544818680341.63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-478544818680341.63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-1993936744501.4233</v>
      </c>
      <c r="L4926" s="444">
        <f t="shared" ca="1" si="179"/>
        <v>-480538755424843.06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-480538755424843.06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-2002244814270.1792</v>
      </c>
      <c r="L4927" s="444">
        <f t="shared" ca="1" si="179"/>
        <v>-482541000239113.25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-482541000239113.25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-2010587500996.3052</v>
      </c>
      <c r="L4928" s="444">
        <f t="shared" ca="1" si="179"/>
        <v>-484551587740109.56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-484551587740109.56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-2018964948917.1228</v>
      </c>
      <c r="L4929" s="444">
        <f t="shared" ca="1" si="179"/>
        <v>-486570552689026.69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-486570552689026.69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-2027377302870.9448</v>
      </c>
      <c r="L4930" s="444">
        <f t="shared" ca="1" si="179"/>
        <v>-488597929991897.63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-488597929991897.63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-2035824708299.5737</v>
      </c>
      <c r="L4931" s="444">
        <f t="shared" ca="1" si="179"/>
        <v>-490633754700197.19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-490633754700197.19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-2044307311250.8218</v>
      </c>
      <c r="L4932" s="444">
        <f t="shared" ca="1" si="179"/>
        <v>-492678062011448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-492678062011448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-2052825258381.0334</v>
      </c>
      <c r="L4933" s="444">
        <f t="shared" ca="1" si="179"/>
        <v>-494730887269829.06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-494730887269829.06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-2061378696957.6211</v>
      </c>
      <c r="L4934" s="444">
        <f t="shared" ca="1" si="179"/>
        <v>-496792265966786.69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-496792265966786.69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-2069967774861.6111</v>
      </c>
      <c r="L4935" s="444">
        <f t="shared" ca="1" si="179"/>
        <v>-498862233741648.31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-498862233741648.31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-2078592640590.2012</v>
      </c>
      <c r="L4936" s="444">
        <f t="shared" ca="1" si="179"/>
        <v>-500940826382238.5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-500940826382238.5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-2087253443259.3271</v>
      </c>
      <c r="L4937" s="444">
        <f t="shared" ca="1" si="179"/>
        <v>-503028079825497.81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-503028079825497.81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-2095950332606.241</v>
      </c>
      <c r="L4938" s="444">
        <f t="shared" ca="1" si="179"/>
        <v>-505124030158104.06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-505124030158104.06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-2104683458992.1003</v>
      </c>
      <c r="L4939" s="444">
        <f t="shared" ca="1" si="179"/>
        <v>-507228713617096.19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-507228713617096.19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-2113452973404.5676</v>
      </c>
      <c r="L4940" s="444">
        <f t="shared" ca="1" si="179"/>
        <v>-509342166590500.75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-509342166590500.75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-2122259027460.4197</v>
      </c>
      <c r="L4941" s="444">
        <f t="shared" ca="1" si="179"/>
        <v>-511464425617961.19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-511464425617961.19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-2131101773408.1719</v>
      </c>
      <c r="L4942" s="444">
        <f t="shared" ca="1" si="179"/>
        <v>-513595527391369.38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-513595527391369.38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-2139981364130.7058</v>
      </c>
      <c r="L4943" s="444">
        <f t="shared" ca="1" si="179"/>
        <v>-515735508755500.06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-515735508755500.06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-2148897953147.917</v>
      </c>
      <c r="L4944" s="444">
        <f t="shared" ca="1" si="179"/>
        <v>-517884406708648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-517884406708648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-2157851694619.3669</v>
      </c>
      <c r="L4945" s="444">
        <f t="shared" ca="1" si="179"/>
        <v>-520042258403267.38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-520042258403267.38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-2166842743346.947</v>
      </c>
      <c r="L4946" s="444">
        <f t="shared" ca="1" si="179"/>
        <v>-522209101146614.31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-522209101146614.31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-2175871254777.5596</v>
      </c>
      <c r="L4947" s="444">
        <f t="shared" ca="1" si="179"/>
        <v>-524384972401391.88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-524384972401391.88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-2184937385005.7996</v>
      </c>
      <c r="L4948" s="444">
        <f t="shared" ca="1" si="179"/>
        <v>-526569909786397.69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-526569909786397.69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-2194041290776.657</v>
      </c>
      <c r="L4949" s="444">
        <f t="shared" ca="1" si="179"/>
        <v>-528763951077174.38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-528763951077174.38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-2203183129488.2266</v>
      </c>
      <c r="L4950" s="444">
        <f t="shared" ca="1" si="179"/>
        <v>-530967134206662.63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-530967134206662.63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-2212363059194.4272</v>
      </c>
      <c r="L4951" s="444">
        <f t="shared" ca="1" si="179"/>
        <v>-533179497265857.06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-533179497265857.06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-2221581238607.7378</v>
      </c>
      <c r="L4952" s="444">
        <f t="shared" ca="1" si="179"/>
        <v>-535401078504464.81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-535401078504464.81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-2230837827101.9365</v>
      </c>
      <c r="L4953" s="444">
        <f t="shared" ca="1" si="179"/>
        <v>-537631916331566.75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-537631916331566.75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-2240132984714.8613</v>
      </c>
      <c r="L4954" s="444">
        <f t="shared" ca="1" si="179"/>
        <v>-539872049316281.63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-539872049316281.63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-2249466872151.1733</v>
      </c>
      <c r="L4955" s="444">
        <f t="shared" ca="1" si="179"/>
        <v>-542121516188432.81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-542121516188432.81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-2258839650785.1367</v>
      </c>
      <c r="L4956" s="444">
        <f t="shared" ca="1" si="179"/>
        <v>-544380355839217.94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-544380355839217.94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-2268251482663.4082</v>
      </c>
      <c r="L4957" s="444">
        <f t="shared" ca="1" si="179"/>
        <v>-546648607321881.38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-546648607321881.38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-2277702530507.8389</v>
      </c>
      <c r="L4958" s="444">
        <f t="shared" ca="1" si="179"/>
        <v>-548926309852389.19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-548926309852389.19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-2287192957718.2886</v>
      </c>
      <c r="L4959" s="444">
        <f t="shared" ca="1" si="179"/>
        <v>-551213502810107.5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-551213502810107.5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-2296722928375.4478</v>
      </c>
      <c r="L4960" s="444">
        <f t="shared" ca="1" si="179"/>
        <v>-553510225738482.94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-553510225738482.94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-2306292607243.6787</v>
      </c>
      <c r="L4961" s="444">
        <f t="shared" ca="1" si="179"/>
        <v>-555816518345726.63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-555816518345726.63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-2315902159773.8608</v>
      </c>
      <c r="L4962" s="444">
        <f t="shared" ca="1" si="179"/>
        <v>-558132420505500.5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-558132420505500.5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-2325551752106.252</v>
      </c>
      <c r="L4963" s="444">
        <f t="shared" ca="1" si="179"/>
        <v>-560457972257606.75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-560457972257606.75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-2335241551073.3613</v>
      </c>
      <c r="L4964" s="444">
        <f t="shared" ca="1" si="179"/>
        <v>-562793213808680.13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-562793213808680.13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-2344971724202.834</v>
      </c>
      <c r="L4965" s="444">
        <f t="shared" ca="1" si="179"/>
        <v>-565138185532883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-565138185532883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-2354742439720.3457</v>
      </c>
      <c r="L4966" s="444">
        <f t="shared" ca="1" si="179"/>
        <v>-567492927972603.38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-567492927972603.38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-2364553866552.5142</v>
      </c>
      <c r="L4967" s="444">
        <f t="shared" ca="1" si="179"/>
        <v>-569857481839155.88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-569857481839155.88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-2374406174329.8159</v>
      </c>
      <c r="L4968" s="444">
        <f t="shared" ca="1" si="179"/>
        <v>-572231888013485.75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-572231888013485.75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-2384299533389.5239</v>
      </c>
      <c r="L4969" s="444">
        <f t="shared" ca="1" si="179"/>
        <v>-574616187546875.25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-574616187546875.25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-2394234114778.647</v>
      </c>
      <c r="L4970" s="444">
        <f t="shared" ca="1" si="179"/>
        <v>-577010421661653.88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-577010421661653.88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-2404210090256.8911</v>
      </c>
      <c r="L4971" s="444">
        <f t="shared" ca="1" si="179"/>
        <v>-579414631751910.75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-579414631751910.75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-2414227632299.6279</v>
      </c>
      <c r="L4972" s="444">
        <f t="shared" ca="1" si="179"/>
        <v>-581828859384210.38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-581828859384210.38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-2424286914100.8765</v>
      </c>
      <c r="L4973" s="444">
        <f t="shared" ca="1" si="179"/>
        <v>-584253146298311.25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-584253146298311.25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-2434388109576.2969</v>
      </c>
      <c r="L4974" s="444">
        <f t="shared" ca="1" si="179"/>
        <v>-586687534407887.5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-586687534407887.5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-2444531393366.1978</v>
      </c>
      <c r="L4975" s="444">
        <f t="shared" ca="1" si="179"/>
        <v>-589132065801253.75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-589132065801253.75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-2454716940838.5571</v>
      </c>
      <c r="L4976" s="444">
        <f t="shared" ca="1" si="179"/>
        <v>-591586782742092.25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-591586782742092.25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-2464944928092.0508</v>
      </c>
      <c r="L4977" s="444">
        <f t="shared" ca="1" si="179"/>
        <v>-594051727670184.25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-594051727670184.25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-2475215531959.1011</v>
      </c>
      <c r="L4978" s="444">
        <f t="shared" ca="1" si="179"/>
        <v>-596526943202143.38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-596526943202143.38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-2485528930008.9307</v>
      </c>
      <c r="L4979" s="444">
        <f t="shared" ca="1" si="179"/>
        <v>-599012472132152.25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-599012472132152.25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-2495885300550.6343</v>
      </c>
      <c r="L4980" s="444">
        <f t="shared" ca="1" si="179"/>
        <v>-601508357432702.88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-601508357432702.88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-2506284822636.2617</v>
      </c>
      <c r="L4981" s="444">
        <f t="shared" ca="1" si="179"/>
        <v>-604014642255339.13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-604014642255339.13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-2516727676063.9131</v>
      </c>
      <c r="L4982" s="444">
        <f t="shared" ca="1" si="179"/>
        <v>-606531369931403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-606531369931403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-2527214041380.8457</v>
      </c>
      <c r="L4983" s="444">
        <f t="shared" ca="1" si="179"/>
        <v>-609058583972783.88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-609058583972783.88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-2537744099886.5996</v>
      </c>
      <c r="L4984" s="444">
        <f t="shared" ca="1" si="179"/>
        <v>-611596328072670.5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-611596328072670.5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-2548318033636.127</v>
      </c>
      <c r="L4985" s="444">
        <f t="shared" ca="1" si="179"/>
        <v>-614144646106306.63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-614144646106306.63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-2558936025442.9443</v>
      </c>
      <c r="L4986" s="444">
        <f t="shared" ca="1" si="179"/>
        <v>-616703582131749.63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-616703582131749.63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-2569598258882.29</v>
      </c>
      <c r="L4987" s="444">
        <f t="shared" ca="1" si="179"/>
        <v>-619273180390631.88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-619273180390631.88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-2580304918294.2993</v>
      </c>
      <c r="L4988" s="444">
        <f t="shared" ca="1" si="179"/>
        <v>-621853485308926.13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-621853485308926.13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-2591056188787.1924</v>
      </c>
      <c r="L4989" s="444">
        <f t="shared" ca="1" si="179"/>
        <v>-624444541497713.38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-624444541497713.38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-2601852256240.4722</v>
      </c>
      <c r="L4990" s="444">
        <f t="shared" ca="1" si="179"/>
        <v>-627046393753953.88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-627046393753953.88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-2612693307308.1411</v>
      </c>
      <c r="L4991" s="444">
        <f t="shared" ca="1" si="179"/>
        <v>-629659087061262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-629659087061262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-2623579529421.9248</v>
      </c>
      <c r="L4992" s="444">
        <f t="shared" ca="1" si="179"/>
        <v>-632282666590683.88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-632282666590683.88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-2634511110794.5161</v>
      </c>
      <c r="L4993" s="444">
        <f t="shared" ca="1" si="179"/>
        <v>-634917177701478.38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-634917177701478.38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-2645488240422.8267</v>
      </c>
      <c r="L4994" s="444">
        <f t="shared" ca="1" si="179"/>
        <v>-637562665941901.25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-637562665941901.25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-2656511108091.2554</v>
      </c>
      <c r="L4995" s="444">
        <f t="shared" ca="1" si="179"/>
        <v>-640219177049992.5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-640219177049992.5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-2667579904374.9688</v>
      </c>
      <c r="L4996" s="444">
        <f t="shared" ca="1" si="179"/>
        <v>-642886756954367.5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-642886756954367.5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-2678694820643.1978</v>
      </c>
      <c r="L4997" s="444">
        <f t="shared" ca="1" si="179"/>
        <v>-645565451775010.75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-645565451775010.75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-2689856049062.5449</v>
      </c>
      <c r="L4998" s="444">
        <f t="shared" ca="1" si="179"/>
        <v>-648255307824073.25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-648255307824073.25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-2701063782600.3052</v>
      </c>
      <c r="L4999" s="444">
        <f t="shared" ca="1" si="179"/>
        <v>-650956371606673.5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-650956371606673.5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-2712318215027.8062</v>
      </c>
      <c r="L5000" s="444">
        <f t="shared" ca="1" si="179"/>
        <v>-653668689821701.25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-653668689821701.25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-2723619540923.7554</v>
      </c>
      <c r="L5001" s="444">
        <f t="shared" ca="1" si="179"/>
        <v>-656392309362625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-656392309362625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-2734967955677.604</v>
      </c>
      <c r="L5002" s="444">
        <f t="shared" ca="1" si="179"/>
        <v>-659127277318302.63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-659127277318302.63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-2746363655492.9277</v>
      </c>
      <c r="L5003" s="444">
        <f t="shared" ca="1" si="179"/>
        <v>-661873640973795.5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-661873640973795.5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-2757806837390.8145</v>
      </c>
      <c r="L5004" s="444">
        <f t="shared" ca="1" si="179"/>
        <v>-664631447811186.38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-664631447811186.38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-2769297699213.2764</v>
      </c>
      <c r="L5005" s="444">
        <f t="shared" ca="1" si="179"/>
        <v>-667400745510399.63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-667400745510399.63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-2780836439626.665</v>
      </c>
      <c r="L5006" s="444">
        <f t="shared" ca="1" si="179"/>
        <v>-670181581950026.25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-670181581950026.25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-2792423258125.1094</v>
      </c>
      <c r="L5007" s="444">
        <f t="shared" ca="1" si="179"/>
        <v>-672974005208151.38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-672974005208151.38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-2804058355033.9639</v>
      </c>
      <c r="L5008" s="444">
        <f t="shared" ca="1" si="179"/>
        <v>-675778063563185.38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-675778063563185.38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-2815741931513.2725</v>
      </c>
      <c r="L5009" s="444">
        <f t="shared" ca="1" si="179"/>
        <v>-678593805494698.63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-678593805494698.63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-2827474189561.2441</v>
      </c>
      <c r="L5010" s="444">
        <f t="shared" ca="1" si="179"/>
        <v>-681421279684259.88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-681421279684259.88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-2839255332017.7495</v>
      </c>
      <c r="L5011" s="444">
        <f t="shared" ca="1" si="179"/>
        <v>-684260535016277.63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-684260535016277.63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-2851085562567.8232</v>
      </c>
      <c r="L5012" s="444">
        <f t="shared" ca="1" si="179"/>
        <v>-687111620578845.5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-687111620578845.5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-2862965085745.1895</v>
      </c>
      <c r="L5013" s="444">
        <f t="shared" ca="1" si="179"/>
        <v>-689974585664590.75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-689974585664590.75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-2874894106935.7949</v>
      </c>
      <c r="L5014" s="444">
        <f t="shared" ca="1" si="179"/>
        <v>-692849479771526.5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-692849479771526.5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-2886872832381.3604</v>
      </c>
      <c r="L5015" s="444">
        <f t="shared" ca="1" si="179"/>
        <v>-695736352603907.88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-695736352603907.88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-2898901469182.9492</v>
      </c>
      <c r="L5016" s="444">
        <f t="shared" ca="1" si="179"/>
        <v>-698635254073090.88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-698635254073090.88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-2910980225304.5454</v>
      </c>
      <c r="L5017" s="444">
        <f t="shared" ca="1" si="179"/>
        <v>-701546234298395.38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-701546234298395.38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-2923109309576.6475</v>
      </c>
      <c r="L5018" s="444">
        <f t="shared" ca="1" si="179"/>
        <v>-704469343607972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-704469343607972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-2935288931699.8833</v>
      </c>
      <c r="L5019" s="444">
        <f t="shared" ca="1" si="179"/>
        <v>-707404632539671.88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-707404632539671.88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-2947519302248.6328</v>
      </c>
      <c r="L5020" s="444">
        <f t="shared" ca="1" si="179"/>
        <v>-710352151841920.5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-710352151841920.5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-2959800632674.6689</v>
      </c>
      <c r="L5021" s="444">
        <f t="shared" ca="1" si="179"/>
        <v>-713311952474595.13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-713311952474595.13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-2972133135310.813</v>
      </c>
      <c r="L5022" s="444">
        <f t="shared" ca="1" si="179"/>
        <v>-716284085609906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-716284085609906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-2984517023374.6084</v>
      </c>
      <c r="L5023" s="444">
        <f t="shared" ca="1" si="179"/>
        <v>-719268602633280.63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-719268602633280.63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-2996952510972.0024</v>
      </c>
      <c r="L5024" s="444">
        <f t="shared" ca="1" si="179"/>
        <v>-722265555144252.63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-722265555144252.63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-3009439813101.0527</v>
      </c>
      <c r="L5025" s="444">
        <f t="shared" ca="1" si="179"/>
        <v>-725274994957353.63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-725274994957353.63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-3021979145655.6401</v>
      </c>
      <c r="L5026" s="444">
        <f t="shared" ca="1" si="179"/>
        <v>-728296974103009.25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-728296974103009.25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-3034570725429.2051</v>
      </c>
      <c r="L5027" s="444">
        <f t="shared" ca="1" si="179"/>
        <v>-731331544828438.5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-731331544828438.5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-3047214770118.4937</v>
      </c>
      <c r="L5028" s="444">
        <f t="shared" ca="1" si="179"/>
        <v>-734378759598557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-734378759598557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-3059911498327.3208</v>
      </c>
      <c r="L5029" s="444">
        <f t="shared" ca="1" si="179"/>
        <v>-737438671096884.38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-737438671096884.38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-3072661129570.3516</v>
      </c>
      <c r="L5030" s="444">
        <f t="shared" ca="1" si="179"/>
        <v>-740511332226454.75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-740511332226454.75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-3085463884276.8945</v>
      </c>
      <c r="L5031" s="444">
        <f t="shared" ca="1" si="179"/>
        <v>-743596796110731.63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-743596796110731.63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-3098319983794.7148</v>
      </c>
      <c r="L5032" s="444">
        <f t="shared" ca="1" si="179"/>
        <v>-746695116094526.38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-746695116094526.38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-3111229650393.8599</v>
      </c>
      <c r="L5033" s="444">
        <f t="shared" ca="1" si="179"/>
        <v>-749806345744920.25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-749806345744920.25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-3124193107270.501</v>
      </c>
      <c r="L5034" s="444">
        <f t="shared" ca="1" si="179"/>
        <v>-752930538852190.75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-752930538852190.75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-3137210578550.7949</v>
      </c>
      <c r="L5035" s="444">
        <f t="shared" ca="1" si="179"/>
        <v>-756067749430741.5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-756067749430741.5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-3150282289294.7563</v>
      </c>
      <c r="L5036" s="444">
        <f t="shared" ca="1" si="179"/>
        <v>-759218031720036.25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-759218031720036.25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-3163408465500.1509</v>
      </c>
      <c r="L5037" s="444">
        <f t="shared" ca="1" si="179"/>
        <v>-762381440185536.38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-762381440185536.38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-3176589334106.4014</v>
      </c>
      <c r="L5038" s="444">
        <f t="shared" ca="1" si="179"/>
        <v>-765558029519642.75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-765558029519642.75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-3189825122998.5112</v>
      </c>
      <c r="L5039" s="444">
        <f t="shared" ca="1" si="179"/>
        <v>-768747854642641.25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-768747854642641.25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-3203116061011.0054</v>
      </c>
      <c r="L5040" s="444">
        <f t="shared" ca="1" si="179"/>
        <v>-771950970703652.25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-771950970703652.25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-3216462377931.8843</v>
      </c>
      <c r="L5041" s="444">
        <f t="shared" ca="1" si="179"/>
        <v>-775167433081584.13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-775167433081584.13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-3229864304506.6006</v>
      </c>
      <c r="L5042" s="444">
        <f t="shared" ca="1" si="179"/>
        <v>-778397297386090.75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-778397297386090.75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-3243322072442.0449</v>
      </c>
      <c r="L5043" s="444">
        <f t="shared" ca="1" si="179"/>
        <v>-781640619458532.75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-781640619458532.75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-3256835914410.5532</v>
      </c>
      <c r="L5044" s="444">
        <f t="shared" ca="1" si="179"/>
        <v>-784897455372943.25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-784897455372943.25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-3270406064053.9302</v>
      </c>
      <c r="L5045" s="444">
        <f t="shared" ca="1" si="179"/>
        <v>-788167861436997.13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-788167861436997.13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-3284032755987.4878</v>
      </c>
      <c r="L5046" s="444">
        <f t="shared" ca="1" si="179"/>
        <v>-791451894192984.63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-791451894192984.63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-3297716225804.1025</v>
      </c>
      <c r="L5047" s="444">
        <f t="shared" ca="1" si="179"/>
        <v>-794749610418788.75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-794749610418788.75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-3311456710078.2866</v>
      </c>
      <c r="L5048" s="444">
        <f t="shared" ca="1" si="179"/>
        <v>-798061067128867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-798061067128867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-3325254446370.2793</v>
      </c>
      <c r="L5049" s="444">
        <f t="shared" ca="1" si="179"/>
        <v>-801386321575237.25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-801386321575237.25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-3339109673230.1553</v>
      </c>
      <c r="L5050" s="444">
        <f t="shared" ca="1" si="179"/>
        <v>-804725431248467.38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-804725431248467.38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-3353022630201.9473</v>
      </c>
      <c r="L5051" s="444">
        <f t="shared" ca="1" si="179"/>
        <v>-808078453878669.38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-808078453878669.38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-3366993557827.7891</v>
      </c>
      <c r="L5052" s="444">
        <f t="shared" ca="1" si="179"/>
        <v>-811445447436497.13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-811445447436497.13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-3381022697652.0713</v>
      </c>
      <c r="L5053" s="444">
        <f t="shared" ca="1" si="179"/>
        <v>-814826470134149.25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-814826470134149.25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-3395110292225.6221</v>
      </c>
      <c r="L5054" s="444">
        <f t="shared" ca="1" si="179"/>
        <v>-818221580426374.88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-818221580426374.88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-3409256585109.8955</v>
      </c>
      <c r="L5055" s="444">
        <f t="shared" ca="1" si="179"/>
        <v>-821630837011484.75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-821630837011484.75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-3423461820881.1865</v>
      </c>
      <c r="L5056" s="444">
        <f t="shared" ca="1" si="179"/>
        <v>-825054298832365.88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-825054298832365.88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-3437726245134.8579</v>
      </c>
      <c r="L5057" s="444">
        <f t="shared" ca="1" si="179"/>
        <v>-828492025077500.75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-828492025077500.75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-3452050104489.5864</v>
      </c>
      <c r="L5058" s="444">
        <f t="shared" ca="1" si="179"/>
        <v>-831944075181990.38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-831944075181990.38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-3466433646591.6265</v>
      </c>
      <c r="L5059" s="444">
        <f t="shared" ca="1" si="179"/>
        <v>-835410508828582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-835410508828582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-3480877120119.0918</v>
      </c>
      <c r="L5060" s="444">
        <f t="shared" ca="1" si="179"/>
        <v>-838891385948701.13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-838891385948701.13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-3495380774786.2549</v>
      </c>
      <c r="L5061" s="444">
        <f t="shared" ca="1" si="179"/>
        <v>-842386766723487.38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-842386766723487.38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-3509944861347.8643</v>
      </c>
      <c r="L5062" s="444">
        <f t="shared" ca="1" si="179"/>
        <v>-845896711584835.25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-845896711584835.25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-3524569631603.48</v>
      </c>
      <c r="L5063" s="444">
        <f t="shared" ca="1" si="179"/>
        <v>-849421281216438.75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-849421281216438.75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-3539255338401.8281</v>
      </c>
      <c r="L5064" s="444">
        <f t="shared" ca="1" si="179"/>
        <v>-852960536554840.63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-852960536554840.63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-3554002235645.1694</v>
      </c>
      <c r="L5065" s="444">
        <f t="shared" ca="1" si="179"/>
        <v>-856514538790485.75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-856514538790485.75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-3568810578293.6904</v>
      </c>
      <c r="L5066" s="444">
        <f t="shared" ca="1" si="179"/>
        <v>-860083349368779.5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-860083349368779.5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-3583680622369.9146</v>
      </c>
      <c r="L5067" s="444">
        <f t="shared" ca="1" si="179"/>
        <v>-863667029991149.38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-863667029991149.38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-3598612624963.1226</v>
      </c>
      <c r="L5068" s="444">
        <f t="shared" ca="1" si="179"/>
        <v>-867265642616112.5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-867265642616112.5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-3613606844233.8022</v>
      </c>
      <c r="L5069" s="444">
        <f t="shared" ca="1" si="179"/>
        <v>-870879249460346.25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-870879249460346.25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-3628663539418.1094</v>
      </c>
      <c r="L5070" s="444">
        <f t="shared" ca="1" si="179"/>
        <v>-874507912999764.38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-874507912999764.38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-3643782970832.3516</v>
      </c>
      <c r="L5071" s="444">
        <f t="shared" ca="1" si="179"/>
        <v>-878151695970596.75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-878151695970596.75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-3658965399877.4863</v>
      </c>
      <c r="L5072" s="444">
        <f t="shared" ca="1" si="179"/>
        <v>-881810661370474.25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-881810661370474.25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-3674211089043.6426</v>
      </c>
      <c r="L5073" s="444">
        <f t="shared" ca="1" si="179"/>
        <v>-885484872459517.88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-885484872459517.88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-3689520301914.6577</v>
      </c>
      <c r="L5074" s="444">
        <f t="shared" ca="1" si="179"/>
        <v>-889174392761432.5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-889174392761432.5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-3704893303172.6353</v>
      </c>
      <c r="L5075" s="444">
        <f t="shared" ca="1" si="179"/>
        <v>-892879286064605.13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-892879286064605.13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-3720330358602.5215</v>
      </c>
      <c r="L5076" s="444">
        <f t="shared" ca="1" si="179"/>
        <v>-896599616423207.63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-896599616423207.63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-3735831735096.6987</v>
      </c>
      <c r="L5077" s="444">
        <f t="shared" ca="1" si="179"/>
        <v>-900335448158304.38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-900335448158304.38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-3751397700659.6016</v>
      </c>
      <c r="L5078" s="444">
        <f t="shared" ca="1" si="179"/>
        <v>-904086845858964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-904086845858964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-3767028524412.3501</v>
      </c>
      <c r="L5079" s="444">
        <f t="shared" ca="1" si="179"/>
        <v>-907853874383376.38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-907853874383376.38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-3782724476597.4014</v>
      </c>
      <c r="L5080" s="444">
        <f t="shared" ca="1" si="179"/>
        <v>-911636598859973.75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-911636598859973.75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-3798485828583.2241</v>
      </c>
      <c r="L5081" s="444">
        <f t="shared" ca="1" si="179"/>
        <v>-915435084688557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-915435084688557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-3814312852868.9868</v>
      </c>
      <c r="L5082" s="444">
        <f t="shared" ca="1" si="179"/>
        <v>-919249397541426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-919249397541426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-3830205823089.2744</v>
      </c>
      <c r="L5083" s="444">
        <f t="shared" ca="1" si="179"/>
        <v>-923079603364515.25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-923079603364515.25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-3846165014018.8135</v>
      </c>
      <c r="L5084" s="444">
        <f t="shared" ca="1" si="179"/>
        <v>-926925768378534.13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-926925768378534.13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-3862190701577.2261</v>
      </c>
      <c r="L5085" s="444">
        <f t="shared" ca="1" si="179"/>
        <v>-930787959080111.38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-930787959080111.38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-3878283162833.7969</v>
      </c>
      <c r="L5086" s="444">
        <f t="shared" ca="1" si="179"/>
        <v>-934666242242945.13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-934666242242945.13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-3894442676012.2715</v>
      </c>
      <c r="L5087" s="444">
        <f t="shared" ca="1" si="179"/>
        <v>-938560684918957.38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-938560684918957.38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-3910669520495.6558</v>
      </c>
      <c r="L5088" s="444">
        <f t="shared" ca="1" si="179"/>
        <v>-942471354439453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-942471354439453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-3926963976831.0542</v>
      </c>
      <c r="L5089" s="444">
        <f t="shared" ca="1" si="179"/>
        <v>-946398318416284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-946398318416284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-3943326326734.5166</v>
      </c>
      <c r="L5090" s="444">
        <f t="shared" ca="1" si="179"/>
        <v>-950341644743018.5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-950341644743018.5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-3959756853095.9102</v>
      </c>
      <c r="L5091" s="444">
        <f t="shared" ca="1" si="179"/>
        <v>-954301401596114.38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-954301401596114.38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-3976255839983.8101</v>
      </c>
      <c r="L5092" s="444">
        <f t="shared" ca="1" si="179"/>
        <v>-958277657436098.13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-958277657436098.13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-3992823572650.4087</v>
      </c>
      <c r="L5093" s="444">
        <f t="shared" ca="1" si="179"/>
        <v>-962270481008748.5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-962270481008748.5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-4009460337536.4526</v>
      </c>
      <c r="L5094" s="444">
        <f t="shared" ca="1" si="179"/>
        <v>-966279941346285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-966279941346285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-4026166422276.1875</v>
      </c>
      <c r="L5095" s="444">
        <f t="shared" ca="1" si="179"/>
        <v>-970306107768561.25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-970306107768561.25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-4042942115702.3384</v>
      </c>
      <c r="L5096" s="444">
        <f t="shared" ca="1" si="179"/>
        <v>-974349049884263.63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-974349049884263.63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-4059787707851.0981</v>
      </c>
      <c r="L5097" s="444">
        <f t="shared" ca="1" si="179"/>
        <v>-978408837592114.75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-978408837592114.75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-4076703489967.144</v>
      </c>
      <c r="L5098" s="444">
        <f t="shared" ca="1" si="179"/>
        <v>-982485541082081.88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-982485541082081.88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-4093689754508.6743</v>
      </c>
      <c r="L5099" s="444">
        <f t="shared" ca="1" si="179"/>
        <v>-986579230836590.5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-986579230836590.5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-4110746795152.4604</v>
      </c>
      <c r="L5100" s="444">
        <f t="shared" ca="1" si="179"/>
        <v>-990689977631743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-990689977631743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-4127874906798.9292</v>
      </c>
      <c r="L5101" s="444">
        <f t="shared" ca="1" si="179"/>
        <v>-994817852538541.88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-994817852538541.88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-4145074385577.2578</v>
      </c>
      <c r="L5102" s="444">
        <f t="shared" ca="1" si="179"/>
        <v>-998962926924119.13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-998962926924119.13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-4162345528850.4961</v>
      </c>
      <c r="L5103" s="444">
        <f t="shared" ca="1" si="179"/>
        <v>-1003125272452969.6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-1003125272452969.6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-4179688635220.7061</v>
      </c>
      <c r="L5104" s="444">
        <f t="shared" ca="1" si="179"/>
        <v>-1007304961088190.4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-1007304961088190.4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-4197104004534.1265</v>
      </c>
      <c r="L5105" s="444">
        <f t="shared" ca="1" si="179"/>
        <v>-1011502065092724.5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-1011502065092724.5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-4214591937886.3516</v>
      </c>
      <c r="L5106" s="444">
        <f t="shared" ca="1" si="179"/>
        <v>-1015716657030610.9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-1015716657030610.9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-4232152737627.5454</v>
      </c>
      <c r="L5107" s="444">
        <f t="shared" ca="1" si="179"/>
        <v>-1019948809768238.4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-1019948809768238.4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-4249786707367.6592</v>
      </c>
      <c r="L5108" s="444">
        <f t="shared" ref="L5108:L5362" ca="1" si="184">I5108-J5108+K5108</f>
        <v>-1024198596475606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-1024198596475606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-4267494151981.6914</v>
      </c>
      <c r="L5109" s="444">
        <f t="shared" ca="1" si="184"/>
        <v>-1028466090627587.8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-1028466090627587.8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-4285275377614.9487</v>
      </c>
      <c r="L5110" s="444">
        <f t="shared" ca="1" si="184"/>
        <v>-1032751366005202.8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-1032751366005202.8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-4303130691688.3447</v>
      </c>
      <c r="L5111" s="444">
        <f t="shared" ca="1" si="184"/>
        <v>-1037054496696891.1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-1037054496696891.1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-4321060402903.7129</v>
      </c>
      <c r="L5112" s="444">
        <f t="shared" ca="1" si="184"/>
        <v>-1041375557099794.9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-1041375557099794.9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-4339064821249.145</v>
      </c>
      <c r="L5113" s="444">
        <f t="shared" ca="1" si="184"/>
        <v>-1045714621921044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-1045714621921044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-4357144258004.3501</v>
      </c>
      <c r="L5114" s="444">
        <f t="shared" ca="1" si="184"/>
        <v>-1050071766179048.4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-1050071766179048.4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-4375299025746.0347</v>
      </c>
      <c r="L5115" s="444">
        <f t="shared" ca="1" si="184"/>
        <v>-1054447065204794.4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-1054447065204794.4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-4393529438353.3101</v>
      </c>
      <c r="L5116" s="444">
        <f t="shared" ca="1" si="184"/>
        <v>-1058840594643147.6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-1058840594643147.6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-4411835811013.1152</v>
      </c>
      <c r="L5117" s="444">
        <f t="shared" ca="1" si="184"/>
        <v>-1063252430454160.8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-1063252430454160.8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-4430218460225.6699</v>
      </c>
      <c r="L5118" s="444">
        <f t="shared" ca="1" si="184"/>
        <v>-1067682648914386.4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-1067682648914386.4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-4448677703809.9434</v>
      </c>
      <c r="L5119" s="444">
        <f t="shared" ca="1" si="184"/>
        <v>-1072131326618196.4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-1072131326618196.4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-4467213860909.1514</v>
      </c>
      <c r="L5120" s="444">
        <f t="shared" ca="1" si="184"/>
        <v>-1076598540479105.5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-1076598540479105.5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-4485827251996.2725</v>
      </c>
      <c r="L5121" s="444">
        <f t="shared" ca="1" si="184"/>
        <v>-1081084367731101.8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-1081084367731101.8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-4504518198879.5908</v>
      </c>
      <c r="L5122" s="444">
        <f t="shared" ca="1" si="184"/>
        <v>-1085588885929981.4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-1085588885929981.4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-4523287024708.2559</v>
      </c>
      <c r="L5123" s="444">
        <f t="shared" ca="1" si="184"/>
        <v>-1090112172954689.6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-1090112172954689.6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-4542134053977.873</v>
      </c>
      <c r="L5124" s="444">
        <f t="shared" ca="1" si="184"/>
        <v>-1094654307008667.5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-1094654307008667.5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-4561059612536.1152</v>
      </c>
      <c r="L5125" s="444">
        <f t="shared" ca="1" si="184"/>
        <v>-1099215366621203.6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-1099215366621203.6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-4580064027588.3477</v>
      </c>
      <c r="L5126" s="444">
        <f t="shared" ca="1" si="184"/>
        <v>-1103795430648792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-1103795430648792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-4599147627703.3008</v>
      </c>
      <c r="L5127" s="444">
        <f t="shared" ca="1" si="184"/>
        <v>-1108394578276495.3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-1108394578276495.3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-4618310742818.7305</v>
      </c>
      <c r="L5128" s="444">
        <f t="shared" ca="1" si="184"/>
        <v>-1113012889019314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-1113012889019314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-4637553704247.1426</v>
      </c>
      <c r="L5129" s="444">
        <f t="shared" ca="1" si="184"/>
        <v>-1117650442723561.1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-1117650442723561.1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-4656876844681.5049</v>
      </c>
      <c r="L5130" s="444">
        <f t="shared" ca="1" si="184"/>
        <v>-1122307319568242.6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-1122307319568242.6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-4676280498201.0107</v>
      </c>
      <c r="L5131" s="444">
        <f t="shared" ca="1" si="184"/>
        <v>-1126983600066443.8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-1126983600066443.8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-4695765000276.8486</v>
      </c>
      <c r="L5132" s="444">
        <f t="shared" ca="1" si="184"/>
        <v>-1131679365066720.5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-1131679365066720.5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-4715330687778.002</v>
      </c>
      <c r="L5133" s="444">
        <f t="shared" ca="1" si="184"/>
        <v>-1136394695754498.5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-1136394695754498.5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-4734977898977.0771</v>
      </c>
      <c r="L5134" s="444">
        <f t="shared" ca="1" si="184"/>
        <v>-1141129673653475.5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-1141129673653475.5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-4754706973556.1475</v>
      </c>
      <c r="L5135" s="444">
        <f t="shared" ca="1" si="184"/>
        <v>-1145884380627031.8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-1145884380627031.8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-4774518252612.6318</v>
      </c>
      <c r="L5136" s="444">
        <f t="shared" ca="1" si="184"/>
        <v>-1150658898879644.5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-1150658898879644.5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-4794412078665.1855</v>
      </c>
      <c r="L5137" s="444">
        <f t="shared" ca="1" si="184"/>
        <v>-1155453310958309.8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-1155453310958309.8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-4814388795659.624</v>
      </c>
      <c r="L5138" s="444">
        <f t="shared" ca="1" si="184"/>
        <v>-1160267699753969.3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-1160267699753969.3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-4834448748974.8721</v>
      </c>
      <c r="L5139" s="444">
        <f t="shared" ca="1" si="184"/>
        <v>-1165102148502944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-1165102148502944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-4854592285428.9336</v>
      </c>
      <c r="L5140" s="444">
        <f t="shared" ca="1" si="184"/>
        <v>-1169956740788373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-1169956740788373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-4874819753284.8877</v>
      </c>
      <c r="L5141" s="444">
        <f t="shared" ca="1" si="184"/>
        <v>-1174831560541658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-1174831560541658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-4895131502256.9082</v>
      </c>
      <c r="L5142" s="444">
        <f t="shared" ca="1" si="184"/>
        <v>-1179726692043915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-1179726692043915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-4915527883516.3125</v>
      </c>
      <c r="L5143" s="444">
        <f t="shared" ca="1" si="184"/>
        <v>-1184642219927431.3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-1184642219927431.3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-4936009249697.6299</v>
      </c>
      <c r="L5144" s="444">
        <f t="shared" ca="1" si="184"/>
        <v>-1189578229177129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-1189578229177129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-4956575954904.7041</v>
      </c>
      <c r="L5145" s="444">
        <f t="shared" ca="1" si="184"/>
        <v>-1194534805132033.8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-1194534805132033.8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-4977228354716.8076</v>
      </c>
      <c r="L5146" s="444">
        <f t="shared" ca="1" si="184"/>
        <v>-1199512033486750.5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-1199512033486750.5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-4997966806194.7939</v>
      </c>
      <c r="L5147" s="444">
        <f t="shared" ca="1" si="184"/>
        <v>-1204510000292945.3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-1204510000292945.3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-5018791667887.2715</v>
      </c>
      <c r="L5148" s="444">
        <f t="shared" ca="1" si="184"/>
        <v>-1209528791960832.5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-1209528791960832.5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-5039703299836.8018</v>
      </c>
      <c r="L5149" s="444">
        <f t="shared" ca="1" si="184"/>
        <v>-1214568495260669.3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-1214568495260669.3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-5060702063586.1221</v>
      </c>
      <c r="L5150" s="444">
        <f t="shared" ca="1" si="184"/>
        <v>-1219629197324255.3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-1219629197324255.3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-5081788322184.3965</v>
      </c>
      <c r="L5151" s="444">
        <f t="shared" ca="1" si="184"/>
        <v>-1224710985646439.8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-1224710985646439.8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-5102962440193.499</v>
      </c>
      <c r="L5152" s="444">
        <f t="shared" ca="1" si="184"/>
        <v>-1229813948086633.3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-1229813948086633.3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-5124224783694.3047</v>
      </c>
      <c r="L5153" s="444">
        <f t="shared" ca="1" si="184"/>
        <v>-1234938172870327.5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-1234938172870327.5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-5145575720293.0313</v>
      </c>
      <c r="L5154" s="444">
        <f t="shared" ca="1" si="184"/>
        <v>-1240083748590620.5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-1240083748590620.5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-5167015619127.585</v>
      </c>
      <c r="L5155" s="444">
        <f t="shared" ca="1" si="184"/>
        <v>-1245250764209748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-1245250764209748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-5188544850873.9502</v>
      </c>
      <c r="L5156" s="444">
        <f t="shared" ca="1" si="184"/>
        <v>-1250439309060622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-1250439309060622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-5210163787752.5918</v>
      </c>
      <c r="L5157" s="444">
        <f t="shared" ca="1" si="184"/>
        <v>-1255649472848374.5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-1255649472848374.5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-5231872803534.8936</v>
      </c>
      <c r="L5158" s="444">
        <f t="shared" ca="1" si="184"/>
        <v>-1260881345651909.5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-1260881345651909.5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-5253672273549.623</v>
      </c>
      <c r="L5159" s="444">
        <f t="shared" ca="1" si="184"/>
        <v>-1266135017925459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-1266135017925459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-5275562574689.4121</v>
      </c>
      <c r="L5160" s="444">
        <f t="shared" ca="1" si="184"/>
        <v>-1271410580500148.5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-1271410580500148.5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-5297544085417.2852</v>
      </c>
      <c r="L5161" s="444">
        <f t="shared" ca="1" si="184"/>
        <v>-1276708124585565.8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-1276708124585565.8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-5319617185773.1904</v>
      </c>
      <c r="L5162" s="444">
        <f t="shared" ca="1" si="184"/>
        <v>-1282027741771339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-1282027741771339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-5341782257380.5791</v>
      </c>
      <c r="L5163" s="444">
        <f t="shared" ca="1" si="184"/>
        <v>-1287369524028719.5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-1287369524028719.5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-5364039683452.998</v>
      </c>
      <c r="L5164" s="444">
        <f t="shared" ca="1" si="184"/>
        <v>-1292733563712172.5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-1292733563712172.5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-5386389848800.7188</v>
      </c>
      <c r="L5165" s="444">
        <f t="shared" ca="1" si="184"/>
        <v>-1298119953560973.3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-1298119953560973.3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-5408833139837.3887</v>
      </c>
      <c r="L5166" s="444">
        <f t="shared" ca="1" si="184"/>
        <v>-1303528786700810.8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-1303528786700810.8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-5431369944586.7109</v>
      </c>
      <c r="L5167" s="444">
        <f t="shared" ca="1" si="184"/>
        <v>-1308960156645397.5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-1308960156645397.5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-5454000652689.1563</v>
      </c>
      <c r="L5168" s="444">
        <f t="shared" ca="1" si="184"/>
        <v>-1314414157298086.8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-1314414157298086.8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-5476725655408.6943</v>
      </c>
      <c r="L5169" s="444">
        <f t="shared" ca="1" si="184"/>
        <v>-1319890882953495.5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-1319890882953495.5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-5499545345639.5645</v>
      </c>
      <c r="L5170" s="444">
        <f t="shared" ca="1" si="184"/>
        <v>-1325390428299135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-1325390428299135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-5522460117913.0625</v>
      </c>
      <c r="L5171" s="444">
        <f t="shared" ca="1" si="184"/>
        <v>-1330912888417048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-1330912888417048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-5545470368404.3662</v>
      </c>
      <c r="L5172" s="444">
        <f t="shared" ca="1" si="184"/>
        <v>-1336458358785452.3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-1336458358785452.3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-5568576494939.3848</v>
      </c>
      <c r="L5173" s="444">
        <f t="shared" ca="1" si="184"/>
        <v>-1342026935280391.8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-1342026935280391.8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-5591778897001.6318</v>
      </c>
      <c r="L5174" s="444">
        <f t="shared" ca="1" si="184"/>
        <v>-1347618714177393.5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-1347618714177393.5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-5615077975739.1396</v>
      </c>
      <c r="L5175" s="444">
        <f t="shared" ca="1" si="184"/>
        <v>-1353233792153132.8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-1353233792153132.8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-5638474133971.3867</v>
      </c>
      <c r="L5176" s="444">
        <f t="shared" ca="1" si="184"/>
        <v>-1358872266287104.3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-1358872266287104.3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-5661967776196.2676</v>
      </c>
      <c r="L5177" s="444">
        <f t="shared" ca="1" si="184"/>
        <v>-1364534234063300.5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-1364534234063300.5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-5685559308597.085</v>
      </c>
      <c r="L5178" s="444">
        <f t="shared" ca="1" si="184"/>
        <v>-1370219793371897.5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-1370219793371897.5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-5709249139049.5732</v>
      </c>
      <c r="L5179" s="444">
        <f t="shared" ca="1" si="184"/>
        <v>-1375929042510947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-1375929042510947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-5733037677128.9453</v>
      </c>
      <c r="L5180" s="444">
        <f t="shared" ca="1" si="184"/>
        <v>-1381662080188076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-1381662080188076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-5756925334116.9834</v>
      </c>
      <c r="L5181" s="444">
        <f t="shared" ca="1" si="184"/>
        <v>-1387419005522193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-1387419005522193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-5780912523009.1377</v>
      </c>
      <c r="L5182" s="444">
        <f t="shared" ca="1" si="184"/>
        <v>-1393199918045202.3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-1393199918045202.3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-5804999658521.6758</v>
      </c>
      <c r="L5183" s="444">
        <f t="shared" ca="1" si="184"/>
        <v>-1399004917703724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-1399004917703724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-5829187157098.8496</v>
      </c>
      <c r="L5184" s="444">
        <f t="shared" ca="1" si="184"/>
        <v>-1404834104860822.8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-1404834104860822.8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-5853475436920.0947</v>
      </c>
      <c r="L5185" s="444">
        <f t="shared" ca="1" si="184"/>
        <v>-1410687580297742.8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-1410687580297742.8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-5877864917907.2617</v>
      </c>
      <c r="L5186" s="444">
        <f t="shared" ca="1" si="184"/>
        <v>-1416565445215650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-1416565445215650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-5902356021731.875</v>
      </c>
      <c r="L5187" s="444">
        <f t="shared" ca="1" si="184"/>
        <v>-1422467801237382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-1422467801237382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-5926949171822.4248</v>
      </c>
      <c r="L5188" s="444">
        <f t="shared" ca="1" si="184"/>
        <v>-1428394750409204.5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-1428394750409204.5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-5951644793371.6855</v>
      </c>
      <c r="L5189" s="444">
        <f t="shared" ca="1" si="184"/>
        <v>-1434346395202576.3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-1434346395202576.3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-5976443313344.0674</v>
      </c>
      <c r="L5190" s="444">
        <f t="shared" ca="1" si="184"/>
        <v>-1440322838515920.3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-1440322838515920.3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-6001345160483.001</v>
      </c>
      <c r="L5191" s="444">
        <f t="shared" ca="1" si="184"/>
        <v>-1446324183676403.3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-1446324183676403.3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-6026350765318.3467</v>
      </c>
      <c r="L5192" s="444">
        <f t="shared" ca="1" si="184"/>
        <v>-1452350534441721.5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-1452350534441721.5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-6051460560173.8398</v>
      </c>
      <c r="L5193" s="444">
        <f t="shared" ca="1" si="184"/>
        <v>-1458401995001895.3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-1458401995001895.3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-6076674979174.5635</v>
      </c>
      <c r="L5194" s="444">
        <f t="shared" ca="1" si="184"/>
        <v>-1464478669981069.8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-1464478669981069.8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-6101994458254.457</v>
      </c>
      <c r="L5195" s="444">
        <f t="shared" ca="1" si="184"/>
        <v>-1470580664439324.3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-1470580664439324.3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-6127419435163.8506</v>
      </c>
      <c r="L5196" s="444">
        <f t="shared" ca="1" si="184"/>
        <v>-1476708083874488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-1476708083874488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-6152950349477.0332</v>
      </c>
      <c r="L5197" s="444">
        <f t="shared" ca="1" si="184"/>
        <v>-1482861034223965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-1482861034223965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-6178587642599.8545</v>
      </c>
      <c r="L5198" s="444">
        <f t="shared" ca="1" si="184"/>
        <v>-1489039621866564.8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-1489039621866564.8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-6204331757777.3535</v>
      </c>
      <c r="L5199" s="444">
        <f t="shared" ca="1" si="184"/>
        <v>-1495243953624342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-1495243953624342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-6230183140101.4248</v>
      </c>
      <c r="L5200" s="444">
        <f t="shared" ca="1" si="184"/>
        <v>-1501474136764443.5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-1501474136764443.5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-6256142236518.5146</v>
      </c>
      <c r="L5201" s="444">
        <f t="shared" ca="1" si="184"/>
        <v>-1507730279000962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-1507730279000962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-6282209495837.3418</v>
      </c>
      <c r="L5202" s="444">
        <f t="shared" ca="1" si="184"/>
        <v>-1514012488496799.3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-1514012488496799.3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-6308385368736.6631</v>
      </c>
      <c r="L5203" s="444">
        <f t="shared" ca="1" si="184"/>
        <v>-1520320873865536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-1520320873865536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-6334670307773.0664</v>
      </c>
      <c r="L5204" s="444">
        <f t="shared" ca="1" si="184"/>
        <v>-1526655544173309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-1526655544173309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-6361064767388.7871</v>
      </c>
      <c r="L5205" s="444">
        <f t="shared" ca="1" si="184"/>
        <v>-1533016608940697.8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-1533016608940697.8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-6387569203919.5742</v>
      </c>
      <c r="L5206" s="444">
        <f t="shared" ca="1" si="184"/>
        <v>-1539404178144617.3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-1539404178144617.3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-6414184075602.5723</v>
      </c>
      <c r="L5207" s="444">
        <f t="shared" ca="1" si="184"/>
        <v>-1545818362220219.8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-1545818362220219.8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-6440909842584.249</v>
      </c>
      <c r="L5208" s="444">
        <f t="shared" ca="1" si="184"/>
        <v>-1552259272062804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-1552259272062804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-6467746966928.3496</v>
      </c>
      <c r="L5209" s="444">
        <f t="shared" ca="1" si="184"/>
        <v>-1558727019029732.3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-1558727019029732.3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-6494695912623.8848</v>
      </c>
      <c r="L5210" s="444">
        <f t="shared" ca="1" si="184"/>
        <v>-1565221714942356.3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-1565221714942356.3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-6521757145593.1514</v>
      </c>
      <c r="L5211" s="444">
        <f t="shared" ca="1" si="184"/>
        <v>-1571743472087949.5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-1571743472087949.5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-6548931133699.7891</v>
      </c>
      <c r="L5212" s="444">
        <f t="shared" ca="1" si="184"/>
        <v>-1578292403221649.3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-1578292403221649.3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-6576218346756.8721</v>
      </c>
      <c r="L5213" s="444">
        <f t="shared" ca="1" si="184"/>
        <v>-1584868621568406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-1584868621568406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-6603619256535.0254</v>
      </c>
      <c r="L5214" s="444">
        <f t="shared" ca="1" si="184"/>
        <v>-1591472240824941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-1591472240824941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-6631134336770.5879</v>
      </c>
      <c r="L5215" s="444">
        <f t="shared" ca="1" si="184"/>
        <v>-1598103375161711.5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-1598103375161711.5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-6658764063173.7979</v>
      </c>
      <c r="L5216" s="444">
        <f t="shared" ca="1" si="184"/>
        <v>-1604762139224885.3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-1604762139224885.3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-6686508913437.0215</v>
      </c>
      <c r="L5217" s="444">
        <f t="shared" ca="1" si="184"/>
        <v>-1611448648138322.3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-1611448648138322.3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-6714369367243.0098</v>
      </c>
      <c r="L5218" s="444">
        <f t="shared" ca="1" si="184"/>
        <v>-1618163017505565.3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-1618163017505565.3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-6742345906273.1885</v>
      </c>
      <c r="L5219" s="444">
        <f t="shared" ca="1" si="184"/>
        <v>-1624905363411838.5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-1624905363411838.5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-6770439014215.9941</v>
      </c>
      <c r="L5220" s="444">
        <f t="shared" ca="1" si="184"/>
        <v>-1631675802426054.5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-1631675802426054.5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-6798649176775.2266</v>
      </c>
      <c r="L5221" s="444">
        <f t="shared" ca="1" si="184"/>
        <v>-1638474451602829.8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-1638474451602829.8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-6826976881678.457</v>
      </c>
      <c r="L5222" s="444">
        <f t="shared" ca="1" si="184"/>
        <v>-1645301428484508.3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-1645301428484508.3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-6855422618685.4512</v>
      </c>
      <c r="L5223" s="444">
        <f t="shared" ca="1" si="184"/>
        <v>-1652156851103193.8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-1652156851103193.8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-6883986879596.6406</v>
      </c>
      <c r="L5224" s="444">
        <f t="shared" ca="1" si="184"/>
        <v>-1659040837982790.5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-1659040837982790.5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-6912670158261.627</v>
      </c>
      <c r="L5225" s="444">
        <f t="shared" ca="1" si="184"/>
        <v>-1665953508141052.3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-1665953508141052.3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-6941472950587.7178</v>
      </c>
      <c r="L5226" s="444">
        <f t="shared" ca="1" si="184"/>
        <v>-1672894981091640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-1672894981091640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-6970395754548.5</v>
      </c>
      <c r="L5227" s="444">
        <f t="shared" ca="1" si="184"/>
        <v>-1679865376846188.5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-1679865376846188.5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-6999439070192.4521</v>
      </c>
      <c r="L5228" s="444">
        <f t="shared" ca="1" si="184"/>
        <v>-1686864815916381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-1686864815916381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-7028603399651.5879</v>
      </c>
      <c r="L5229" s="444">
        <f t="shared" ca="1" si="184"/>
        <v>-1693893419316032.5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-1693893419316032.5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-7057889247150.1357</v>
      </c>
      <c r="L5230" s="444">
        <f t="shared" ca="1" si="184"/>
        <v>-1700951308563182.8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-1700951308563182.8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-7087297119013.2617</v>
      </c>
      <c r="L5231" s="444">
        <f t="shared" ca="1" si="184"/>
        <v>-1708038605682196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-1708038605682196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-7116827523675.8164</v>
      </c>
      <c r="L5232" s="444">
        <f t="shared" ca="1" si="184"/>
        <v>-1715155433205871.8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-1715155433205871.8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-7146480971691.1318</v>
      </c>
      <c r="L5233" s="444">
        <f t="shared" ca="1" si="184"/>
        <v>-1722301914177563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-1722301914177563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-7176257975739.8457</v>
      </c>
      <c r="L5234" s="444">
        <f t="shared" ca="1" si="184"/>
        <v>-1729478172153302.8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-1729478172153302.8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-7206159050638.7617</v>
      </c>
      <c r="L5235" s="444">
        <f t="shared" ca="1" si="184"/>
        <v>-1736684331203941.5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-1736684331203941.5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-7236184713349.7559</v>
      </c>
      <c r="L5236" s="444">
        <f t="shared" ca="1" si="184"/>
        <v>-1743920515917291.3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-1743920515917291.3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-7266335482988.7139</v>
      </c>
      <c r="L5237" s="444">
        <f t="shared" ca="1" si="184"/>
        <v>-1751186851400280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-1751186851400280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-7296611880834.5</v>
      </c>
      <c r="L5238" s="444">
        <f t="shared" ca="1" si="184"/>
        <v>-1758483463281114.5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-1758483463281114.5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-7327014430337.9756</v>
      </c>
      <c r="L5239" s="444">
        <f t="shared" ca="1" si="184"/>
        <v>-1765810477711452.5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-1765810477711452.5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-7357543657131.0508</v>
      </c>
      <c r="L5240" s="444">
        <f t="shared" ca="1" si="184"/>
        <v>-1773168021368583.5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-1773168021368583.5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-7388200089035.7646</v>
      </c>
      <c r="L5241" s="444">
        <f t="shared" ca="1" si="184"/>
        <v>-1780556221457619.3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-1780556221457619.3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-7418984256073.4141</v>
      </c>
      <c r="L5242" s="444">
        <f t="shared" ca="1" si="184"/>
        <v>-1787975205713692.8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-1787975205713692.8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-7449896690473.7207</v>
      </c>
      <c r="L5243" s="444">
        <f t="shared" ca="1" si="184"/>
        <v>-1795425102404166.5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-1795425102404166.5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-7480937926684.0264</v>
      </c>
      <c r="L5244" s="444">
        <f t="shared" ca="1" si="184"/>
        <v>-1802906040330850.5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-1802906040330850.5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-7512108501378.5439</v>
      </c>
      <c r="L5245" s="444">
        <f t="shared" ca="1" si="184"/>
        <v>-1810418148832229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-1810418148832229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-7543408953467.6221</v>
      </c>
      <c r="L5246" s="444">
        <f t="shared" ca="1" si="184"/>
        <v>-1817961557785696.5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-1817961557785696.5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-7574839824107.0674</v>
      </c>
      <c r="L5247" s="444">
        <f t="shared" ca="1" si="184"/>
        <v>-1825536397609803.5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-1825536397609803.5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-7606401656707.5146</v>
      </c>
      <c r="L5248" s="444">
        <f t="shared" ca="1" si="184"/>
        <v>-1833142799266511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-1833142799266511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-7638094996943.7959</v>
      </c>
      <c r="L5249" s="444">
        <f t="shared" ca="1" si="184"/>
        <v>-1840780894263454.8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-1840780894263454.8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-7669920392764.3945</v>
      </c>
      <c r="L5250" s="444">
        <f t="shared" ca="1" si="184"/>
        <v>-1848450814656219.3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-1848450814656219.3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-7701878394400.9141</v>
      </c>
      <c r="L5251" s="444">
        <f t="shared" ca="1" si="184"/>
        <v>-1856152693050620.3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-1856152693050620.3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-7733969554377.584</v>
      </c>
      <c r="L5252" s="444">
        <f t="shared" ca="1" si="184"/>
        <v>-1863886662604997.8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-1863886662604997.8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-7766194427520.8252</v>
      </c>
      <c r="L5253" s="444">
        <f t="shared" ca="1" si="184"/>
        <v>-1871652857032518.5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-1871652857032518.5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-7798553570968.8271</v>
      </c>
      <c r="L5254" s="444">
        <f t="shared" ca="1" si="184"/>
        <v>-1879451410603487.3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-1879451410603487.3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-7831047544181.1963</v>
      </c>
      <c r="L5255" s="444">
        <f t="shared" ca="1" si="184"/>
        <v>-1887282458147668.5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-1887282458147668.5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-7863676908948.6182</v>
      </c>
      <c r="L5256" s="444">
        <f t="shared" ca="1" si="184"/>
        <v>-1895146135056617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-1895146135056617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-7896442229402.5703</v>
      </c>
      <c r="L5257" s="444">
        <f t="shared" ca="1" si="184"/>
        <v>-1903042577286019.5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-1903042577286019.5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-7929344072025.0811</v>
      </c>
      <c r="L5258" s="444">
        <f t="shared" ca="1" si="184"/>
        <v>-1910971921358044.5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-1910971921358044.5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-7962383005658.5186</v>
      </c>
      <c r="L5259" s="444">
        <f t="shared" ca="1" si="184"/>
        <v>-1918934304363703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-1918934304363703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-7995559601515.4277</v>
      </c>
      <c r="L5260" s="444">
        <f t="shared" ca="1" si="184"/>
        <v>-1926929863965218.5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-1926929863965218.5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-8028874433188.4111</v>
      </c>
      <c r="L5261" s="444">
        <f t="shared" ca="1" si="184"/>
        <v>-1934958738398407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-1934958738398407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-8062328076660.0293</v>
      </c>
      <c r="L5262" s="444">
        <f t="shared" ca="1" si="184"/>
        <v>-1943021066475067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-1943021066475067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-8095921110312.7783</v>
      </c>
      <c r="L5263" s="444">
        <f t="shared" ca="1" si="184"/>
        <v>-1951116987585379.8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-1951116987585379.8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-8129654114939.082</v>
      </c>
      <c r="L5264" s="444">
        <f t="shared" ca="1" si="184"/>
        <v>-1959246641700318.8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-1959246641700318.8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-8163527673751.3291</v>
      </c>
      <c r="L5265" s="444">
        <f t="shared" ca="1" si="184"/>
        <v>-1967410169374070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-1967410169374070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-8197542372391.958</v>
      </c>
      <c r="L5266" s="444">
        <f t="shared" ca="1" si="184"/>
        <v>-1975607711746462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-1975607711746462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-8231698798943.5918</v>
      </c>
      <c r="L5267" s="444">
        <f t="shared" ca="1" si="184"/>
        <v>-1983839410545405.5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-1983839410545405.5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-8265997543939.1895</v>
      </c>
      <c r="L5268" s="444">
        <f t="shared" ca="1" si="184"/>
        <v>-1992105408089344.8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-1992105408089344.8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-8300439200372.2695</v>
      </c>
      <c r="L5269" s="444">
        <f t="shared" ca="1" si="184"/>
        <v>-2000405847289717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-2000405847289717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-8335024363707.1543</v>
      </c>
      <c r="L5270" s="444">
        <f t="shared" ca="1" si="184"/>
        <v>-2008740871653424.3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-2008740871653424.3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-8369753631889.2676</v>
      </c>
      <c r="L5271" s="444">
        <f t="shared" ca="1" si="184"/>
        <v>-2017110625285313.5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-2017110625285313.5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-8404627605355.4736</v>
      </c>
      <c r="L5272" s="444">
        <f t="shared" ca="1" si="184"/>
        <v>-2025515252890669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-2025515252890669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-8439646887044.4541</v>
      </c>
      <c r="L5273" s="444">
        <f t="shared" ca="1" si="184"/>
        <v>-2033954899777713.5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-2033954899777713.5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-8474812082407.1396</v>
      </c>
      <c r="L5274" s="444">
        <f t="shared" ca="1" si="184"/>
        <v>-2042429711860120.8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-2042429711860120.8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-8510123799417.1709</v>
      </c>
      <c r="L5275" s="444">
        <f t="shared" ca="1" si="184"/>
        <v>-2050939835659538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-2050939835659538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-8545582648581.4082</v>
      </c>
      <c r="L5276" s="444">
        <f t="shared" ca="1" si="184"/>
        <v>-2059485418308119.5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-2059485418308119.5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-8581189242950.4971</v>
      </c>
      <c r="L5277" s="444">
        <f t="shared" ca="1" si="184"/>
        <v>-2068066607551070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-2068066607551070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-8616944198129.458</v>
      </c>
      <c r="L5278" s="444">
        <f t="shared" ca="1" si="184"/>
        <v>-2076683551749199.5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-2076683551749199.5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-8652848132288.3311</v>
      </c>
      <c r="L5279" s="444">
        <f t="shared" ca="1" si="184"/>
        <v>-2085336399881487.8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-2085336399881487.8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-8688901666172.8652</v>
      </c>
      <c r="L5280" s="444">
        <f t="shared" ca="1" si="184"/>
        <v>-2094025301547660.5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-2094025301547660.5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-8725105423115.252</v>
      </c>
      <c r="L5281" s="444">
        <f t="shared" ca="1" si="184"/>
        <v>-2102750406970775.8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-2102750406970775.8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-8761460029044.8984</v>
      </c>
      <c r="L5282" s="444">
        <f t="shared" ca="1" si="184"/>
        <v>-2111511866999820.8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-2111511866999820.8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-8797966112499.252</v>
      </c>
      <c r="L5283" s="444">
        <f t="shared" ca="1" si="184"/>
        <v>-2120309833112320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-2120309833112320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-8834624304634.666</v>
      </c>
      <c r="L5284" s="444">
        <f t="shared" ca="1" si="184"/>
        <v>-2129144457416954.8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-2129144457416954.8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-8871435239237.3105</v>
      </c>
      <c r="L5285" s="444">
        <f t="shared" ca="1" si="184"/>
        <v>-2138015892656192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-2138015892656192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-8908399552734.1328</v>
      </c>
      <c r="L5286" s="444">
        <f t="shared" ca="1" si="184"/>
        <v>-2146924292208926.3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-2146924292208926.3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-8945517884203.8594</v>
      </c>
      <c r="L5287" s="444">
        <f t="shared" ca="1" si="184"/>
        <v>-2155869810093130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-2155869810093130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-8982790875388.041</v>
      </c>
      <c r="L5288" s="444">
        <f t="shared" ca="1" si="184"/>
        <v>-2164852600968518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-2164852600968518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-9020219170702.1582</v>
      </c>
      <c r="L5289" s="444">
        <f t="shared" ca="1" si="184"/>
        <v>-2173872820139220.3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-2173872820139220.3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-9057803417246.75</v>
      </c>
      <c r="L5290" s="444">
        <f t="shared" ca="1" si="184"/>
        <v>-2182930623556467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-2182930623556467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-9095544264818.6133</v>
      </c>
      <c r="L5291" s="444">
        <f t="shared" ca="1" si="184"/>
        <v>-2192026167821285.5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-2192026167821285.5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-9133442365922.0234</v>
      </c>
      <c r="L5292" s="444">
        <f t="shared" ca="1" si="184"/>
        <v>-2201159610187207.5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-2201159610187207.5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-9171498375780.0313</v>
      </c>
      <c r="L5293" s="444">
        <f t="shared" ca="1" si="184"/>
        <v>-2210331108562987.5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-2210331108562987.5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-9209712952345.7793</v>
      </c>
      <c r="L5294" s="444">
        <f t="shared" ca="1" si="184"/>
        <v>-2219540821515333.3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-2219540821515333.3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-9248086756313.8887</v>
      </c>
      <c r="L5295" s="444">
        <f t="shared" ca="1" si="184"/>
        <v>-2228788908271647.3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-2228788908271647.3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-9286620451131.8633</v>
      </c>
      <c r="L5296" s="444">
        <f t="shared" ca="1" si="184"/>
        <v>-2238075528722779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-2238075528722779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-9325314703011.5781</v>
      </c>
      <c r="L5297" s="444">
        <f t="shared" ca="1" si="184"/>
        <v>-2247400843425790.5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-2247400843425790.5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-9364170180940.793</v>
      </c>
      <c r="L5298" s="444">
        <f t="shared" ca="1" si="184"/>
        <v>-2256765013606731.5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-2256765013606731.5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-9403187556694.7148</v>
      </c>
      <c r="L5299" s="444">
        <f t="shared" ca="1" si="184"/>
        <v>-2266168201163426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-2266168201163426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-9442367504847.6074</v>
      </c>
      <c r="L5300" s="444">
        <f t="shared" ca="1" si="184"/>
        <v>-2275610568668273.5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-2275610568668273.5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-9481710702784.4727</v>
      </c>
      <c r="L5301" s="444">
        <f t="shared" ca="1" si="184"/>
        <v>-2285092279371058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-2285092279371058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-9521217830712.7422</v>
      </c>
      <c r="L5302" s="444">
        <f t="shared" ca="1" si="184"/>
        <v>-2294613497201770.5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-2294613497201770.5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-9560889571674.043</v>
      </c>
      <c r="L5303" s="444">
        <f t="shared" ca="1" si="184"/>
        <v>-2304174386773444.5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-2304174386773444.5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-9600726611556.0195</v>
      </c>
      <c r="L5304" s="444">
        <f t="shared" ca="1" si="184"/>
        <v>-2313775113385000.5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-2313775113385000.5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-9640729639104.168</v>
      </c>
      <c r="L5305" s="444">
        <f t="shared" ca="1" si="184"/>
        <v>-2323415843024104.5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-2323415843024104.5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-9680899345933.7695</v>
      </c>
      <c r="L5306" s="444">
        <f t="shared" ca="1" si="184"/>
        <v>-2333096742370038.5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-2333096742370038.5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-9721236426541.8262</v>
      </c>
      <c r="L5307" s="444">
        <f t="shared" ca="1" si="184"/>
        <v>-2342817978796580.5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-2342817978796580.5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-9761741578319.0859</v>
      </c>
      <c r="L5308" s="444">
        <f t="shared" ca="1" si="184"/>
        <v>-2352579720374899.5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-2352579720374899.5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-9802415501562.082</v>
      </c>
      <c r="L5309" s="444">
        <f t="shared" ca="1" si="184"/>
        <v>-2362382135876461.5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-2362382135876461.5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-9843258899485.2559</v>
      </c>
      <c r="L5310" s="444">
        <f t="shared" ca="1" si="184"/>
        <v>-2372225394775947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-2372225394775947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-9884272478233.1133</v>
      </c>
      <c r="L5311" s="444">
        <f t="shared" ca="1" si="184"/>
        <v>-2382109667254180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-2382109667254180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-9925456946892.416</v>
      </c>
      <c r="L5312" s="444">
        <f t="shared" ca="1" si="184"/>
        <v>-2392035124201072.5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-2392035124201072.5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-9966813017504.4688</v>
      </c>
      <c r="L5313" s="444">
        <f t="shared" ca="1" si="184"/>
        <v>-2402001937218577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-2402001937218577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-10008341405077.404</v>
      </c>
      <c r="L5314" s="444">
        <f t="shared" ca="1" si="184"/>
        <v>-2412010278623654.5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-2412010278623654.5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-10050042827598.561</v>
      </c>
      <c r="L5315" s="444">
        <f t="shared" ca="1" si="184"/>
        <v>-2422060321451253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-2422060321451253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-10091918006046.887</v>
      </c>
      <c r="L5316" s="444">
        <f t="shared" ca="1" si="184"/>
        <v>-2432152239457300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-2432152239457300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-10133967664405.416</v>
      </c>
      <c r="L5317" s="444">
        <f t="shared" ca="1" si="184"/>
        <v>-2442286207121705.5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-2442286207121705.5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-10176192529673.773</v>
      </c>
      <c r="L5318" s="444">
        <f t="shared" ca="1" si="184"/>
        <v>-2452462399651379.5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-2452462399651379.5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-10218593331880.748</v>
      </c>
      <c r="L5319" s="444">
        <f t="shared" ca="1" si="184"/>
        <v>-2462680992983260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-2462680992983260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-10261170804096.916</v>
      </c>
      <c r="L5320" s="444">
        <f t="shared" ca="1" si="184"/>
        <v>-2472942163787357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-2472942163787357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-10303925682447.32</v>
      </c>
      <c r="L5321" s="444">
        <f t="shared" ca="1" si="184"/>
        <v>-2483246089469804.5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-2483246089469804.5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-10346858706124.186</v>
      </c>
      <c r="L5322" s="444">
        <f t="shared" ca="1" si="184"/>
        <v>-2493592948175928.5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-2493592948175928.5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-10389970617399.701</v>
      </c>
      <c r="L5323" s="444">
        <f t="shared" ca="1" si="184"/>
        <v>-2503982918793328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-2503982918793328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-10433262161638.867</v>
      </c>
      <c r="L5324" s="444">
        <f t="shared" ca="1" si="184"/>
        <v>-2514416180954967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-2514416180954967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-10476734087312.363</v>
      </c>
      <c r="L5325" s="444">
        <f t="shared" ca="1" si="184"/>
        <v>-2524892915042279.5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-2524892915042279.5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-10520387146009.498</v>
      </c>
      <c r="L5326" s="444">
        <f t="shared" ca="1" si="184"/>
        <v>-2535413302188289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-2535413302188289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-10564222092451.203</v>
      </c>
      <c r="L5327" s="444">
        <f t="shared" ca="1" si="184"/>
        <v>-2545977524280740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-2545977524280740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-10608239684503.084</v>
      </c>
      <c r="L5328" s="444">
        <f t="shared" ca="1" si="184"/>
        <v>-2556585763965243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-2556585763965243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-10652440683188.512</v>
      </c>
      <c r="L5329" s="444">
        <f t="shared" ca="1" si="184"/>
        <v>-2567238204648431.5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-2567238204648431.5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-10696825852701.797</v>
      </c>
      <c r="L5330" s="444">
        <f t="shared" ca="1" si="184"/>
        <v>-2577935030501133.5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-2577935030501133.5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-10741395960421.389</v>
      </c>
      <c r="L5331" s="444">
        <f t="shared" ca="1" si="184"/>
        <v>-2588676426461555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-2588676426461555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-10786151776923.146</v>
      </c>
      <c r="L5332" s="444">
        <f t="shared" ca="1" si="184"/>
        <v>-2599462578238478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-2599462578238478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-10831094075993.658</v>
      </c>
      <c r="L5333" s="444">
        <f t="shared" ca="1" si="184"/>
        <v>-2610293672314471.5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-2610293672314471.5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-10876223634643.631</v>
      </c>
      <c r="L5334" s="444">
        <f t="shared" ca="1" si="184"/>
        <v>-2621169895949115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-2621169895949115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-10921541233121.313</v>
      </c>
      <c r="L5335" s="444">
        <f t="shared" ca="1" si="184"/>
        <v>-2632091437182236.5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-2632091437182236.5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-10967047654925.984</v>
      </c>
      <c r="L5336" s="444">
        <f t="shared" ca="1" si="184"/>
        <v>-2643058484837162.5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-2643058484837162.5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-11012743686821.51</v>
      </c>
      <c r="L5337" s="444">
        <f t="shared" ca="1" si="184"/>
        <v>-2654071228523984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-2654071228523984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-11058630118849.934</v>
      </c>
      <c r="L5338" s="444">
        <f t="shared" ca="1" si="184"/>
        <v>-2665129858642834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-2665129858642834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-11104707744345.141</v>
      </c>
      <c r="L5339" s="444">
        <f t="shared" ca="1" si="184"/>
        <v>-2676234566387179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-2676234566387179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-11150977359946.578</v>
      </c>
      <c r="L5340" s="444">
        <f t="shared" ca="1" si="184"/>
        <v>-2687385543747125.5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-2687385543747125.5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-11197439765613.023</v>
      </c>
      <c r="L5341" s="444">
        <f t="shared" ca="1" si="184"/>
        <v>-2698582983512738.5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-2698582983512738.5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-11244095764636.41</v>
      </c>
      <c r="L5342" s="444">
        <f t="shared" ca="1" si="184"/>
        <v>-2709827079277375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-2709827079277375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-11290946163655.729</v>
      </c>
      <c r="L5343" s="444">
        <f t="shared" ca="1" si="184"/>
        <v>-2721118025441030.5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-2721118025441030.5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-11337991772670.961</v>
      </c>
      <c r="L5344" s="444">
        <f t="shared" ca="1" si="184"/>
        <v>-2732456017213701.5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-2732456017213701.5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-11385233405057.09</v>
      </c>
      <c r="L5345" s="444">
        <f t="shared" ca="1" si="184"/>
        <v>-2743841250618758.5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-2743841250618758.5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-11432671877578.16</v>
      </c>
      <c r="L5346" s="444">
        <f t="shared" ca="1" si="184"/>
        <v>-2755273922496336.5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-2755273922496336.5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-11480308010401.402</v>
      </c>
      <c r="L5347" s="444">
        <f t="shared" ca="1" si="184"/>
        <v>-2766754230506738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-2766754230506738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-11528142627111.408</v>
      </c>
      <c r="L5348" s="444">
        <f t="shared" ca="1" si="184"/>
        <v>-2778282373133849.5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-2778282373133849.5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-11576176554724.373</v>
      </c>
      <c r="L5349" s="444">
        <f t="shared" ca="1" si="184"/>
        <v>-2789858549688574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-2789858549688574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-11624410623702.391</v>
      </c>
      <c r="L5350" s="444">
        <f t="shared" ca="1" si="184"/>
        <v>-2801482960312276.5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-2801482960312276.5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-11672845667967.818</v>
      </c>
      <c r="L5351" s="444">
        <f t="shared" ca="1" si="184"/>
        <v>-2813155805980244.5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-2813155805980244.5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-11721482524917.686</v>
      </c>
      <c r="L5352" s="444">
        <f t="shared" ca="1" si="184"/>
        <v>-2824877288505162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-2824877288505162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-11770322035438.176</v>
      </c>
      <c r="L5353" s="444">
        <f t="shared" ca="1" si="184"/>
        <v>-2836647610540600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-2836647610540600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-11819365043919.166</v>
      </c>
      <c r="L5354" s="444">
        <f t="shared" ca="1" si="184"/>
        <v>-2848466975584519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-2848466975584519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-11868612398268.828</v>
      </c>
      <c r="L5355" s="444">
        <f t="shared" ca="1" si="184"/>
        <v>-2860335587982788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-2860335587982788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-11918064949928.283</v>
      </c>
      <c r="L5356" s="444">
        <f t="shared" ca="1" si="184"/>
        <v>-2872253652932716.5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-2872253652932716.5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-11967723553886.318</v>
      </c>
      <c r="L5357" s="444">
        <f t="shared" ca="1" si="184"/>
        <v>-2884221376486603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-2884221376486603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-12017589068694.18</v>
      </c>
      <c r="L5358" s="444">
        <f t="shared" ca="1" si="184"/>
        <v>-2896238965555297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-2896238965555297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-12067662356480.404</v>
      </c>
      <c r="L5359" s="444">
        <f t="shared" ca="1" si="184"/>
        <v>-2908306627911777.5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-2908306627911777.5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-12117944282965.74</v>
      </c>
      <c r="L5360" s="444">
        <f t="shared" ca="1" si="184"/>
        <v>-2920424572194743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-2920424572194743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-12168435717478.096</v>
      </c>
      <c r="L5361" s="444">
        <f t="shared" ca="1" si="184"/>
        <v>-2932593007912221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-2932593007912221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-12219137532967.588</v>
      </c>
      <c r="L5362" s="444">
        <f t="shared" ca="1" si="184"/>
        <v>-2944812145445188.5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-2944812145445188.5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-12270050606021.619</v>
      </c>
      <c r="L5363" s="444">
        <f t="shared" ref="L5363:L5617" ca="1" si="189">I5363-J5363+K5363</f>
        <v>-2957082196051210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-2957082196051210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-12321175816880.041</v>
      </c>
      <c r="L5364" s="444">
        <f t="shared" ca="1" si="189"/>
        <v>-2969403371868090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-2969403371868090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-12372514049450.375</v>
      </c>
      <c r="L5365" s="444">
        <f t="shared" ca="1" si="189"/>
        <v>-2981775885917540.5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-2981775885917540.5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-12424066191323.086</v>
      </c>
      <c r="L5366" s="444">
        <f t="shared" ca="1" si="189"/>
        <v>-2994199952108863.5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-2994199952108863.5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-12475833133786.932</v>
      </c>
      <c r="L5367" s="444">
        <f t="shared" ca="1" si="189"/>
        <v>-3006675785242650.5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-3006675785242650.5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-12527815771844.377</v>
      </c>
      <c r="L5368" s="444">
        <f t="shared" ca="1" si="189"/>
        <v>-3019203601014495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-3019203601014495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-12580015004227.063</v>
      </c>
      <c r="L5369" s="444">
        <f t="shared" ca="1" si="189"/>
        <v>-3031783616018722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-3031783616018722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-12632431733411.342</v>
      </c>
      <c r="L5370" s="444">
        <f t="shared" ca="1" si="189"/>
        <v>-3044416047752133.5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-3044416047752133.5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-12685066865633.889</v>
      </c>
      <c r="L5371" s="444">
        <f t="shared" ca="1" si="189"/>
        <v>-3057101114617767.5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-3057101114617767.5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-12737921310907.365</v>
      </c>
      <c r="L5372" s="444">
        <f t="shared" ca="1" si="189"/>
        <v>-3069839035928675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-3069839035928675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-12790995983036.146</v>
      </c>
      <c r="L5373" s="444">
        <f t="shared" ca="1" si="189"/>
        <v>-3082630031911711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-3082630031911711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-12844291799632.129</v>
      </c>
      <c r="L5374" s="444">
        <f t="shared" ca="1" si="189"/>
        <v>-3095474323711343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-3095474323711343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-12897809682130.596</v>
      </c>
      <c r="L5375" s="444">
        <f t="shared" ca="1" si="189"/>
        <v>-3108372133393473.5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-3108372133393473.5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-12951550555806.139</v>
      </c>
      <c r="L5376" s="444">
        <f t="shared" ca="1" si="189"/>
        <v>-3121323683949279.5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-3121323683949279.5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-13005515349788.664</v>
      </c>
      <c r="L5377" s="444">
        <f t="shared" ca="1" si="189"/>
        <v>-3134329199299068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-3134329199299068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-13059704997079.449</v>
      </c>
      <c r="L5378" s="444">
        <f t="shared" ca="1" si="189"/>
        <v>-3147388904296147.5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-3147388904296147.5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-13114120434567.281</v>
      </c>
      <c r="L5379" s="444">
        <f t="shared" ca="1" si="189"/>
        <v>-3160503024730715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-3160503024730715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-13168762603044.646</v>
      </c>
      <c r="L5380" s="444">
        <f t="shared" ca="1" si="189"/>
        <v>-3173671787333759.5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-3173671787333759.5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-13223632447223.998</v>
      </c>
      <c r="L5381" s="444">
        <f t="shared" ca="1" si="189"/>
        <v>-3186895419780983.5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-3186895419780983.5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-13278730915754.098</v>
      </c>
      <c r="L5382" s="444">
        <f t="shared" ca="1" si="189"/>
        <v>-3200174150696737.5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-3200174150696737.5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-13334058961236.406</v>
      </c>
      <c r="L5383" s="444">
        <f t="shared" ca="1" si="189"/>
        <v>-3213508209657974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-3213508209657974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-13389617540241.559</v>
      </c>
      <c r="L5384" s="444">
        <f t="shared" ca="1" si="189"/>
        <v>-3226897827198215.5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-3226897827198215.5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-13445407613325.898</v>
      </c>
      <c r="L5385" s="444">
        <f t="shared" ca="1" si="189"/>
        <v>-3240343234811541.5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-3240343234811541.5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-13501430145048.09</v>
      </c>
      <c r="L5386" s="444">
        <f t="shared" ca="1" si="189"/>
        <v>-3253844664956589.5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-3253844664956589.5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-13557686103985.789</v>
      </c>
      <c r="L5387" s="444">
        <f t="shared" ca="1" si="189"/>
        <v>-3267402351060575.5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-3267402351060575.5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-13614176462752.398</v>
      </c>
      <c r="L5388" s="444">
        <f t="shared" ca="1" si="189"/>
        <v>-3281016527523328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-3281016527523328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-13670902198013.867</v>
      </c>
      <c r="L5389" s="444">
        <f t="shared" ca="1" si="189"/>
        <v>-3294687429721342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-3294687429721342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-13727864290505.592</v>
      </c>
      <c r="L5390" s="444">
        <f t="shared" ca="1" si="189"/>
        <v>-3308415294011847.5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-3308415294011847.5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-13785063725049.365</v>
      </c>
      <c r="L5391" s="444">
        <f t="shared" ca="1" si="189"/>
        <v>-3322200357736897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-3322200357736897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-13842501490570.404</v>
      </c>
      <c r="L5392" s="444">
        <f t="shared" ca="1" si="189"/>
        <v>-3336042859227467.5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-3336042859227467.5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-13900178580114.447</v>
      </c>
      <c r="L5393" s="444">
        <f t="shared" ca="1" si="189"/>
        <v>-3349943037807582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-3349943037807582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-13958095990864.926</v>
      </c>
      <c r="L5394" s="444">
        <f t="shared" ca="1" si="189"/>
        <v>-3363901133798447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-3363901133798447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-14016254724160.195</v>
      </c>
      <c r="L5395" s="444">
        <f t="shared" ca="1" si="189"/>
        <v>-3377917388522607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-3377917388522607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-14074655785510.863</v>
      </c>
      <c r="L5396" s="444">
        <f t="shared" ca="1" si="189"/>
        <v>-3391992044308118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-3391992044308118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-14133300184617.158</v>
      </c>
      <c r="L5397" s="444">
        <f t="shared" ca="1" si="189"/>
        <v>-3406125344492735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-3406125344492735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-14192188935386.396</v>
      </c>
      <c r="L5398" s="444">
        <f t="shared" ca="1" si="189"/>
        <v>-3420317533428121.5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-3420317533428121.5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-14251323055950.506</v>
      </c>
      <c r="L5399" s="444">
        <f t="shared" ca="1" si="189"/>
        <v>-3434568856484072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-3434568856484072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-14310703568683.633</v>
      </c>
      <c r="L5400" s="444">
        <f t="shared" ca="1" si="189"/>
        <v>-3448879560052755.5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-3448879560052755.5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-14370331500219.814</v>
      </c>
      <c r="L5401" s="444">
        <f t="shared" ca="1" si="189"/>
        <v>-3463249891552975.5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-3463249891552975.5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-14430207881470.73</v>
      </c>
      <c r="L5402" s="444">
        <f t="shared" ca="1" si="189"/>
        <v>-3477680099434446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-3477680099434446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-14490333747643.525</v>
      </c>
      <c r="L5403" s="444">
        <f t="shared" ca="1" si="189"/>
        <v>-3492170433182089.5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-3492170433182089.5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-14550710138258.705</v>
      </c>
      <c r="L5404" s="444">
        <f t="shared" ca="1" si="189"/>
        <v>-3506721143320348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-3506721143320348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-14611338097168.117</v>
      </c>
      <c r="L5405" s="444">
        <f t="shared" ca="1" si="189"/>
        <v>-3521332481417516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-3521332481417516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-14672218672572.984</v>
      </c>
      <c r="L5406" s="444">
        <f t="shared" ca="1" si="189"/>
        <v>-3536004700090089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-3536004700090089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-14733352917042.037</v>
      </c>
      <c r="L5407" s="444">
        <f t="shared" ca="1" si="189"/>
        <v>-3550738053007131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-3550738053007131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-14794741887529.713</v>
      </c>
      <c r="L5408" s="444">
        <f t="shared" ca="1" si="189"/>
        <v>-3565532794894660.5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-3565532794894660.5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-14856386645394.418</v>
      </c>
      <c r="L5409" s="444">
        <f t="shared" ca="1" si="189"/>
        <v>-3580389181540055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-3580389181540055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-14918288256416.896</v>
      </c>
      <c r="L5410" s="444">
        <f t="shared" ca="1" si="189"/>
        <v>-3595307469796472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-3595307469796472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-14980447790818.635</v>
      </c>
      <c r="L5411" s="444">
        <f t="shared" ca="1" si="189"/>
        <v>-3610287917587290.5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-3610287917587290.5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-15042866323280.375</v>
      </c>
      <c r="L5412" s="444">
        <f t="shared" ca="1" si="189"/>
        <v>-3625330783910571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-3625330783910571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-15105544932960.713</v>
      </c>
      <c r="L5413" s="444">
        <f t="shared" ca="1" si="189"/>
        <v>-3640436328843531.5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-3640436328843531.5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-15168484703514.713</v>
      </c>
      <c r="L5414" s="444">
        <f t="shared" ca="1" si="189"/>
        <v>-3655604813547046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-3655604813547046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-15231686723112.691</v>
      </c>
      <c r="L5415" s="444">
        <f t="shared" ca="1" si="189"/>
        <v>-3670836500270158.5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-3670836500270158.5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-15295152084458.994</v>
      </c>
      <c r="L5416" s="444">
        <f t="shared" ca="1" si="189"/>
        <v>-3686131652354617.5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-3686131652354617.5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-15358881884810.904</v>
      </c>
      <c r="L5417" s="444">
        <f t="shared" ca="1" si="189"/>
        <v>-3701490534239428.5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-3701490534239428.5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-15422877225997.619</v>
      </c>
      <c r="L5418" s="444">
        <f t="shared" ca="1" si="189"/>
        <v>-3716913411465426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-3716913411465426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-15487139214439.275</v>
      </c>
      <c r="L5419" s="444">
        <f t="shared" ca="1" si="189"/>
        <v>-3732400550679865.5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-3732400550679865.5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-15551668961166.105</v>
      </c>
      <c r="L5420" s="444">
        <f t="shared" ca="1" si="189"/>
        <v>-3747952219641031.5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-3747952219641031.5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-15616467581837.629</v>
      </c>
      <c r="L5421" s="444">
        <f t="shared" ca="1" si="189"/>
        <v>-3763568687222869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-3763568687222869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-15681536196761.951</v>
      </c>
      <c r="L5422" s="444">
        <f t="shared" ca="1" si="189"/>
        <v>-3779250223419631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-3779250223419631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-15746875930915.129</v>
      </c>
      <c r="L5423" s="444">
        <f t="shared" ca="1" si="189"/>
        <v>-3794997099350546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-3794997099350546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-15812487913960.607</v>
      </c>
      <c r="L5424" s="444">
        <f t="shared" ca="1" si="189"/>
        <v>-3810809587264506.5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-3810809587264506.5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-15878373280268.779</v>
      </c>
      <c r="L5425" s="444">
        <f t="shared" ca="1" si="189"/>
        <v>-3826687960544775.5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-3826687960544775.5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-15944533168936.563</v>
      </c>
      <c r="L5426" s="444">
        <f t="shared" ca="1" si="189"/>
        <v>-3842632493713712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-3842632493713712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-16010968723807.131</v>
      </c>
      <c r="L5427" s="444">
        <f t="shared" ca="1" si="189"/>
        <v>-3858643462437519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-3858643462437519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-16077681093489.662</v>
      </c>
      <c r="L5428" s="444">
        <f t="shared" ca="1" si="189"/>
        <v>-3874721143531008.5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-3874721143531008.5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-16144671431379.201</v>
      </c>
      <c r="L5429" s="444">
        <f t="shared" ca="1" si="189"/>
        <v>-3890865814962387.5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-3890865814962387.5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-16211940895676.617</v>
      </c>
      <c r="L5430" s="444">
        <f t="shared" ca="1" si="189"/>
        <v>-3907077755858064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-3907077755858064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-16279490649408.602</v>
      </c>
      <c r="L5431" s="444">
        <f t="shared" ca="1" si="189"/>
        <v>-3923357246507472.5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-3923357246507472.5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-16347321860447.803</v>
      </c>
      <c r="L5432" s="444">
        <f t="shared" ca="1" si="189"/>
        <v>-3939704568367920.5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-3939704568367920.5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-16415435701533.004</v>
      </c>
      <c r="L5433" s="444">
        <f t="shared" ca="1" si="189"/>
        <v>-3956120004069453.5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-3956120004069453.5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-16483833350289.389</v>
      </c>
      <c r="L5434" s="444">
        <f t="shared" ca="1" si="189"/>
        <v>-3972603837419743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-3972603837419743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-16552515989248.93</v>
      </c>
      <c r="L5435" s="444">
        <f t="shared" ca="1" si="189"/>
        <v>-3989156353408992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-3989156353408992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-16621484805870.797</v>
      </c>
      <c r="L5436" s="444">
        <f t="shared" ca="1" si="189"/>
        <v>-4005777838214863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-4005777838214863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-16690740992561.932</v>
      </c>
      <c r="L5437" s="444">
        <f t="shared" ca="1" si="189"/>
        <v>-4022468579207425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-4022468579207425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-16760285746697.604</v>
      </c>
      <c r="L5438" s="444">
        <f t="shared" ca="1" si="189"/>
        <v>-4039228864954122.5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-4039228864954122.5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-16830120270642.178</v>
      </c>
      <c r="L5439" s="444">
        <f t="shared" ca="1" si="189"/>
        <v>-4056058985224764.5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-4056058985224764.5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-16900245771769.85</v>
      </c>
      <c r="L5440" s="444">
        <f t="shared" ca="1" si="189"/>
        <v>-4072959230996534.5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-4072959230996534.5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-16970663462485.563</v>
      </c>
      <c r="L5441" s="444">
        <f t="shared" ca="1" si="189"/>
        <v>-4089929894459020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-4089929894459020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-17041374560245.918</v>
      </c>
      <c r="L5442" s="444">
        <f t="shared" ca="1" si="189"/>
        <v>-4106971269019266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-4106971269019266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-17112380287580.275</v>
      </c>
      <c r="L5443" s="444">
        <f t="shared" ca="1" si="189"/>
        <v>-4124083649306846.5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-4124083649306846.5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-17183681872111.859</v>
      </c>
      <c r="L5444" s="444">
        <f t="shared" ca="1" si="189"/>
        <v>-4141267331178958.5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-4141267331178958.5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-17255280546578.992</v>
      </c>
      <c r="L5445" s="444">
        <f t="shared" ca="1" si="189"/>
        <v>-4158522611725537.5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-4158522611725537.5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-17327177548856.406</v>
      </c>
      <c r="L5446" s="444">
        <f t="shared" ca="1" si="189"/>
        <v>-4175849789274394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-4175849789274394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-17399374121976.641</v>
      </c>
      <c r="L5447" s="444">
        <f t="shared" ca="1" si="189"/>
        <v>-4193249163396370.5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-4193249163396370.5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-17471871514151.543</v>
      </c>
      <c r="L5448" s="444">
        <f t="shared" ca="1" si="189"/>
        <v>-4210721034910522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-4210721034910522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-17544670978793.844</v>
      </c>
      <c r="L5449" s="444">
        <f t="shared" ca="1" si="189"/>
        <v>-4228265705889316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-4228265705889316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-17617773774538.816</v>
      </c>
      <c r="L5450" s="444">
        <f t="shared" ca="1" si="189"/>
        <v>-4245883479663855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-4245883479663855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-17691181165266.063</v>
      </c>
      <c r="L5451" s="444">
        <f t="shared" ca="1" si="189"/>
        <v>-4263574660829121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-4263574660829121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-17764894420121.336</v>
      </c>
      <c r="L5452" s="444">
        <f t="shared" ca="1" si="189"/>
        <v>-4281339555249242.5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-4281339555249242.5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-17838914813538.512</v>
      </c>
      <c r="L5453" s="444">
        <f t="shared" ca="1" si="189"/>
        <v>-4299178470062781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-4299178470062781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-17913243625261.59</v>
      </c>
      <c r="L5454" s="444">
        <f t="shared" ca="1" si="189"/>
        <v>-4317091713688042.5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-4317091713688042.5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-17987882140366.844</v>
      </c>
      <c r="L5455" s="444">
        <f t="shared" ca="1" si="189"/>
        <v>-4335079595828409.5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-4335079595828409.5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-18062831649285.039</v>
      </c>
      <c r="L5456" s="444">
        <f t="shared" ca="1" si="189"/>
        <v>-4353142427477694.5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-4353142427477694.5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-18138093447823.727</v>
      </c>
      <c r="L5457" s="444">
        <f t="shared" ca="1" si="189"/>
        <v>-4371280520925518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-4371280520925518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-18213668837189.656</v>
      </c>
      <c r="L5458" s="444">
        <f t="shared" ca="1" si="189"/>
        <v>-4389494189762707.5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-4389494189762707.5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-18289559124011.281</v>
      </c>
      <c r="L5459" s="444">
        <f t="shared" ca="1" si="189"/>
        <v>-4407783748886719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-4407783748886719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-18365765620361.332</v>
      </c>
      <c r="L5460" s="444">
        <f t="shared" ca="1" si="189"/>
        <v>-4426149514507080.5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-4426149514507080.5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-18442289643779.5</v>
      </c>
      <c r="L5461" s="444">
        <f t="shared" ca="1" si="189"/>
        <v>-4444591804150860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-4444591804150860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-18519132517295.25</v>
      </c>
      <c r="L5462" s="444">
        <f t="shared" ca="1" si="189"/>
        <v>-4463110936668155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-4463110936668155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-18596295569450.645</v>
      </c>
      <c r="L5463" s="444">
        <f t="shared" ca="1" si="189"/>
        <v>-4481707232237605.5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-4481707232237605.5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-18673780134323.359</v>
      </c>
      <c r="L5464" s="444">
        <f t="shared" ca="1" si="189"/>
        <v>-4500381012371929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-4500381012371929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-18751587551549.707</v>
      </c>
      <c r="L5465" s="444">
        <f t="shared" ca="1" si="189"/>
        <v>-4519132599923479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-4519132599923479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-18829719166347.828</v>
      </c>
      <c r="L5466" s="444">
        <f t="shared" ca="1" si="189"/>
        <v>-4537962319089827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-4537962319089827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-18908176329540.945</v>
      </c>
      <c r="L5467" s="444">
        <f t="shared" ca="1" si="189"/>
        <v>-4556870495419368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-4556870495419368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-18986960397580.699</v>
      </c>
      <c r="L5468" s="444">
        <f t="shared" ca="1" si="189"/>
        <v>-4575857455816949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-4575857455816949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-19066072732570.621</v>
      </c>
      <c r="L5469" s="444">
        <f t="shared" ca="1" si="189"/>
        <v>-4594923528549520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-4594923528549520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-19145514702289.668</v>
      </c>
      <c r="L5470" s="444">
        <f t="shared" ca="1" si="189"/>
        <v>-4614069043251810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-4614069043251810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-19225287680215.875</v>
      </c>
      <c r="L5471" s="444">
        <f t="shared" ca="1" si="189"/>
        <v>-4633294330932026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-4633294330932026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-19305393045550.109</v>
      </c>
      <c r="L5472" s="444">
        <f t="shared" ca="1" si="189"/>
        <v>-4652599723977576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-4652599723977576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-19385832183239.898</v>
      </c>
      <c r="L5473" s="444">
        <f t="shared" ca="1" si="189"/>
        <v>-4671985556160816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-4671985556160816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-19466606484003.398</v>
      </c>
      <c r="L5474" s="444">
        <f t="shared" ca="1" si="189"/>
        <v>-4691452162644819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-4691452162644819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-19547717344353.414</v>
      </c>
      <c r="L5475" s="444">
        <f t="shared" ca="1" si="189"/>
        <v>-4710999879989172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-4710999879989172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-19629166166621.551</v>
      </c>
      <c r="L5476" s="444">
        <f t="shared" ca="1" si="189"/>
        <v>-4730629046155794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-4730629046155794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-19710954358982.477</v>
      </c>
      <c r="L5477" s="444">
        <f t="shared" ca="1" si="189"/>
        <v>-4750340000514776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-4750340000514776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-19793083335478.234</v>
      </c>
      <c r="L5478" s="444">
        <f t="shared" ca="1" si="189"/>
        <v>-4770133083850254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-4770133083850254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-19875554516042.727</v>
      </c>
      <c r="L5479" s="444">
        <f t="shared" ca="1" si="189"/>
        <v>-4790008638366297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-4790008638366297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-19958369326526.238</v>
      </c>
      <c r="L5480" s="444">
        <f t="shared" ca="1" si="189"/>
        <v>-4809967007692823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-4809967007692823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-20041529198720.094</v>
      </c>
      <c r="L5481" s="444">
        <f t="shared" ca="1" si="189"/>
        <v>-4830008536891543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-4830008536891543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-20125035570381.43</v>
      </c>
      <c r="L5482" s="444">
        <f t="shared" ca="1" si="189"/>
        <v>-4850133572461924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-4850133572461924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-20208889885258.016</v>
      </c>
      <c r="L5483" s="444">
        <f t="shared" ca="1" si="189"/>
        <v>-4870342462347182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-4870342462347182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-20293093593113.258</v>
      </c>
      <c r="L5484" s="444">
        <f t="shared" ca="1" si="189"/>
        <v>-4890635555940295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-4890635555940295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-20377648149751.23</v>
      </c>
      <c r="L5485" s="444">
        <f t="shared" ca="1" si="189"/>
        <v>-4911013204090046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-4911013204090046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-20462555017041.859</v>
      </c>
      <c r="L5486" s="444">
        <f t="shared" ca="1" si="189"/>
        <v>-4931475759107088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-4931475759107088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-20547815662946.199</v>
      </c>
      <c r="L5487" s="444">
        <f t="shared" ca="1" si="189"/>
        <v>-4952023574770034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-4952023574770034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-20633431561541.809</v>
      </c>
      <c r="L5488" s="444">
        <f t="shared" ca="1" si="189"/>
        <v>-4972657006331576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-4972657006331576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-20719404193048.234</v>
      </c>
      <c r="L5489" s="444">
        <f t="shared" ca="1" si="189"/>
        <v>-4993376410524624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-4993376410524624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-20805735043852.602</v>
      </c>
      <c r="L5490" s="444">
        <f t="shared" ca="1" si="189"/>
        <v>-5014182145568477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-5014182145568477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-20892425606535.32</v>
      </c>
      <c r="L5491" s="444">
        <f t="shared" ca="1" si="189"/>
        <v>-5035074571175012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-5035074571175012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-20979477379895.883</v>
      </c>
      <c r="L5492" s="444">
        <f t="shared" ca="1" si="189"/>
        <v>-5056054048554908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-5056054048554908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-21066891868978.781</v>
      </c>
      <c r="L5493" s="444">
        <f t="shared" ca="1" si="189"/>
        <v>-5077120940423887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-5077120940423887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-21154670585099.527</v>
      </c>
      <c r="L5494" s="444">
        <f t="shared" ca="1" si="189"/>
        <v>-5098275611008987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-5098275611008987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-21242815045870.777</v>
      </c>
      <c r="L5495" s="444">
        <f t="shared" ca="1" si="189"/>
        <v>-5119518426054858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-5119518426054858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-21331326775228.574</v>
      </c>
      <c r="L5496" s="444">
        <f t="shared" ca="1" si="189"/>
        <v>-5140849752830087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-5140849752830087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-21420207303458.695</v>
      </c>
      <c r="L5497" s="444">
        <f t="shared" ca="1" si="189"/>
        <v>-5162269960133546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-5162269960133546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-21509458167223.109</v>
      </c>
      <c r="L5498" s="444">
        <f t="shared" ca="1" si="189"/>
        <v>-5183779418300769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-5183779418300769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-21599080909586.539</v>
      </c>
      <c r="L5499" s="444">
        <f t="shared" ca="1" si="189"/>
        <v>-5205378499210356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-5205378499210356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-21689077080043.148</v>
      </c>
      <c r="L5500" s="444">
        <f t="shared" ca="1" si="189"/>
        <v>-5227067576290399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-5227067576290399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-21779448234543.328</v>
      </c>
      <c r="L5501" s="444">
        <f t="shared" ca="1" si="189"/>
        <v>-5248847024524942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-5248847024524942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-21870195935520.59</v>
      </c>
      <c r="L5502" s="444">
        <f t="shared" ca="1" si="189"/>
        <v>-5270717220460463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-5270717220460463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-21961321751918.594</v>
      </c>
      <c r="L5503" s="444">
        <f t="shared" ca="1" si="189"/>
        <v>-5292678542212382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-5292678542212382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-22052827259218.258</v>
      </c>
      <c r="L5504" s="444">
        <f t="shared" ca="1" si="189"/>
        <v>-5314731369471600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-5314731369471600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-22144714039465</v>
      </c>
      <c r="L5505" s="444">
        <f t="shared" ca="1" si="189"/>
        <v>-5336876083511065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-5336876083511065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-22236983681296.105</v>
      </c>
      <c r="L5506" s="444">
        <f t="shared" ca="1" si="189"/>
        <v>-5359113067192361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-5359113067192361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-22329637779968.172</v>
      </c>
      <c r="L5507" s="444">
        <f t="shared" ca="1" si="189"/>
        <v>-5381442704972329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-5381442704972329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-22422677937384.703</v>
      </c>
      <c r="L5508" s="444">
        <f t="shared" ca="1" si="189"/>
        <v>-5403865382909714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-5403865382909714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-22516105762123.809</v>
      </c>
      <c r="L5509" s="444">
        <f t="shared" ca="1" si="189"/>
        <v>-5426381488671838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-5426381488671838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-22609922869465.992</v>
      </c>
      <c r="L5510" s="444">
        <f t="shared" ca="1" si="189"/>
        <v>-5448991411541304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-5448991411541304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-22704130881422.102</v>
      </c>
      <c r="L5511" s="444">
        <f t="shared" ca="1" si="189"/>
        <v>-5471695542422726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-5471695542422726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-22798731426761.359</v>
      </c>
      <c r="L5512" s="444">
        <f t="shared" ca="1" si="189"/>
        <v>-5494494273849487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-5494494273849487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-22893726141039.527</v>
      </c>
      <c r="L5513" s="444">
        <f t="shared" ca="1" si="189"/>
        <v>-5517387999990527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-5517387999990527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-22989116666627.195</v>
      </c>
      <c r="L5514" s="444">
        <f t="shared" ca="1" si="189"/>
        <v>-5540377116657154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-5540377116657154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-23084904652738.141</v>
      </c>
      <c r="L5515" s="444">
        <f t="shared" ca="1" si="189"/>
        <v>-5563462021309892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-5563462021309892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-23181091755457.883</v>
      </c>
      <c r="L5516" s="444">
        <f t="shared" ca="1" si="189"/>
        <v>-5586643113065350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-5586643113065350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-23277679637772.293</v>
      </c>
      <c r="L5517" s="444">
        <f t="shared" ca="1" si="189"/>
        <v>-5609920792703122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-5609920792703122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-23374669969596.34</v>
      </c>
      <c r="L5518" s="444">
        <f t="shared" ca="1" si="189"/>
        <v>-5633295462672718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-5633295462672718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-23472064427802.992</v>
      </c>
      <c r="L5519" s="444">
        <f t="shared" ca="1" si="189"/>
        <v>-5656767527100521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-5656767527100521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-23569864696252.172</v>
      </c>
      <c r="L5520" s="444">
        <f t="shared" ca="1" si="189"/>
        <v>-5680337391796773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-5680337391796773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-23668072465819.887</v>
      </c>
      <c r="L5521" s="444">
        <f t="shared" ca="1" si="189"/>
        <v>-5704005464262593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-5704005464262593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-23766689434427.469</v>
      </c>
      <c r="L5522" s="444">
        <f t="shared" ca="1" si="189"/>
        <v>-5727772153697020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-5727772153697020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-23865717307070.918</v>
      </c>
      <c r="L5523" s="444">
        <f t="shared" ca="1" si="189"/>
        <v>-5751637871004091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-5751637871004091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-23965157795850.379</v>
      </c>
      <c r="L5524" s="444">
        <f t="shared" ca="1" si="189"/>
        <v>-5775603028799941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-5775603028799941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-24065012619999.754</v>
      </c>
      <c r="L5525" s="444">
        <f t="shared" ca="1" si="189"/>
        <v>-5799668041419941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-5799668041419941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-24165283505916.422</v>
      </c>
      <c r="L5526" s="444">
        <f t="shared" ca="1" si="189"/>
        <v>-5823833324925857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-5823833324925857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-24265972187191.07</v>
      </c>
      <c r="L5527" s="444">
        <f t="shared" ca="1" si="189"/>
        <v>-5848099297113048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-5848099297113048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-24367080404637.699</v>
      </c>
      <c r="L5528" s="444">
        <f t="shared" ca="1" si="189"/>
        <v>-5872466377517686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-5872466377517686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-24468609906323.691</v>
      </c>
      <c r="L5529" s="444">
        <f t="shared" ca="1" si="189"/>
        <v>-5896934987424010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-5896934987424010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-24570562447600.043</v>
      </c>
      <c r="L5530" s="444">
        <f t="shared" ca="1" si="189"/>
        <v>-5921505549871610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-5921505549871610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-24672939791131.707</v>
      </c>
      <c r="L5531" s="444">
        <f t="shared" ca="1" si="189"/>
        <v>-5946178489662742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-5946178489662742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-24775743706928.09</v>
      </c>
      <c r="L5532" s="444">
        <f t="shared" ca="1" si="189"/>
        <v>-5970954233369670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-5970954233369670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-24878975972373.625</v>
      </c>
      <c r="L5533" s="444">
        <f t="shared" ca="1" si="189"/>
        <v>-5995833209342044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-5995833209342044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-24982638372258.516</v>
      </c>
      <c r="L5534" s="444">
        <f t="shared" ca="1" si="189"/>
        <v>-6020815847714303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-6020815847714303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-25086732698809.594</v>
      </c>
      <c r="L5535" s="444">
        <f t="shared" ca="1" si="189"/>
        <v>-6045902580413113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-6045902580413113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-25191260751721.305</v>
      </c>
      <c r="L5536" s="444">
        <f t="shared" ca="1" si="189"/>
        <v>-6071093841164834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-6071093841164834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-25296224338186.809</v>
      </c>
      <c r="L5537" s="444">
        <f t="shared" ca="1" si="189"/>
        <v>-6096390065503021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-6096390065503021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-25401625272929.254</v>
      </c>
      <c r="L5538" s="444">
        <f t="shared" ca="1" si="189"/>
        <v>-6121791690775950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-6121791690775950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-25507465378233.125</v>
      </c>
      <c r="L5539" s="444">
        <f t="shared" ca="1" si="189"/>
        <v>-6147299156154183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-6147299156154183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-25613746483975.762</v>
      </c>
      <c r="L5540" s="444">
        <f t="shared" ca="1" si="189"/>
        <v>-6172912902638159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-6172912902638159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-25720470427658.996</v>
      </c>
      <c r="L5541" s="444">
        <f t="shared" ca="1" si="189"/>
        <v>-6198633373065818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-6198633373065818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-25827639054440.906</v>
      </c>
      <c r="L5542" s="444">
        <f t="shared" ca="1" si="189"/>
        <v>-6224461012120259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-6224461012120259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-25935254217167.746</v>
      </c>
      <c r="L5543" s="444">
        <f t="shared" ca="1" si="189"/>
        <v>-6250396266337427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-6250396266337427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-26043317776405.945</v>
      </c>
      <c r="L5544" s="444">
        <f t="shared" ca="1" si="189"/>
        <v>-6276439584113833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-6276439584113833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-26151831600474.305</v>
      </c>
      <c r="L5545" s="444">
        <f t="shared" ca="1" si="189"/>
        <v>-6302591415714307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-6302591415714307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-26260797565476.277</v>
      </c>
      <c r="L5546" s="444">
        <f t="shared" ca="1" si="189"/>
        <v>-6328852213279783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-6328852213279783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-26370217555332.43</v>
      </c>
      <c r="L5547" s="444">
        <f t="shared" ca="1" si="189"/>
        <v>-6355222430835115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-6355222430835115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-26480093461812.98</v>
      </c>
      <c r="L5548" s="444">
        <f t="shared" ca="1" si="189"/>
        <v>-6381702524296928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-6381702524296928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-26590427184570.531</v>
      </c>
      <c r="L5549" s="444">
        <f t="shared" ca="1" si="189"/>
        <v>-6408292951481499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-6408292951481499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-26701220631172.914</v>
      </c>
      <c r="L5550" s="444">
        <f t="shared" ca="1" si="189"/>
        <v>-6434994172112672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-6434994172112672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-26812475717136.133</v>
      </c>
      <c r="L5551" s="444">
        <f t="shared" ca="1" si="189"/>
        <v>-6461806647829808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-6461806647829808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-26924194365957.531</v>
      </c>
      <c r="L5552" s="444">
        <f t="shared" ca="1" si="189"/>
        <v>-6488730842195766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-6488730842195766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-27036378509149.023</v>
      </c>
      <c r="L5553" s="444">
        <f t="shared" ca="1" si="189"/>
        <v>-6515767220704915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-6515767220704915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-27149030086270.48</v>
      </c>
      <c r="L5554" s="444">
        <f t="shared" ca="1" si="189"/>
        <v>-6542916250791185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-6542916250791185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-27262151044963.27</v>
      </c>
      <c r="L5555" s="444">
        <f t="shared" ca="1" si="189"/>
        <v>-6570178401836148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-6570178401836148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-27375743340983.949</v>
      </c>
      <c r="L5556" s="444">
        <f t="shared" ca="1" si="189"/>
        <v>-6597554145177132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-6597554145177132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-27489808938238.051</v>
      </c>
      <c r="L5557" s="444">
        <f t="shared" ca="1" si="189"/>
        <v>-6625043954115370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-6625043954115370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-27604349808814.043</v>
      </c>
      <c r="L5558" s="444">
        <f t="shared" ca="1" si="189"/>
        <v>-6652648303924184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-6652648303924184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-27719367933017.434</v>
      </c>
      <c r="L5559" s="444">
        <f t="shared" ca="1" si="189"/>
        <v>-6680367671857201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-6680367671857201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-27834865299405.004</v>
      </c>
      <c r="L5560" s="444">
        <f t="shared" ca="1" si="189"/>
        <v>-6708202537156606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-6708202537156606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-27950843904819.191</v>
      </c>
      <c r="L5561" s="444">
        <f t="shared" ca="1" si="189"/>
        <v>-6736153381061425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-6736153381061425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-28067305754422.605</v>
      </c>
      <c r="L5562" s="444">
        <f t="shared" ca="1" si="189"/>
        <v>-6764220686815848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-6764220686815848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-28184252861732.699</v>
      </c>
      <c r="L5563" s="444">
        <f t="shared" ca="1" si="189"/>
        <v>-6792404939677581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-6792404939677581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-28301687248656.586</v>
      </c>
      <c r="L5564" s="444">
        <f t="shared" ca="1" si="189"/>
        <v>-6820706626926238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-6820706626926238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-28419610945525.992</v>
      </c>
      <c r="L5565" s="444">
        <f t="shared" ca="1" si="189"/>
        <v>-6849126237871764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-6849126237871764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-28538025991132.348</v>
      </c>
      <c r="L5566" s="444">
        <f t="shared" ca="1" si="189"/>
        <v>-6877664263862896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-6877664263862896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-28656934432762.066</v>
      </c>
      <c r="L5567" s="444">
        <f t="shared" ca="1" si="189"/>
        <v>-6906321198295658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-6906321198295658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-28776338326231.906</v>
      </c>
      <c r="L5568" s="444">
        <f t="shared" ca="1" si="189"/>
        <v>-6935097536621890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-6935097536621890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-28896239735924.543</v>
      </c>
      <c r="L5569" s="444">
        <f t="shared" ca="1" si="189"/>
        <v>-6963993776357815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-6963993776357815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-29016640734824.23</v>
      </c>
      <c r="L5570" s="444">
        <f t="shared" ca="1" si="189"/>
        <v>-6993010417092639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-6993010417092639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-29137543404552.66</v>
      </c>
      <c r="L5571" s="444">
        <f t="shared" ca="1" si="189"/>
        <v>-7022147960497192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-7022147960497192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-29258949835404.965</v>
      </c>
      <c r="L5572" s="444">
        <f t="shared" ca="1" si="189"/>
        <v>-7051406910332597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-7051406910332597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-29380862126385.82</v>
      </c>
      <c r="L5573" s="444">
        <f t="shared" ca="1" si="189"/>
        <v>-7080787772458983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-7080787772458983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-29503282385245.758</v>
      </c>
      <c r="L5574" s="444">
        <f t="shared" ca="1" si="189"/>
        <v>-7110291054844229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-7110291054844229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-29626212728517.625</v>
      </c>
      <c r="L5575" s="444">
        <f t="shared" ca="1" si="189"/>
        <v>-7139917267572747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-7139917267572747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-29749655281553.109</v>
      </c>
      <c r="L5576" s="444">
        <f t="shared" ca="1" si="189"/>
        <v>-7169666922854300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-7169666922854300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-29873612178559.582</v>
      </c>
      <c r="L5577" s="444">
        <f t="shared" ca="1" si="189"/>
        <v>-7199540535032860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-7199540535032860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-29998085562636.91</v>
      </c>
      <c r="L5578" s="444">
        <f t="shared" ca="1" si="189"/>
        <v>-7229538620595497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-7229538620595497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-30123077585814.57</v>
      </c>
      <c r="L5579" s="444">
        <f t="shared" ca="1" si="189"/>
        <v>-7259661698181312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-7259661698181312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-30248590409088.805</v>
      </c>
      <c r="L5580" s="444">
        <f t="shared" ca="1" si="189"/>
        <v>-7289910288590401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-7289910288590401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-30374626202460.004</v>
      </c>
      <c r="L5581" s="444">
        <f t="shared" ca="1" si="189"/>
        <v>-7320284914792861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-7320284914792861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-30501187144970.254</v>
      </c>
      <c r="L5582" s="444">
        <f t="shared" ca="1" si="189"/>
        <v>-7350786101937831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-7350786101937831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-30628275424740.961</v>
      </c>
      <c r="L5583" s="444">
        <f t="shared" ca="1" si="189"/>
        <v>-7381414377362572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-7381414377362572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-30755893239010.719</v>
      </c>
      <c r="L5584" s="444">
        <f t="shared" ca="1" si="189"/>
        <v>-7412170270601583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-7412170270601583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-30884042794173.262</v>
      </c>
      <c r="L5585" s="444">
        <f t="shared" ca="1" si="189"/>
        <v>-7443054313395756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-7443054313395756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-31012726305815.648</v>
      </c>
      <c r="L5586" s="444">
        <f t="shared" ca="1" si="189"/>
        <v>-7474067039701572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-7474067039701572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-31141945998756.555</v>
      </c>
      <c r="L5587" s="444">
        <f t="shared" ca="1" si="189"/>
        <v>-7505208985700329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-7505208985700329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-31271704107084.703</v>
      </c>
      <c r="L5588" s="444">
        <f t="shared" ca="1" si="189"/>
        <v>-7536480689807414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-7536480689807414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-31402002874197.559</v>
      </c>
      <c r="L5589" s="444">
        <f t="shared" ca="1" si="189"/>
        <v>-7567882692681612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-7567882692681612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-31532844552840.051</v>
      </c>
      <c r="L5590" s="444">
        <f t="shared" ca="1" si="189"/>
        <v>-7599415537234452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-7599415537234452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-31664231405143.551</v>
      </c>
      <c r="L5591" s="444">
        <f t="shared" ca="1" si="189"/>
        <v>-7631079768639596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-7631079768639596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-31796165702664.984</v>
      </c>
      <c r="L5592" s="444">
        <f t="shared" ca="1" si="189"/>
        <v>-7662875934342261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-7662875934342261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-31928649726426.086</v>
      </c>
      <c r="L5593" s="444">
        <f t="shared" ca="1" si="189"/>
        <v>-7694804584068687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-7694804584068687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-32061685766952.863</v>
      </c>
      <c r="L5594" s="444">
        <f t="shared" ca="1" si="189"/>
        <v>-7726866269835640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-7726866269835640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-32195276124315.168</v>
      </c>
      <c r="L5595" s="444">
        <f t="shared" ca="1" si="189"/>
        <v>-7759061545959955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-7759061545959955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-32329423108166.473</v>
      </c>
      <c r="L5596" s="444">
        <f t="shared" ca="1" si="189"/>
        <v>-7791390969068121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-7791390969068121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-32464129037783.836</v>
      </c>
      <c r="L5597" s="444">
        <f t="shared" ca="1" si="189"/>
        <v>-7823855098105905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-7823855098105905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-32599396242107.938</v>
      </c>
      <c r="L5598" s="444">
        <f t="shared" ca="1" si="189"/>
        <v>-7856454494348013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-7856454494348013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-32735227059783.387</v>
      </c>
      <c r="L5599" s="444">
        <f t="shared" ca="1" si="189"/>
        <v>-7889189721407796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-7889189721407796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-32871623839199.148</v>
      </c>
      <c r="L5600" s="444">
        <f t="shared" ca="1" si="189"/>
        <v>-7922061345246995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-7922061345246995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-33008588938529.141</v>
      </c>
      <c r="L5601" s="444">
        <f t="shared" ca="1" si="189"/>
        <v>-7955069934185524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-7955069934185524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-33146124725773.012</v>
      </c>
      <c r="L5602" s="444">
        <f t="shared" ca="1" si="189"/>
        <v>-7988216058911297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-7988216058911297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-33284233578797.066</v>
      </c>
      <c r="L5603" s="444">
        <f t="shared" ca="1" si="189"/>
        <v>-8021500292490094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-8021500292490094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-33422917885375.391</v>
      </c>
      <c r="L5604" s="444">
        <f t="shared" ca="1" si="189"/>
        <v>-8054923210375469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-8054923210375469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-33562180043231.125</v>
      </c>
      <c r="L5605" s="444">
        <f t="shared" ca="1" si="189"/>
        <v>-8088485390418700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-8088485390418700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-33702022460077.918</v>
      </c>
      <c r="L5606" s="444">
        <f t="shared" ca="1" si="189"/>
        <v>-8122187412878778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-8122187412878778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-33842447553661.574</v>
      </c>
      <c r="L5607" s="444">
        <f t="shared" ca="1" si="189"/>
        <v>-8156029860432440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-8156029860432440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-33983457751801.836</v>
      </c>
      <c r="L5608" s="444">
        <f t="shared" ca="1" si="189"/>
        <v>-8190013318184242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-8190013318184242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-34125055492434.344</v>
      </c>
      <c r="L5609" s="444">
        <f t="shared" ca="1" si="189"/>
        <v>-8224138373676676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-8224138373676676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-34267243223652.816</v>
      </c>
      <c r="L5610" s="444">
        <f t="shared" ca="1" si="189"/>
        <v>-8258405616900329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-8258405616900329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-34410023403751.371</v>
      </c>
      <c r="L5611" s="444">
        <f t="shared" ca="1" si="189"/>
        <v>-8292815640304080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-8292815640304080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-34553398501267</v>
      </c>
      <c r="L5612" s="444">
        <f t="shared" ca="1" si="189"/>
        <v>-8327369038805347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-8327369038805347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-34697370995022.277</v>
      </c>
      <c r="L5613" s="444">
        <f t="shared" ca="1" si="189"/>
        <v>-8362066409800369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-8362066409800369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-34841943374168.207</v>
      </c>
      <c r="L5614" s="444">
        <f t="shared" ca="1" si="189"/>
        <v>-8396908353174537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-8396908353174537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-34987118138227.238</v>
      </c>
      <c r="L5615" s="444">
        <f t="shared" ca="1" si="189"/>
        <v>-8431895471312764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-8431895471312764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-35132897797136.516</v>
      </c>
      <c r="L5616" s="444">
        <f t="shared" ca="1" si="189"/>
        <v>-8467028369109901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-8467028369109901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-35279284871291.25</v>
      </c>
      <c r="L5617" s="444">
        <f t="shared" ca="1" si="189"/>
        <v>-8502307653981192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-8502307653981192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-35426281891588.297</v>
      </c>
      <c r="L5618" s="444">
        <f t="shared" ref="L5618:L5872" ca="1" si="194">I5618-J5618+K5618</f>
        <v>-8537733935872780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-8537733935872780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-35573891399469.914</v>
      </c>
      <c r="L5619" s="444">
        <f t="shared" ca="1" si="194"/>
        <v>-8573307827272250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-8573307827272250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-35722115946967.711</v>
      </c>
      <c r="L5620" s="444">
        <f t="shared" ca="1" si="194"/>
        <v>-8609029943219218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-8609029943219218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-35870958096746.742</v>
      </c>
      <c r="L5621" s="444">
        <f t="shared" ca="1" si="194"/>
        <v>-8644900901315965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-8644900901315965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-36020420422149.859</v>
      </c>
      <c r="L5622" s="444">
        <f t="shared" ca="1" si="194"/>
        <v>-8680921321738115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-8680921321738115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-36170505507242.148</v>
      </c>
      <c r="L5623" s="444">
        <f t="shared" ca="1" si="194"/>
        <v>-8717091827245357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-8717091827245357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-36321215946855.656</v>
      </c>
      <c r="L5624" s="444">
        <f t="shared" ca="1" si="194"/>
        <v>-8753413043192213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-8753413043192213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-36472554346634.219</v>
      </c>
      <c r="L5625" s="444">
        <f t="shared" ca="1" si="194"/>
        <v>-8789885597538847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-8789885597538847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-36624523323078.531</v>
      </c>
      <c r="L5626" s="444">
        <f t="shared" ca="1" si="194"/>
        <v>-8826510120861926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-8826510120861926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-36777125503591.359</v>
      </c>
      <c r="L5627" s="444">
        <f t="shared" ca="1" si="194"/>
        <v>-8863287246365517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-8863287246365517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-36930363526522.984</v>
      </c>
      <c r="L5628" s="444">
        <f t="shared" ca="1" si="194"/>
        <v>-8900217609892040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-8900217609892040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-37084240041216.828</v>
      </c>
      <c r="L5629" s="444">
        <f t="shared" ca="1" si="194"/>
        <v>-8937301849933257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-8937301849933257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-37238757708055.242</v>
      </c>
      <c r="L5630" s="444">
        <f t="shared" ca="1" si="194"/>
        <v>-8974540607641312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-8974540607641312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-37393919198505.469</v>
      </c>
      <c r="L5631" s="444">
        <f t="shared" ca="1" si="194"/>
        <v>-9011934526839818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-9011934526839818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-37549727195165.906</v>
      </c>
      <c r="L5632" s="444">
        <f t="shared" ca="1" si="194"/>
        <v>-9049484254034984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-9049484254034984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-37706184391812.43</v>
      </c>
      <c r="L5633" s="444">
        <f t="shared" ca="1" si="194"/>
        <v>-9087190438426796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-9087190438426796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-37863293493444.984</v>
      </c>
      <c r="L5634" s="444">
        <f t="shared" ca="1" si="194"/>
        <v>-9125053731920240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-9125053731920240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-38021057216334.336</v>
      </c>
      <c r="L5635" s="444">
        <f t="shared" ca="1" si="194"/>
        <v>-9163074789136574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-9163074789136574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-38179478288069.055</v>
      </c>
      <c r="L5636" s="444">
        <f t="shared" ca="1" si="194"/>
        <v>-9201254267424644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-9201254267424644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-38338559447602.68</v>
      </c>
      <c r="L5637" s="444">
        <f t="shared" ca="1" si="194"/>
        <v>-9239592826872246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-9239592826872246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-38498303445301.023</v>
      </c>
      <c r="L5638" s="444">
        <f t="shared" ca="1" si="194"/>
        <v>-9278091130317548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-9278091130317548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-38658713042989.781</v>
      </c>
      <c r="L5639" s="444">
        <f t="shared" ca="1" si="194"/>
        <v>-9316749843360538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-9316749843360538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-38819791014002.242</v>
      </c>
      <c r="L5640" s="444">
        <f t="shared" ca="1" si="194"/>
        <v>-9355569634374540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-9355569634374540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-38981540143227.25</v>
      </c>
      <c r="L5641" s="444">
        <f t="shared" ca="1" si="194"/>
        <v>-9394551174517768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-9394551174517768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-39143963227157.367</v>
      </c>
      <c r="L5642" s="444">
        <f t="shared" ca="1" si="194"/>
        <v>-9433695137744926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-9433695137744926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-39307063073937.188</v>
      </c>
      <c r="L5643" s="444">
        <f t="shared" ca="1" si="194"/>
        <v>-9473002200818864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-9473002200818864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-39470842503411.93</v>
      </c>
      <c r="L5644" s="444">
        <f t="shared" ca="1" si="194"/>
        <v>-9512473043322276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-9512473043322276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-39635304347176.148</v>
      </c>
      <c r="L5645" s="444">
        <f t="shared" ca="1" si="194"/>
        <v>-9552108347669452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-9552108347669452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-39800451448622.719</v>
      </c>
      <c r="L5646" s="444">
        <f t="shared" ca="1" si="194"/>
        <v>-9591908799118074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-9591908799118074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-39966286662991.977</v>
      </c>
      <c r="L5647" s="444">
        <f t="shared" ca="1" si="194"/>
        <v>-9631875085781066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-9631875085781066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-40132812857421.109</v>
      </c>
      <c r="L5648" s="444">
        <f t="shared" ca="1" si="194"/>
        <v>-9672007898638488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-9672007898638488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-40300032910993.703</v>
      </c>
      <c r="L5649" s="444">
        <f t="shared" ca="1" si="194"/>
        <v>-9712307931549482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-9712307931549482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-40467949714789.508</v>
      </c>
      <c r="L5650" s="444">
        <f t="shared" ca="1" si="194"/>
        <v>-9752775881264272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-9752775881264272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-40636566171934.469</v>
      </c>
      <c r="L5651" s="444">
        <f t="shared" ca="1" si="194"/>
        <v>-9793412447436206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-9793412447436206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-40805885197650.859</v>
      </c>
      <c r="L5652" s="444">
        <f t="shared" ca="1" si="194"/>
        <v>-9834218332633856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-9834218332633856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-40975909719307.734</v>
      </c>
      <c r="L5653" s="444">
        <f t="shared" ca="1" si="194"/>
        <v>-9875194242353164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-9875194242353164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-41146642676471.516</v>
      </c>
      <c r="L5654" s="444">
        <f t="shared" ca="1" si="194"/>
        <v>-9916340885029636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-9916340885029636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-41318087020956.813</v>
      </c>
      <c r="L5655" s="444">
        <f t="shared" ca="1" si="194"/>
        <v>-9957658972050592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-9957658972050592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-41490245716877.469</v>
      </c>
      <c r="L5656" s="444">
        <f t="shared" ca="1" si="194"/>
        <v>-9999149217767470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-9999149217767470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-41663121740697.789</v>
      </c>
      <c r="L5657" s="444">
        <f t="shared" ca="1" si="194"/>
        <v>-1.0040812339508168E+16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-1.0040812339508168E+16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-41836718081284.031</v>
      </c>
      <c r="L5658" s="444">
        <f t="shared" ca="1" si="194"/>
        <v>-1.0082649057589452E+16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-1.0082649057589452E+16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-42011037739956.047</v>
      </c>
      <c r="L5659" s="444">
        <f t="shared" ca="1" si="194"/>
        <v>-1.0124660095329408E+16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-1.0124660095329408E+16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-42186083730539.203</v>
      </c>
      <c r="L5660" s="444">
        <f t="shared" ca="1" si="194"/>
        <v>-1.0166846179059948E+16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-1.0166846179059948E+16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-42361859079416.453</v>
      </c>
      <c r="L5661" s="444">
        <f t="shared" ca="1" si="194"/>
        <v>-1.0209208038139364E+16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-1.0209208038139364E+16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-42538366825580.68</v>
      </c>
      <c r="L5662" s="444">
        <f t="shared" ca="1" si="194"/>
        <v>-1.0251746404964944E+16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-1.0251746404964944E+16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-42715610020687.266</v>
      </c>
      <c r="L5663" s="444">
        <f t="shared" ca="1" si="194"/>
        <v>-1.0294462014985632E+16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-1.0294462014985632E+16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-42893591729106.797</v>
      </c>
      <c r="L5664" s="444">
        <f t="shared" ca="1" si="194"/>
        <v>-1.0337355606714738E+16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-1.0337355606714738E+16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-43072315027978.078</v>
      </c>
      <c r="L5665" s="444">
        <f t="shared" ca="1" si="194"/>
        <v>-1.0380427921742716E+16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-1.0380427921742716E+16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-43251783007261.313</v>
      </c>
      <c r="L5666" s="444">
        <f t="shared" ca="1" si="194"/>
        <v>-1.0423679704749978E+16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-1.0423679704749978E+16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-43431998769791.578</v>
      </c>
      <c r="L5667" s="444">
        <f t="shared" ca="1" si="194"/>
        <v>-1.046711170351977E+16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-1.046711170351977E+16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-43612965431332.375</v>
      </c>
      <c r="L5668" s="444">
        <f t="shared" ca="1" si="194"/>
        <v>-1.0510724668951102E+16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-1.0510724668951102E+16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-43794686120629.594</v>
      </c>
      <c r="L5669" s="444">
        <f t="shared" ca="1" si="194"/>
        <v>-1.0554519355071732E+16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-1.0554519355071732E+16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-43977163979465.547</v>
      </c>
      <c r="L5670" s="444">
        <f t="shared" ca="1" si="194"/>
        <v>-1.0598496519051198E+16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-1.0598496519051198E+16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-44160402162713.328</v>
      </c>
      <c r="L5671" s="444">
        <f t="shared" ca="1" si="194"/>
        <v>-1.0642656921213912E+16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-1.0642656921213912E+16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-44344403838391.297</v>
      </c>
      <c r="L5672" s="444">
        <f t="shared" ca="1" si="194"/>
        <v>-1.0687001325052304E+16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-1.0687001325052304E+16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-44529172187717.93</v>
      </c>
      <c r="L5673" s="444">
        <f t="shared" ca="1" si="194"/>
        <v>-1.0731530497240022E+16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-1.0731530497240022E+16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-44714710405166.758</v>
      </c>
      <c r="L5674" s="444">
        <f t="shared" ca="1" si="194"/>
        <v>-1.0776245207645188E+16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-1.0776245207645188E+16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-44901021698521.617</v>
      </c>
      <c r="L5675" s="444">
        <f t="shared" ca="1" si="194"/>
        <v>-1.082114622934371E+16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-1.082114622934371E+16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-45088109288932.125</v>
      </c>
      <c r="L5676" s="444">
        <f t="shared" ca="1" si="194"/>
        <v>-1.0866234338632642E+16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-1.0866234338632642E+16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-45275976410969.344</v>
      </c>
      <c r="L5677" s="444">
        <f t="shared" ca="1" si="194"/>
        <v>-1.0911510315043612E+16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-1.0911510315043612E+16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-45464626312681.719</v>
      </c>
      <c r="L5678" s="444">
        <f t="shared" ca="1" si="194"/>
        <v>-1.0956974941356294E+16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-1.0956974941356294E+16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-45654062255651.227</v>
      </c>
      <c r="L5679" s="444">
        <f t="shared" ca="1" si="194"/>
        <v>-1.1002629003611946E+16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-1.1002629003611946E+16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-45844287515049.773</v>
      </c>
      <c r="L5680" s="444">
        <f t="shared" ca="1" si="194"/>
        <v>-1.1048473291126996E+16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-1.1048473291126996E+16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-46035305379695.813</v>
      </c>
      <c r="L5681" s="444">
        <f t="shared" ca="1" si="194"/>
        <v>-1.1094508596506692E+16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-1.1094508596506692E+16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-46227119152111.219</v>
      </c>
      <c r="L5682" s="444">
        <f t="shared" ca="1" si="194"/>
        <v>-1.1140735715658804E+16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-1.1140735715658804E+16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-46419732148578.352</v>
      </c>
      <c r="L5683" s="444">
        <f t="shared" ca="1" si="194"/>
        <v>-1.1187155447807382E+16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-1.1187155447807382E+16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-46613147699197.422</v>
      </c>
      <c r="L5684" s="444">
        <f t="shared" ca="1" si="194"/>
        <v>-1.123376859550658E+16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-1.123376859550658E+16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-46807369147944.086</v>
      </c>
      <c r="L5685" s="444">
        <f t="shared" ca="1" si="194"/>
        <v>-1.1280575964654524E+16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-1.1280575964654524E+16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-47002399852727.18</v>
      </c>
      <c r="L5686" s="444">
        <f t="shared" ca="1" si="194"/>
        <v>-1.1327578364507252E+16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-1.1327578364507252E+16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-47198243185446.883</v>
      </c>
      <c r="L5687" s="444">
        <f t="shared" ca="1" si="194"/>
        <v>-1.1374776607692698E+16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-1.1374776607692698E+16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-47394902532052.906</v>
      </c>
      <c r="L5688" s="444">
        <f t="shared" ca="1" si="194"/>
        <v>-1.142217151022475E+16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-1.142217151022475E+16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-47592381292603.125</v>
      </c>
      <c r="L5689" s="444">
        <f t="shared" ca="1" si="194"/>
        <v>-1.1469763891517354E+16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-1.1469763891517354E+16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-47790682881322.305</v>
      </c>
      <c r="L5690" s="444">
        <f t="shared" ca="1" si="194"/>
        <v>-1.1517554574398676E+16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-1.1517554574398676E+16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-47989810726661.148</v>
      </c>
      <c r="L5691" s="444">
        <f t="shared" ca="1" si="194"/>
        <v>-1.1565544385125338E+16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-1.1565544385125338E+16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-48189768271355.578</v>
      </c>
      <c r="L5692" s="444">
        <f t="shared" ca="1" si="194"/>
        <v>-1.1613734153396694E+16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-1.1613734153396694E+16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-48390558972486.227</v>
      </c>
      <c r="L5693" s="444">
        <f t="shared" ca="1" si="194"/>
        <v>-1.166212471236918E+16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-1.166212471236918E+16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-48592186301538.25</v>
      </c>
      <c r="L5694" s="444">
        <f t="shared" ca="1" si="194"/>
        <v>-1.1710716898670718E+16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-1.1710716898670718E+16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-48794653744461.328</v>
      </c>
      <c r="L5695" s="444">
        <f t="shared" ca="1" si="194"/>
        <v>-1.175951155241518E+16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-1.175951155241518E+16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-48997964801729.914</v>
      </c>
      <c r="L5696" s="444">
        <f t="shared" ca="1" si="194"/>
        <v>-1.180850951721691E+16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-1.180850951721691E+16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-49202122988403.789</v>
      </c>
      <c r="L5697" s="444">
        <f t="shared" ca="1" si="194"/>
        <v>-1.1857711640205314E+16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-1.1857711640205314E+16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-49407131834188.805</v>
      </c>
      <c r="L5698" s="444">
        <f t="shared" ca="1" si="194"/>
        <v>-1.1907118772039502E+16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-1.1907118772039502E+16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-49612994883497.922</v>
      </c>
      <c r="L5699" s="444">
        <f t="shared" ca="1" si="194"/>
        <v>-1.1956731766923E+16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-1.1956731766923E+16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-49819715695512.5</v>
      </c>
      <c r="L5700" s="444">
        <f t="shared" ca="1" si="194"/>
        <v>-1.2006551482618512E+16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-1.2006551482618512E+16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-50027297844243.797</v>
      </c>
      <c r="L5701" s="444">
        <f t="shared" ca="1" si="194"/>
        <v>-1.2056578780462756E+16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-1.2056578780462756E+16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-50235744918594.813</v>
      </c>
      <c r="L5702" s="444">
        <f t="shared" ca="1" si="194"/>
        <v>-1.210681452538135E+16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-1.210681452538135E+16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-50445060522422.289</v>
      </c>
      <c r="L5703" s="444">
        <f t="shared" ca="1" si="194"/>
        <v>-1.2157259585903772E+16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-1.2157259585903772E+16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-50655248274599.047</v>
      </c>
      <c r="L5704" s="444">
        <f t="shared" ca="1" si="194"/>
        <v>-1.2207914834178372E+16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-1.2207914834178372E+16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-50866311809076.547</v>
      </c>
      <c r="L5705" s="444">
        <f t="shared" ca="1" si="194"/>
        <v>-1.2258781145987448E+16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-1.2258781145987448E+16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-51078254774947.703</v>
      </c>
      <c r="L5706" s="444">
        <f t="shared" ca="1" si="194"/>
        <v>-1.2309859400762396E+16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-1.2309859400762396E+16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-51291080836509.984</v>
      </c>
      <c r="L5707" s="444">
        <f t="shared" ca="1" si="194"/>
        <v>-1.2361150481598906E+16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-1.2361150481598906E+16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-51504793673328.773</v>
      </c>
      <c r="L5708" s="444">
        <f t="shared" ca="1" si="194"/>
        <v>-1.2412655275272234E+16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-1.2412655275272234E+16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-51719396980300.977</v>
      </c>
      <c r="L5709" s="444">
        <f t="shared" ca="1" si="194"/>
        <v>-1.2464374672252534E+16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-1.2464374672252534E+16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-51934894467718.891</v>
      </c>
      <c r="L5710" s="444">
        <f t="shared" ca="1" si="194"/>
        <v>-1.2516309566720252E+16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-1.2516309566720252E+16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-52151289861334.383</v>
      </c>
      <c r="L5711" s="444">
        <f t="shared" ca="1" si="194"/>
        <v>-1.2568460856581586E+16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-1.2568460856581586E+16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-52368586902423.273</v>
      </c>
      <c r="L5712" s="444">
        <f t="shared" ca="1" si="194"/>
        <v>-1.262082944348401E+16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-1.262082944348401E+16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-52586789347850.039</v>
      </c>
      <c r="L5713" s="444">
        <f t="shared" ca="1" si="194"/>
        <v>-1.267341623283186E+16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-1.267341623283186E+16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-52805900970132.75</v>
      </c>
      <c r="L5714" s="444">
        <f t="shared" ca="1" si="194"/>
        <v>-1.2726222133801992E+16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-1.2726222133801992E+16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-53025925557508.297</v>
      </c>
      <c r="L5715" s="444">
        <f t="shared" ca="1" si="194"/>
        <v>-1.27792480593595E+16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-1.27792480593595E+16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-53246866913997.914</v>
      </c>
      <c r="L5716" s="444">
        <f t="shared" ca="1" si="194"/>
        <v>-1.2832494926273498E+16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-1.2832494926273498E+16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-53468728859472.906</v>
      </c>
      <c r="L5717" s="444">
        <f t="shared" ca="1" si="194"/>
        <v>-1.288596365513297E+16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-1.288596365513297E+16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-53691515229720.711</v>
      </c>
      <c r="L5718" s="444">
        <f t="shared" ca="1" si="194"/>
        <v>-1.293965517036269E+16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-1.293965517036269E+16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-53915229876511.211</v>
      </c>
      <c r="L5719" s="444">
        <f t="shared" ca="1" si="194"/>
        <v>-1.2993570400239202E+16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-1.2993570400239202E+16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-54139876667663.344</v>
      </c>
      <c r="L5720" s="444">
        <f t="shared" ca="1" si="194"/>
        <v>-1.3047710276906866E+16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-1.3047710276906866E+16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-54365459487111.938</v>
      </c>
      <c r="L5721" s="444">
        <f t="shared" ca="1" si="194"/>
        <v>-1.3102075736393978E+16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-1.3102075736393978E+16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-54591982234974.906</v>
      </c>
      <c r="L5722" s="444">
        <f t="shared" ca="1" si="194"/>
        <v>-1.3156667718628952E+16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-1.3156667718628952E+16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-54819448827620.633</v>
      </c>
      <c r="L5723" s="444">
        <f t="shared" ca="1" si="194"/>
        <v>-1.3211487167456572E+16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-1.3211487167456572E+16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-55047863197735.719</v>
      </c>
      <c r="L5724" s="444">
        <f t="shared" ca="1" si="194"/>
        <v>-1.3266535030654308E+16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-1.3266535030654308E+16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-55277229294392.953</v>
      </c>
      <c r="L5725" s="444">
        <f t="shared" ca="1" si="194"/>
        <v>-1.33218122599487E+16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-1.33218122599487E+16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-55507551083119.586</v>
      </c>
      <c r="L5726" s="444">
        <f t="shared" ca="1" si="194"/>
        <v>-1.337731981103182E+16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-1.337731981103182E+16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-55738832545965.914</v>
      </c>
      <c r="L5727" s="444">
        <f t="shared" ca="1" si="194"/>
        <v>-1.3433058643577786E+16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-1.3433058643577786E+16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-55971077681574.109</v>
      </c>
      <c r="L5728" s="444">
        <f t="shared" ca="1" si="194"/>
        <v>-1.348902972125936E+16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-1.348902972125936E+16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-56204290505247.336</v>
      </c>
      <c r="L5729" s="444">
        <f t="shared" ca="1" si="194"/>
        <v>-1.3545234011764608E+16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-1.3545234011764608E+16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-56438475049019.195</v>
      </c>
      <c r="L5730" s="444">
        <f t="shared" ca="1" si="194"/>
        <v>-1.3601672486813628E+16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-1.3601672486813628E+16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-56673635361723.445</v>
      </c>
      <c r="L5731" s="444">
        <f t="shared" ca="1" si="194"/>
        <v>-1.3658346122175352E+16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-1.3658346122175352E+16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-56909775509063.969</v>
      </c>
      <c r="L5732" s="444">
        <f t="shared" ca="1" si="194"/>
        <v>-1.3715255897684416E+16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-1.3715255897684416E+16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-57146899573685.063</v>
      </c>
      <c r="L5733" s="444">
        <f t="shared" ca="1" si="194"/>
        <v>-1.3772402797258102E+16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-1.3772402797258102E+16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-57385011655242.094</v>
      </c>
      <c r="L5734" s="444">
        <f t="shared" ca="1" si="194"/>
        <v>-1.3829787808913344E+16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-1.3829787808913344E+16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-57624115870472.266</v>
      </c>
      <c r="L5735" s="444">
        <f t="shared" ca="1" si="194"/>
        <v>-1.3887411924783816E+16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-1.3887411924783816E+16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-57864216353265.898</v>
      </c>
      <c r="L5736" s="444">
        <f t="shared" ca="1" si="194"/>
        <v>-1.3945276141137082E+16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-1.3945276141137082E+16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-58105317254737.844</v>
      </c>
      <c r="L5737" s="444">
        <f t="shared" ca="1" si="194"/>
        <v>-1.400338145839182E+16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-1.400338145839182E+16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-58347422743299.25</v>
      </c>
      <c r="L5738" s="444">
        <f t="shared" ca="1" si="194"/>
        <v>-1.406172888113512E+16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-1.406172888113512E+16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-58590537004729.664</v>
      </c>
      <c r="L5739" s="444">
        <f t="shared" ca="1" si="194"/>
        <v>-1.412031941813985E+16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-1.412031941813985E+16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-58834664242249.367</v>
      </c>
      <c r="L5740" s="444">
        <f t="shared" ca="1" si="194"/>
        <v>-1.41791540823821E+16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-1.41791540823821E+16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-59079808676592.086</v>
      </c>
      <c r="L5741" s="444">
        <f t="shared" ca="1" si="194"/>
        <v>-1.4238233891058692E+16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-1.4238233891058692E+16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-59325974546077.883</v>
      </c>
      <c r="L5742" s="444">
        <f t="shared" ca="1" si="194"/>
        <v>-1.429755986560477E+16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-1.429755986560477E+16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-59573166106686.539</v>
      </c>
      <c r="L5743" s="444">
        <f t="shared" ca="1" si="194"/>
        <v>-1.4357133031711456E+16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-1.4357133031711456E+16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-59821387632131.063</v>
      </c>
      <c r="L5744" s="444">
        <f t="shared" ca="1" si="194"/>
        <v>-1.4416954419343588E+16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-1.4416954419343588E+16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-60070643413931.609</v>
      </c>
      <c r="L5745" s="444">
        <f t="shared" ca="1" si="194"/>
        <v>-1.447702506275752E+16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-1.447702506275752E+16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-60320937761489.664</v>
      </c>
      <c r="L5746" s="444">
        <f t="shared" ca="1" si="194"/>
        <v>-1.453734600051901E+16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-1.453734600051901E+16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-60572275002162.539</v>
      </c>
      <c r="L5747" s="444">
        <f t="shared" ca="1" si="194"/>
        <v>-1.4597918275521172E+16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-1.4597918275521172E+16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-60824659481338.219</v>
      </c>
      <c r="L5748" s="444">
        <f t="shared" ca="1" si="194"/>
        <v>-1.465874293500251E+16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-1.465874293500251E+16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-61078095562510.461</v>
      </c>
      <c r="L5749" s="444">
        <f t="shared" ca="1" si="194"/>
        <v>-1.471982103056502E+16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-1.471982103056502E+16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-61332587627354.25</v>
      </c>
      <c r="L5750" s="444">
        <f t="shared" ca="1" si="194"/>
        <v>-1.4781153618192374E+16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-1.4781153618192374E+16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-61588140075801.555</v>
      </c>
      <c r="L5751" s="444">
        <f t="shared" ca="1" si="194"/>
        <v>-1.4842741758268176E+16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-1.4842741758268176E+16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-61844757326117.398</v>
      </c>
      <c r="L5752" s="444">
        <f t="shared" ca="1" si="194"/>
        <v>-1.4904586515594294E+16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-1.4904586515594294E+16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-62102443814976.227</v>
      </c>
      <c r="L5753" s="444">
        <f t="shared" ca="1" si="194"/>
        <v>-1.496668895940927E+16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-1.496668895940927E+16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-62361203997538.625</v>
      </c>
      <c r="L5754" s="444">
        <f t="shared" ca="1" si="194"/>
        <v>-1.5029050163406808E+16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-1.5029050163406808E+16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-62621042347528.367</v>
      </c>
      <c r="L5755" s="444">
        <f t="shared" ca="1" si="194"/>
        <v>-1.5091671205754336E+16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-1.5091671205754336E+16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-62881963357309.734</v>
      </c>
      <c r="L5756" s="444">
        <f t="shared" ca="1" si="194"/>
        <v>-1.5154553169111646E+16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-1.5154553169111646E+16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-63143971537965.188</v>
      </c>
      <c r="L5757" s="444">
        <f t="shared" ca="1" si="194"/>
        <v>-1.5217697140649612E+16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-1.5217697140649612E+16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-63407071419373.375</v>
      </c>
      <c r="L5758" s="444">
        <f t="shared" ca="1" si="194"/>
        <v>-1.5281104212068986E+16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-1.5281104212068986E+16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-63671267550287.438</v>
      </c>
      <c r="L5759" s="444">
        <f t="shared" ca="1" si="194"/>
        <v>-1.5344775479619274E+16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-1.5344775479619274E+16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-63936564498413.641</v>
      </c>
      <c r="L5760" s="444">
        <f t="shared" ca="1" si="194"/>
        <v>-1.5408712044117688E+16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-1.5408712044117688E+16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-64202966850490.375</v>
      </c>
      <c r="L5761" s="444">
        <f t="shared" ca="1" si="194"/>
        <v>-1.5472915010968178E+16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-1.5472915010968178E+16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-64470479212367.398</v>
      </c>
      <c r="L5762" s="444">
        <f t="shared" ca="1" si="194"/>
        <v>-1.5537385490180546E+16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-1.5537385490180546E+16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-64739106209085.609</v>
      </c>
      <c r="L5763" s="444">
        <f t="shared" ca="1" si="194"/>
        <v>-1.5602124596389632E+16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-1.5602124596389632E+16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-65008852484956.797</v>
      </c>
      <c r="L5764" s="444">
        <f t="shared" ca="1" si="194"/>
        <v>-1.5667133448874588E+16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-1.5667133448874588E+16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-65279722703644.117</v>
      </c>
      <c r="L5765" s="444">
        <f t="shared" ca="1" si="194"/>
        <v>-1.5732413171578232E+16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-1.5732413171578232E+16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-65551721548242.641</v>
      </c>
      <c r="L5766" s="444">
        <f t="shared" ca="1" si="194"/>
        <v>-1.5797964893126474E+16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-1.5797964893126474E+16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-65824853721360.305</v>
      </c>
      <c r="L5767" s="444">
        <f t="shared" ca="1" si="194"/>
        <v>-1.5863789746847834E+16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-1.5863789746847834E+16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-66099123945199.305</v>
      </c>
      <c r="L5768" s="444">
        <f t="shared" ca="1" si="194"/>
        <v>-1.5929888870793034E+16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-1.5929888870793034E+16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-66374536961637.633</v>
      </c>
      <c r="L5769" s="444">
        <f t="shared" ca="1" si="194"/>
        <v>-1.5996263407754672E+16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-1.5996263407754672E+16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-66651097532311.141</v>
      </c>
      <c r="L5770" s="444">
        <f t="shared" ca="1" si="194"/>
        <v>-1.6062914505286984E+16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-1.6062914505286984E+16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-66928810438695.766</v>
      </c>
      <c r="L5771" s="444">
        <f t="shared" ca="1" si="194"/>
        <v>-1.612984331572568E+16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-1.612984331572568E+16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-67207680482190.336</v>
      </c>
      <c r="L5772" s="444">
        <f t="shared" ca="1" si="194"/>
        <v>-1.619705099620787E+16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-1.619705099620787E+16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-67487712484199.461</v>
      </c>
      <c r="L5773" s="444">
        <f t="shared" ca="1" si="194"/>
        <v>-1.626453870869207E+16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-1.626453870869207E+16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-67768911286216.945</v>
      </c>
      <c r="L5774" s="444">
        <f t="shared" ca="1" si="194"/>
        <v>-1.6332307619978286E+16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-1.6332307619978286E+16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-68051281749909.531</v>
      </c>
      <c r="L5775" s="444">
        <f t="shared" ca="1" si="194"/>
        <v>-1.6400358901728196E+16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-1.6400358901728196E+16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-68334828757200.813</v>
      </c>
      <c r="L5776" s="444">
        <f t="shared" ca="1" si="194"/>
        <v>-1.6468693730485396E+16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-1.6468693730485396E+16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-68619557210355.805</v>
      </c>
      <c r="L5777" s="444">
        <f t="shared" ca="1" si="194"/>
        <v>-1.6537313287695752E+16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-1.6537313287695752E+16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-68905472032065.633</v>
      </c>
      <c r="L5778" s="444">
        <f t="shared" ca="1" si="194"/>
        <v>-1.6606218759727818E+16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-1.6606218759727818E+16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-69192578165532.563</v>
      </c>
      <c r="L5779" s="444">
        <f t="shared" ca="1" si="194"/>
        <v>-1.667541133789335E+16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-1.667541133789335E+16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-69480880574555.625</v>
      </c>
      <c r="L5780" s="444">
        <f t="shared" ca="1" si="194"/>
        <v>-1.6744892218467906E+16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-1.6744892218467906E+16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-69770384243616.273</v>
      </c>
      <c r="L5781" s="444">
        <f t="shared" ca="1" si="194"/>
        <v>-1.6814662602711522E+16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-1.6814662602711522E+16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-70061094177964.672</v>
      </c>
      <c r="L5782" s="444">
        <f t="shared" ca="1" si="194"/>
        <v>-1.6884723696889486E+16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-1.6884723696889486E+16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-70353015403706.188</v>
      </c>
      <c r="L5783" s="444">
        <f t="shared" ca="1" si="194"/>
        <v>-1.6955076712293192E+16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-1.6955076712293192E+16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-70646152967888.313</v>
      </c>
      <c r="L5784" s="444">
        <f t="shared" ca="1" si="194"/>
        <v>-1.702572286526108E+16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-1.702572286526108E+16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-70940511938587.844</v>
      </c>
      <c r="L5785" s="444">
        <f t="shared" ca="1" si="194"/>
        <v>-1.7096663377199668E+16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-1.7096663377199668E+16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-71236097404998.625</v>
      </c>
      <c r="L5786" s="444">
        <f t="shared" ca="1" si="194"/>
        <v>-1.7167899474604666E+16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-1.7167899474604666E+16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-71532914477519.438</v>
      </c>
      <c r="L5787" s="444">
        <f t="shared" ca="1" si="194"/>
        <v>-1.7239432389082186E+16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-1.7239432389082186E+16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-71830968287842.453</v>
      </c>
      <c r="L5788" s="444">
        <f t="shared" ca="1" si="194"/>
        <v>-1.7311263357370028E+16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-1.7311263357370028E+16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-72130263989041.781</v>
      </c>
      <c r="L5789" s="444">
        <f t="shared" ca="1" si="194"/>
        <v>-1.738339362135907E+16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-1.738339362135907E+16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-72430806755662.797</v>
      </c>
      <c r="L5790" s="444">
        <f t="shared" ca="1" si="194"/>
        <v>-1.7455824428114732E+16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-1.7455824428114732E+16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-72732601783811.375</v>
      </c>
      <c r="L5791" s="444">
        <f t="shared" ca="1" si="194"/>
        <v>-1.7528557029898544E+16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-1.7528557029898544E+16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-73035654291243.938</v>
      </c>
      <c r="L5792" s="444">
        <f t="shared" ca="1" si="194"/>
        <v>-1.7601592684189788E+16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-1.7601592684189788E+16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-73339969517457.453</v>
      </c>
      <c r="L5793" s="444">
        <f t="shared" ca="1" si="194"/>
        <v>-1.7674932653707246E+16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-1.7674932653707246E+16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-73645552723780.188</v>
      </c>
      <c r="L5794" s="444">
        <f t="shared" ca="1" si="194"/>
        <v>-1.7748578206431026E+16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-1.7748578206431026E+16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-73952409193462.594</v>
      </c>
      <c r="L5795" s="444">
        <f t="shared" ca="1" si="194"/>
        <v>-1.7822530615624488E+16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-1.7822530615624488E+16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-74260544231768.703</v>
      </c>
      <c r="L5796" s="444">
        <f t="shared" ca="1" si="194"/>
        <v>-1.7896791159856256E+16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-1.7896791159856256E+16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-74569963166067.734</v>
      </c>
      <c r="L5797" s="444">
        <f t="shared" ca="1" si="194"/>
        <v>-1.7971361123022324E+16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-1.7971361123022324E+16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-74880671345926.344</v>
      </c>
      <c r="L5798" s="444">
        <f t="shared" ca="1" si="194"/>
        <v>-1.8046241794368252E+16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-1.8046241794368252E+16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-75192674143201.047</v>
      </c>
      <c r="L5799" s="444">
        <f t="shared" ca="1" si="194"/>
        <v>-1.8121434468511452E+16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-1.8121434468511452E+16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-75505976952131.047</v>
      </c>
      <c r="L5800" s="444">
        <f t="shared" ca="1" si="194"/>
        <v>-1.8196940445463584E+16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-1.8196940445463584E+16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-75820585189431.594</v>
      </c>
      <c r="L5801" s="444">
        <f t="shared" ca="1" si="194"/>
        <v>-1.8272761030653016E+16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-1.8272761030653016E+16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-76136504294387.563</v>
      </c>
      <c r="L5802" s="444">
        <f t="shared" ca="1" si="194"/>
        <v>-1.8348897534947404E+16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-1.8348897534947404E+16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-76453739728947.516</v>
      </c>
      <c r="L5803" s="444">
        <f t="shared" ca="1" si="194"/>
        <v>-1.8425351274676352E+16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-1.8425351274676352E+16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-76772296977818.125</v>
      </c>
      <c r="L5804" s="444">
        <f t="shared" ca="1" si="194"/>
        <v>-1.8502123571654172E+16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-1.8502123571654172E+16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-77092181548559.047</v>
      </c>
      <c r="L5805" s="444">
        <f t="shared" ca="1" si="194"/>
        <v>-1.8579215753202732E+16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-1.8579215753202732E+16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-77413398971678.047</v>
      </c>
      <c r="L5806" s="444">
        <f t="shared" ca="1" si="194"/>
        <v>-1.8656629152174412E+16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-1.8656629152174412E+16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-77735954800726.719</v>
      </c>
      <c r="L5807" s="444">
        <f t="shared" ca="1" si="194"/>
        <v>-1.873436510697514E+16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-1.873436510697514E+16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-78059854612396.422</v>
      </c>
      <c r="L5808" s="444">
        <f t="shared" ca="1" si="194"/>
        <v>-1.8812424961587536E+16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-1.8812424961587536E+16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-78385104006614.734</v>
      </c>
      <c r="L5809" s="444">
        <f t="shared" ca="1" si="194"/>
        <v>-1.8890810065594152E+16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-1.8890810065594152E+16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-78711708606642.297</v>
      </c>
      <c r="L5810" s="444">
        <f t="shared" ca="1" si="194"/>
        <v>-1.8969521774200796E+16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-1.8969521774200796E+16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-79039674059169.984</v>
      </c>
      <c r="L5811" s="444">
        <f t="shared" ca="1" si="194"/>
        <v>-1.9048561448259964E+16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-1.9048561448259964E+16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-79369006034416.516</v>
      </c>
      <c r="L5812" s="444">
        <f t="shared" ca="1" si="194"/>
        <v>-1.912793045429438E+16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-1.912793045429438E+16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-79699710226226.578</v>
      </c>
      <c r="L5813" s="444">
        <f t="shared" ca="1" si="194"/>
        <v>-1.9207630164520608E+16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-1.9207630164520608E+16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-80031792352169.203</v>
      </c>
      <c r="L5814" s="444">
        <f t="shared" ca="1" si="194"/>
        <v>-1.9287661956872776E+16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-1.9287661956872776E+16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-80365258153636.563</v>
      </c>
      <c r="L5815" s="444">
        <f t="shared" ca="1" si="194"/>
        <v>-1.9368027215026412E+16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-1.9368027215026412E+16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-80700113395943.375</v>
      </c>
      <c r="L5816" s="444">
        <f t="shared" ca="1" si="194"/>
        <v>-1.9448727328422356E+16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-1.9448727328422356E+16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-81036363868426.484</v>
      </c>
      <c r="L5817" s="444">
        <f t="shared" ca="1" si="194"/>
        <v>-1.9529763692290784E+16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-1.9529763692290784E+16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-81374015384544.938</v>
      </c>
      <c r="L5818" s="444">
        <f t="shared" ca="1" si="194"/>
        <v>-1.9611137707675328E+16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-1.9611137707675328E+16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-81713073781980.531</v>
      </c>
      <c r="L5819" s="444">
        <f t="shared" ca="1" si="194"/>
        <v>-1.9692850781457308E+16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-1.9692850781457308E+16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-82053544922738.781</v>
      </c>
      <c r="L5820" s="444">
        <f t="shared" ca="1" si="194"/>
        <v>-1.9774904326380048E+16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-1.9774904326380048E+16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-82395434693250.203</v>
      </c>
      <c r="L5821" s="444">
        <f t="shared" ca="1" si="194"/>
        <v>-1.98572997610733E+16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-1.98572997610733E+16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-82738749004472.078</v>
      </c>
      <c r="L5822" s="444">
        <f t="shared" ca="1" si="194"/>
        <v>-1.9940038510077772E+16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-1.9940038510077772E+16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-83083493791990.719</v>
      </c>
      <c r="L5823" s="444">
        <f t="shared" ca="1" si="194"/>
        <v>-2.0023122003869764E+16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-2.0023122003869764E+16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-83429675016124.016</v>
      </c>
      <c r="L5824" s="444">
        <f t="shared" ca="1" si="194"/>
        <v>-2.0106551678885888E+16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-2.0106551678885888E+16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-83777298662024.531</v>
      </c>
      <c r="L5825" s="444">
        <f t="shared" ca="1" si="194"/>
        <v>-2.0190328977547912E+16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-2.0190328977547912E+16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-84126370739782.969</v>
      </c>
      <c r="L5826" s="444">
        <f t="shared" ca="1" si="194"/>
        <v>-2.0274455348287696E+16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-2.0274455348287696E+16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-84476897284532.063</v>
      </c>
      <c r="L5827" s="444">
        <f t="shared" ca="1" si="194"/>
        <v>-2.0358932245572228E+16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-2.0358932245572228E+16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-84828884356550.953</v>
      </c>
      <c r="L5828" s="444">
        <f t="shared" ca="1" si="194"/>
        <v>-2.044376112992878E+16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-2.044376112992878E+16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-85182338041369.922</v>
      </c>
      <c r="L5829" s="444">
        <f t="shared" ca="1" si="194"/>
        <v>-2.0528943467970148E+16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-2.0528943467970148E+16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-85537264449875.609</v>
      </c>
      <c r="L5830" s="444">
        <f t="shared" ca="1" si="194"/>
        <v>-2.0614480732420024E+16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-2.0614480732420024E+16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-85893669718416.766</v>
      </c>
      <c r="L5831" s="444">
        <f t="shared" ca="1" si="194"/>
        <v>-2.070037440213844E+16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-2.070037440213844E+16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-86251560008910.172</v>
      </c>
      <c r="L5832" s="444">
        <f t="shared" ca="1" si="194"/>
        <v>-2.0786625962147352E+16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-2.0786625962147352E+16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-86610941508947.297</v>
      </c>
      <c r="L5833" s="444">
        <f t="shared" ca="1" si="194"/>
        <v>-2.08732369036563E+16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-2.08732369036563E+16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-86971820431901.25</v>
      </c>
      <c r="L5834" s="444">
        <f t="shared" ca="1" si="194"/>
        <v>-2.09602087240882E+16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-2.09602087240882E+16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-87334203017034.172</v>
      </c>
      <c r="L5835" s="444">
        <f t="shared" ca="1" si="194"/>
        <v>-2.1047542927105236E+16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-2.1047542927105236E+16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-87698095529605.156</v>
      </c>
      <c r="L5836" s="444">
        <f t="shared" ca="1" si="194"/>
        <v>-2.113524102263484E+16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-2.113524102263484E+16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-88063504260978.5</v>
      </c>
      <c r="L5837" s="444">
        <f t="shared" ca="1" si="194"/>
        <v>-2.122330452689582E+16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-2.122330452689582E+16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-88430435528732.578</v>
      </c>
      <c r="L5838" s="444">
        <f t="shared" ca="1" si="194"/>
        <v>-2.1311734962424552E+16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-2.1311734962424552E+16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-88798895676768.969</v>
      </c>
      <c r="L5839" s="444">
        <f t="shared" ca="1" si="194"/>
        <v>-2.140053385810132E+16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-2.140053385810132E+16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-89168891075422.172</v>
      </c>
      <c r="L5840" s="444">
        <f t="shared" ca="1" si="194"/>
        <v>-2.1489702749176744E+16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-2.1489702749176744E+16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-89540428121569.766</v>
      </c>
      <c r="L5841" s="444">
        <f t="shared" ca="1" si="194"/>
        <v>-2.1579243177298312E+16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-2.1579243177298312E+16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-89913513238742.969</v>
      </c>
      <c r="L5842" s="444">
        <f t="shared" ca="1" si="194"/>
        <v>-2.1669156690537056E+16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-2.1669156690537056E+16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-90288152877237.734</v>
      </c>
      <c r="L5843" s="444">
        <f t="shared" ca="1" si="194"/>
        <v>-2.1759444843414292E+16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-2.1759444843414292E+16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-90664353514226.219</v>
      </c>
      <c r="L5844" s="444">
        <f t="shared" ca="1" si="194"/>
        <v>-2.185010919692852E+16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-2.185010919692852E+16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-91042121653868.828</v>
      </c>
      <c r="L5845" s="444">
        <f t="shared" ca="1" si="194"/>
        <v>-2.1941151318582388E+16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-2.1941151318582388E+16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-91421463827426.609</v>
      </c>
      <c r="L5846" s="444">
        <f t="shared" ca="1" si="194"/>
        <v>-2.2032572782409816E+16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-2.2032572782409816E+16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-91802386593374.234</v>
      </c>
      <c r="L5847" s="444">
        <f t="shared" ca="1" si="194"/>
        <v>-2.2124375169003192E+16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-2.2124375169003192E+16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-92184896537513.297</v>
      </c>
      <c r="L5848" s="444">
        <f t="shared" ca="1" si="194"/>
        <v>-2.2216560065540704E+16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-2.2216560065540704E+16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-92569000273086.266</v>
      </c>
      <c r="L5849" s="444">
        <f t="shared" ca="1" si="194"/>
        <v>-2.2309129065813792E+16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-2.2309129065813792E+16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-92954704440890.797</v>
      </c>
      <c r="L5850" s="444">
        <f t="shared" ca="1" si="194"/>
        <v>-2.2402083770254684E+16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-2.2402083770254684E+16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-93342015709394.516</v>
      </c>
      <c r="L5851" s="444">
        <f t="shared" ca="1" si="194"/>
        <v>-2.249542578596408E+16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-2.249542578596408E+16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-93730940774850.328</v>
      </c>
      <c r="L5852" s="444">
        <f t="shared" ca="1" si="194"/>
        <v>-2.2589156726738932E+16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-2.2589156726738932E+16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-94121486361412.219</v>
      </c>
      <c r="L5853" s="444">
        <f t="shared" ca="1" si="194"/>
        <v>-2.2683278213100344E+16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-2.2683278213100344E+16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-94513659221251.438</v>
      </c>
      <c r="L5854" s="444">
        <f t="shared" ca="1" si="194"/>
        <v>-2.2777791872321596E+16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-2.2777791872321596E+16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-94907466134673.313</v>
      </c>
      <c r="L5855" s="444">
        <f t="shared" ca="1" si="194"/>
        <v>-2.2872699338456268E+16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-2.2872699338456268E+16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-95302913910234.453</v>
      </c>
      <c r="L5856" s="444">
        <f t="shared" ca="1" si="194"/>
        <v>-2.2968002252366504E+16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-2.2968002252366504E+16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-95700009384860.438</v>
      </c>
      <c r="L5857" s="444">
        <f t="shared" ca="1" si="194"/>
        <v>-2.3063702261751364E+16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-2.3063702261751364E+16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-96098759423964.016</v>
      </c>
      <c r="L5858" s="444">
        <f t="shared" ca="1" si="194"/>
        <v>-2.3159801021175328E+16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-2.3159801021175328E+16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-96499170921563.859</v>
      </c>
      <c r="L5859" s="444">
        <f t="shared" ca="1" si="194"/>
        <v>-2.3256300192096892E+16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-2.3256300192096892E+16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-96901250800403.719</v>
      </c>
      <c r="L5860" s="444">
        <f t="shared" ca="1" si="194"/>
        <v>-2.3353201442897296E+16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-2.3353201442897296E+16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-97305006012072.063</v>
      </c>
      <c r="L5861" s="444">
        <f t="shared" ca="1" si="194"/>
        <v>-2.3450506448909368E+16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-2.3450506448909368E+16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-97710443537122.359</v>
      </c>
      <c r="L5862" s="444">
        <f t="shared" ca="1" si="194"/>
        <v>-2.3548216892446492E+16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-2.3548216892446492E+16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-98117570385193.719</v>
      </c>
      <c r="L5863" s="444">
        <f t="shared" ca="1" si="194"/>
        <v>-2.3646334462831684E+16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-2.3646334462831684E+16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-98526393595132.016</v>
      </c>
      <c r="L5864" s="444">
        <f t="shared" ca="1" si="194"/>
        <v>-2.3744860856426816E+16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-2.3744860856426816E+16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-98936920235111.734</v>
      </c>
      <c r="L5865" s="444">
        <f t="shared" ca="1" si="194"/>
        <v>-2.3843797776661928E+16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-2.3843797776661928E+16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-99349157402758.031</v>
      </c>
      <c r="L5866" s="444">
        <f t="shared" ca="1" si="194"/>
        <v>-2.3943146934064688E+16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-2.3943146934064688E+16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-99763112225269.531</v>
      </c>
      <c r="L5867" s="444">
        <f t="shared" ca="1" si="194"/>
        <v>-2.4042910046289956E+16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-2.4042910046289956E+16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-100178791859541.48</v>
      </c>
      <c r="L5868" s="444">
        <f t="shared" ca="1" si="194"/>
        <v>-2.4143088838149496E+16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-2.4143088838149496E+16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-100596203492289.56</v>
      </c>
      <c r="L5869" s="444">
        <f t="shared" ca="1" si="194"/>
        <v>-2.4243685041641784E+16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-2.4243685041641784E+16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-101015354340174.09</v>
      </c>
      <c r="L5870" s="444">
        <f t="shared" ca="1" si="194"/>
        <v>-2.434470039598196E+16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-2.434470039598196E+16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-101436251649924.83</v>
      </c>
      <c r="L5871" s="444">
        <f t="shared" ca="1" si="194"/>
        <v>-2.4446136647631884E+16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-2.4446136647631884E+16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-101858902698466.19</v>
      </c>
      <c r="L5872" s="444">
        <f t="shared" ca="1" si="194"/>
        <v>-2.4547995550330352E+16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-2.4547995550330352E+16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-102283314793043.13</v>
      </c>
      <c r="L5873" s="444">
        <f t="shared" ref="L5873:L6127" ca="1" si="199">I5873-J5873+K5873</f>
        <v>-2.4650278865123396E+16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-2.4650278865123396E+16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-102709495271347.48</v>
      </c>
      <c r="L5874" s="444">
        <f t="shared" ca="1" si="199"/>
        <v>-2.4752988360394744E+16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-2.4752988360394744E+16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-103137451501644.77</v>
      </c>
      <c r="L5875" s="444">
        <f t="shared" ca="1" si="199"/>
        <v>-2.4856125811896388E+16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-2.4856125811896388E+16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-103567190882901.61</v>
      </c>
      <c r="L5876" s="444">
        <f t="shared" ca="1" si="199"/>
        <v>-2.4959693002779288E+16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-2.4959693002779288E+16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-103998720844913.7</v>
      </c>
      <c r="L5877" s="444">
        <f t="shared" ca="1" si="199"/>
        <v>-2.50636917236242E+16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-2.50636917236242E+16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-104432048848434.17</v>
      </c>
      <c r="L5878" s="444">
        <f t="shared" ca="1" si="199"/>
        <v>-2.5168123772472636E+16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-2.5168123772472636E+16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-104867182385302.66</v>
      </c>
      <c r="L5879" s="444">
        <f t="shared" ca="1" si="199"/>
        <v>-2.527299095485794E+16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-2.527299095485794E+16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-105304128978574.75</v>
      </c>
      <c r="L5880" s="444">
        <f t="shared" ca="1" si="199"/>
        <v>-2.5378295083836516E+16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-2.5378295083836516E+16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-105742896182652.16</v>
      </c>
      <c r="L5881" s="444">
        <f t="shared" ca="1" si="199"/>
        <v>-2.5484037980019168E+16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-2.5484037980019168E+16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-106183491583413.2</v>
      </c>
      <c r="L5882" s="444">
        <f t="shared" ca="1" si="199"/>
        <v>-2.559022147160258E+16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-2.559022147160258E+16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-106625922798344.08</v>
      </c>
      <c r="L5883" s="444">
        <f t="shared" ca="1" si="199"/>
        <v>-2.5696847394400924E+16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-2.5696847394400924E+16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-107070197476670.52</v>
      </c>
      <c r="L5884" s="444">
        <f t="shared" ca="1" si="199"/>
        <v>-2.5803917591877596E+16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-2.5803917591877596E+16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-107516323299489.98</v>
      </c>
      <c r="L5885" s="444">
        <f t="shared" ca="1" si="199"/>
        <v>-2.5911433915177084E+16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-2.5911433915177084E+16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-107964307979904.52</v>
      </c>
      <c r="L5886" s="444">
        <f t="shared" ca="1" si="199"/>
        <v>-2.6019398223156988E+16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-2.6019398223156988E+16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-108414159263154.11</v>
      </c>
      <c r="L5887" s="444">
        <f t="shared" ca="1" si="199"/>
        <v>-2.6127812382420144E+16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-2.6127812382420144E+16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-108865884926750.59</v>
      </c>
      <c r="L5888" s="444">
        <f t="shared" ca="1" si="199"/>
        <v>-2.6236678267346896E+16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-2.6236678267346896E+16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-109319492780612.06</v>
      </c>
      <c r="L5889" s="444">
        <f t="shared" ca="1" si="199"/>
        <v>-2.6345997760127508E+16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-2.6345997760127508E+16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-109774990667197.95</v>
      </c>
      <c r="L5890" s="444">
        <f t="shared" ca="1" si="199"/>
        <v>-2.6455772750794704E+16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-2.6455772750794704E+16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-110232386461644.59</v>
      </c>
      <c r="L5891" s="444">
        <f t="shared" ca="1" si="199"/>
        <v>-2.6566005137256348E+16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-2.6566005137256348E+16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-110691688071901.45</v>
      </c>
      <c r="L5892" s="444">
        <f t="shared" ca="1" si="199"/>
        <v>-2.6676696825328248E+16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-2.6676696825328248E+16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-111152903438867.7</v>
      </c>
      <c r="L5893" s="444">
        <f t="shared" ca="1" si="199"/>
        <v>-2.6787849728767116E+16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-2.6787849728767116E+16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-111616040536529.66</v>
      </c>
      <c r="L5894" s="444">
        <f t="shared" ca="1" si="199"/>
        <v>-2.6899465769303644E+16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-2.6899465769303644E+16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-112081107372098.52</v>
      </c>
      <c r="L5895" s="444">
        <f t="shared" ca="1" si="199"/>
        <v>-2.7011546876675744E+16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-2.7011546876675744E+16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-112548111986148.94</v>
      </c>
      <c r="L5896" s="444">
        <f t="shared" ca="1" si="199"/>
        <v>-2.7124094988661892E+16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-2.7124094988661892E+16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-113017062452757.88</v>
      </c>
      <c r="L5897" s="444">
        <f t="shared" ca="1" si="199"/>
        <v>-2.7237112051114648E+16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-2.7237112051114648E+16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-113487966879644.36</v>
      </c>
      <c r="L5898" s="444">
        <f t="shared" ca="1" si="199"/>
        <v>-2.7350600017994292E+16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-2.7350600017994292E+16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-113960833408309.55</v>
      </c>
      <c r="L5899" s="444">
        <f t="shared" ca="1" si="199"/>
        <v>-2.74645608514026E+16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-2.74645608514026E+16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-114435670214177.5</v>
      </c>
      <c r="L5900" s="444">
        <f t="shared" ca="1" si="199"/>
        <v>-2.7578996521616776E+16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-2.7578996521616776E+16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-114912485506736.56</v>
      </c>
      <c r="L5901" s="444">
        <f t="shared" ca="1" si="199"/>
        <v>-2.7693909007123512E+16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-2.7693909007123512E+16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-115391287529681.3</v>
      </c>
      <c r="L5902" s="444">
        <f t="shared" ca="1" si="199"/>
        <v>-2.7809300294653192E+16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-2.7809300294653192E+16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-115872084561054.97</v>
      </c>
      <c r="L5903" s="444">
        <f t="shared" ca="1" si="199"/>
        <v>-2.7925172379214248E+16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-2.7925172379214248E+16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-116354884913392.7</v>
      </c>
      <c r="L5904" s="444">
        <f t="shared" ca="1" si="199"/>
        <v>-2.804152726412764E+16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-2.804152726412764E+16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-116839696933865.17</v>
      </c>
      <c r="L5905" s="444">
        <f t="shared" ca="1" si="199"/>
        <v>-2.8158366961061504E+16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-2.8158366961061504E+16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-117326529004422.95</v>
      </c>
      <c r="L5906" s="444">
        <f t="shared" ca="1" si="199"/>
        <v>-2.8275693490065928E+16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-2.8275693490065928E+16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-117815389541941.36</v>
      </c>
      <c r="L5907" s="444">
        <f t="shared" ca="1" si="199"/>
        <v>-2.8393508879607868E+16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-2.8393508879607868E+16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-118306286998366.11</v>
      </c>
      <c r="L5908" s="444">
        <f t="shared" ca="1" si="199"/>
        <v>-2.8511815166606236E+16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-2.8511815166606236E+16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-118799229860859.3</v>
      </c>
      <c r="L5909" s="444">
        <f t="shared" ca="1" si="199"/>
        <v>-2.8630614396467096E+16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-2.8630614396467096E+16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-119294226651946.23</v>
      </c>
      <c r="L5910" s="444">
        <f t="shared" ca="1" si="199"/>
        <v>-2.8749908623119044E+16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-2.8749908623119044E+16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-119791285929662.7</v>
      </c>
      <c r="L5911" s="444">
        <f t="shared" ca="1" si="199"/>
        <v>-2.8869699909048708E+16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-2.8869699909048708E+16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-120290416287702.95</v>
      </c>
      <c r="L5912" s="444">
        <f t="shared" ca="1" si="199"/>
        <v>-2.8989990325336412E+16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-2.8989990325336412E+16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-120791626355568.38</v>
      </c>
      <c r="L5913" s="444">
        <f t="shared" ca="1" si="199"/>
        <v>-2.911078195169198E+16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-2.911078195169198E+16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-121294924798716.58</v>
      </c>
      <c r="L5914" s="444">
        <f t="shared" ca="1" si="199"/>
        <v>-2.9232076876490696E+16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-2.9232076876490696E+16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-121800320318711.25</v>
      </c>
      <c r="L5915" s="444">
        <f t="shared" ca="1" si="199"/>
        <v>-2.9353877196809408E+16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-2.9353877196809408E+16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-122307821653372.55</v>
      </c>
      <c r="L5916" s="444">
        <f t="shared" ca="1" si="199"/>
        <v>-2.947618501846278E+16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-2.947618501846278E+16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-122817437576928.27</v>
      </c>
      <c r="L5917" s="444">
        <f t="shared" ca="1" si="199"/>
        <v>-2.9599002456039708E+16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-2.9599002456039708E+16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-123329176900165.47</v>
      </c>
      <c r="L5918" s="444">
        <f t="shared" ca="1" si="199"/>
        <v>-2.9722331632939872E+16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-2.9722331632939872E+16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-123843048470582.8</v>
      </c>
      <c r="L5919" s="444">
        <f t="shared" ca="1" si="199"/>
        <v>-2.9846174681410456E+16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-2.9846174681410456E+16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-124359061172543.56</v>
      </c>
      <c r="L5920" s="444">
        <f t="shared" ca="1" si="199"/>
        <v>-2.9970533742583E+16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-2.9970533742583E+16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-124877223927429.17</v>
      </c>
      <c r="L5921" s="444">
        <f t="shared" ca="1" si="199"/>
        <v>-3.0095410966510428E+16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-3.0095410966510428E+16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-125397545693793.45</v>
      </c>
      <c r="L5922" s="444">
        <f t="shared" ca="1" si="199"/>
        <v>-3.022080851220422E+16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-3.022080851220422E+16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-125920035467517.58</v>
      </c>
      <c r="L5923" s="444">
        <f t="shared" ca="1" si="199"/>
        <v>-3.0346728547671736E+16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-3.0346728547671736E+16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-126444702281965.56</v>
      </c>
      <c r="L5924" s="444">
        <f t="shared" ca="1" si="199"/>
        <v>-3.04731732499537E+16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-3.04731732499537E+16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-126971555208140.42</v>
      </c>
      <c r="L5925" s="444">
        <f t="shared" ca="1" si="199"/>
        <v>-3.060014480516184E+16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-3.060014480516184E+16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-127500603354841</v>
      </c>
      <c r="L5926" s="444">
        <f t="shared" ca="1" si="199"/>
        <v>-3.072764540851668E+16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-3.072764540851668E+16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-128031855868819.5</v>
      </c>
      <c r="L5927" s="444">
        <f t="shared" ca="1" si="199"/>
        <v>-3.08556772643855E+16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-3.08556772643855E+16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-128565321934939.58</v>
      </c>
      <c r="L5928" s="444">
        <f t="shared" ca="1" si="199"/>
        <v>-3.098424258632044E+16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-3.098424258632044E+16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-129101010776335.17</v>
      </c>
      <c r="L5929" s="444">
        <f t="shared" ca="1" si="199"/>
        <v>-3.1113343597096776E+16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-3.1113343597096776E+16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-129638931654569.88</v>
      </c>
      <c r="L5930" s="444">
        <f t="shared" ca="1" si="199"/>
        <v>-3.1242982528751344E+16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-3.1242982528751344E+16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-130179093869797.27</v>
      </c>
      <c r="L5931" s="444">
        <f t="shared" ca="1" si="199"/>
        <v>-3.137316162262114E+16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-3.137316162262114E+16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-130721506760921.42</v>
      </c>
      <c r="L5932" s="444">
        <f t="shared" ca="1" si="199"/>
        <v>-3.150388312938206E+16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-3.150388312938206E+16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-131266179705758.59</v>
      </c>
      <c r="L5933" s="444">
        <f t="shared" ca="1" si="199"/>
        <v>-3.163514930908782E+16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-3.163514930908782E+16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-131813122121199.23</v>
      </c>
      <c r="L5934" s="444">
        <f t="shared" ca="1" si="199"/>
        <v>-3.176696243120902E+16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-3.176696243120902E+16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-132362343463370.94</v>
      </c>
      <c r="L5935" s="444">
        <f t="shared" ca="1" si="199"/>
        <v>-3.1899324774672392E+16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-3.1899324774672392E+16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-132913853227801.64</v>
      </c>
      <c r="L5936" s="444">
        <f t="shared" ca="1" si="199"/>
        <v>-3.2032238627900192E+16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-3.2032238627900192E+16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-133467660949584.13</v>
      </c>
      <c r="L5937" s="444">
        <f t="shared" ca="1" si="199"/>
        <v>-3.2165706288849776E+16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-3.2165706288849776E+16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-134023776203540.72</v>
      </c>
      <c r="L5938" s="444">
        <f t="shared" ca="1" si="199"/>
        <v>-3.2299730065053316E+16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-3.2299730065053316E+16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-134582208604388.81</v>
      </c>
      <c r="L5939" s="444">
        <f t="shared" ca="1" si="199"/>
        <v>-3.2434312273657704E+16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-3.2434312273657704E+16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-135142967806907.11</v>
      </c>
      <c r="L5940" s="444">
        <f t="shared" ca="1" si="199"/>
        <v>-3.2569455241464612E+16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-3.2569455241464612E+16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-135706063506102.55</v>
      </c>
      <c r="L5941" s="444">
        <f t="shared" ca="1" si="199"/>
        <v>-3.2705161304970716E+16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-3.2705161304970716E+16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-136271505437377.98</v>
      </c>
      <c r="L5942" s="444">
        <f t="shared" ca="1" si="199"/>
        <v>-3.2841432810408092E+16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-3.2841432810408092E+16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-136839303376700.38</v>
      </c>
      <c r="L5943" s="444">
        <f t="shared" ca="1" si="199"/>
        <v>-3.2978272113784792E+16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-3.2978272113784792E+16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-137409467140769.97</v>
      </c>
      <c r="L5944" s="444">
        <f t="shared" ca="1" si="199"/>
        <v>-3.311568158092556E+16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-3.311568158092556E+16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-137982006587189.83</v>
      </c>
      <c r="L5945" s="444">
        <f t="shared" ca="1" si="199"/>
        <v>-3.3253663587512748E+16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-3.3253663587512748E+16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-138556931614636.45</v>
      </c>
      <c r="L5946" s="444">
        <f t="shared" ca="1" si="199"/>
        <v>-3.3392220519127384E+16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-3.3392220519127384E+16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-139134252163030.75</v>
      </c>
      <c r="L5947" s="444">
        <f t="shared" ca="1" si="199"/>
        <v>-3.3531354771290416E+16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-3.3531354771290416E+16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-139713978213710.06</v>
      </c>
      <c r="L5948" s="444">
        <f t="shared" ca="1" si="199"/>
        <v>-3.3671068749504128E+16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-3.3671068749504128E+16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-140296119789600.53</v>
      </c>
      <c r="L5949" s="444">
        <f t="shared" ca="1" si="199"/>
        <v>-3.3811364869293728E+16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-3.3811364869293728E+16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-140880686955390.53</v>
      </c>
      <c r="L5950" s="444">
        <f t="shared" ca="1" si="199"/>
        <v>-3.395224555624912E+16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-3.395224555624912E+16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-141467689817704.66</v>
      </c>
      <c r="L5951" s="444">
        <f t="shared" ca="1" si="199"/>
        <v>-3.4093713246066824E+16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-3.4093713246066824E+16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-142057138525278.44</v>
      </c>
      <c r="L5952" s="444">
        <f t="shared" ca="1" si="199"/>
        <v>-3.4235770384592104E+16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-3.4235770384592104E+16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-142649043269133.75</v>
      </c>
      <c r="L5953" s="444">
        <f t="shared" ca="1" si="199"/>
        <v>-3.4378419427861236E+16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-3.4378419427861236E+16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-143243414282755.16</v>
      </c>
      <c r="L5954" s="444">
        <f t="shared" ca="1" si="199"/>
        <v>-3.4521662842143992E+16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-3.4521662842143992E+16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-143840261842266.63</v>
      </c>
      <c r="L5955" s="444">
        <f t="shared" ca="1" si="199"/>
        <v>-3.466550310398626E+16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-3.466550310398626E+16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-144439596266609.41</v>
      </c>
      <c r="L5956" s="444">
        <f t="shared" ca="1" si="199"/>
        <v>-3.4809942700252868E+16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-3.4809942700252868E+16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-145041427917720.28</v>
      </c>
      <c r="L5957" s="444">
        <f t="shared" ca="1" si="199"/>
        <v>-3.4954984128170588E+16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-3.4954984128170588E+16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-145645767200710.78</v>
      </c>
      <c r="L5958" s="444">
        <f t="shared" ca="1" si="199"/>
        <v>-3.51006298953713E+16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-3.51006298953713E+16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-146252624564047.06</v>
      </c>
      <c r="L5959" s="444">
        <f t="shared" ca="1" si="199"/>
        <v>-3.5246882519935348E+16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-3.5246882519935348E+16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-146862010499730.63</v>
      </c>
      <c r="L5960" s="444">
        <f t="shared" ca="1" si="199"/>
        <v>-3.539374453043508E+16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-3.539374453043508E+16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-147473935543479.47</v>
      </c>
      <c r="L5961" s="444">
        <f t="shared" ca="1" si="199"/>
        <v>-3.554121846597856E+16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-3.554121846597856E+16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-148088410274910.69</v>
      </c>
      <c r="L5962" s="444">
        <f t="shared" ca="1" si="199"/>
        <v>-3.5689306876253472E+16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-3.5689306876253472E+16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-148705445317722.81</v>
      </c>
      <c r="L5963" s="444">
        <f t="shared" ca="1" si="199"/>
        <v>-3.5838012321571196E+16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-3.5838012321571196E+16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-149325051339880</v>
      </c>
      <c r="L5964" s="444">
        <f t="shared" ca="1" si="199"/>
        <v>-3.5987337372911076E+16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-3.5987337372911076E+16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-149947239053796.13</v>
      </c>
      <c r="L5965" s="444">
        <f t="shared" ca="1" si="199"/>
        <v>-3.6137284611964872E+16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-3.6137284611964872E+16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-150572019216520.31</v>
      </c>
      <c r="L5966" s="444">
        <f t="shared" ca="1" si="199"/>
        <v>-3.6287856631181392E+16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-3.6287856631181392E+16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-151199402629922.47</v>
      </c>
      <c r="L5967" s="444">
        <f t="shared" ca="1" si="199"/>
        <v>-3.6439056033811312E+16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-3.6439056033811312E+16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-151829400140880.47</v>
      </c>
      <c r="L5968" s="444">
        <f t="shared" ca="1" si="199"/>
        <v>-3.6590885433952192E+16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-3.6590885433952192E+16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-152462022641467.47</v>
      </c>
      <c r="L5969" s="444">
        <f t="shared" ca="1" si="199"/>
        <v>-3.6743347456593656E+16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-3.6743347456593656E+16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-153097281069140.22</v>
      </c>
      <c r="L5970" s="444">
        <f t="shared" ca="1" si="199"/>
        <v>-3.68964447376628E+16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-3.68964447376628E+16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-153735186406928.34</v>
      </c>
      <c r="L5971" s="444">
        <f t="shared" ca="1" si="199"/>
        <v>-3.7050179924069728E+16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-3.7050179924069728E+16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-154375749683623.88</v>
      </c>
      <c r="L5972" s="444">
        <f t="shared" ca="1" si="199"/>
        <v>-3.7204555673753352E+16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-3.7204555673753352E+16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-155018981973972.31</v>
      </c>
      <c r="L5973" s="444">
        <f t="shared" ca="1" si="199"/>
        <v>-3.7359574655727328E+16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-3.7359574655727328E+16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-155664894398863.88</v>
      </c>
      <c r="L5974" s="444">
        <f t="shared" ca="1" si="199"/>
        <v>-3.7515239550126192E+16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-3.7515239550126192E+16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-156313498125525.81</v>
      </c>
      <c r="L5975" s="444">
        <f t="shared" ca="1" si="199"/>
        <v>-3.767155304825172E+16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-3.767155304825172E+16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-156964804367715.5</v>
      </c>
      <c r="L5976" s="444">
        <f t="shared" ca="1" si="199"/>
        <v>-3.7828517852619432E+16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-3.7828517852619432E+16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-157618824385914.31</v>
      </c>
      <c r="L5977" s="444">
        <f t="shared" ca="1" si="199"/>
        <v>-3.7986136677005344E+16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-3.7986136677005344E+16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-158275569487522.25</v>
      </c>
      <c r="L5978" s="444">
        <f t="shared" ca="1" si="199"/>
        <v>-3.8144412246492864E+16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-3.8144412246492864E+16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-158935051027053.59</v>
      </c>
      <c r="L5979" s="444">
        <f t="shared" ca="1" si="199"/>
        <v>-3.830334729751992E+16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-3.830334729751992E+16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-159597280406333</v>
      </c>
      <c r="L5980" s="444">
        <f t="shared" ca="1" si="199"/>
        <v>-3.8462944577926256E+16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-3.8462944577926256E+16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-160262269074692.72</v>
      </c>
      <c r="L5981" s="444">
        <f t="shared" ca="1" si="199"/>
        <v>-3.8623206847000952E+16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-3.8623206847000952E+16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-160930028529170.63</v>
      </c>
      <c r="L5982" s="444">
        <f t="shared" ca="1" si="199"/>
        <v>-3.878413687553012E+16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-3.878413687553012E+16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-161600570314708.84</v>
      </c>
      <c r="L5983" s="444">
        <f t="shared" ca="1" si="199"/>
        <v>-3.8945737445844832E+16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-3.8945737445844832E+16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-162273906024353.47</v>
      </c>
      <c r="L5984" s="444">
        <f t="shared" ca="1" si="199"/>
        <v>-3.9108011351869184E+16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-3.9108011351869184E+16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-162950047299454.94</v>
      </c>
      <c r="L5985" s="444">
        <f t="shared" ca="1" si="199"/>
        <v>-3.927096139916864E+16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-3.927096139916864E+16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-163629005829869.34</v>
      </c>
      <c r="L5986" s="444">
        <f t="shared" ca="1" si="199"/>
        <v>-3.9434590404998512E+16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-3.9434590404998512E+16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-164310793354160.47</v>
      </c>
      <c r="L5987" s="444">
        <f t="shared" ca="1" si="199"/>
        <v>-3.9598901198352672E+16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-3.9598901198352672E+16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-164995421659802.81</v>
      </c>
      <c r="L5988" s="444">
        <f t="shared" ca="1" si="199"/>
        <v>-3.9763896620012472E+16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-3.9763896620012472E+16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-165682902583385.31</v>
      </c>
      <c r="L5989" s="444">
        <f t="shared" ca="1" si="199"/>
        <v>-3.9929579522595856E+16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-3.9929579522595856E+16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-166373248010816.06</v>
      </c>
      <c r="L5990" s="444">
        <f t="shared" ca="1" si="199"/>
        <v>-4.0095952770606672E+16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-4.0095952770606672E+16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-167066469877527.81</v>
      </c>
      <c r="L5991" s="444">
        <f t="shared" ca="1" si="199"/>
        <v>-4.02630192404842E+16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-4.02630192404842E+16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-167762580168684.16</v>
      </c>
      <c r="L5992" s="444">
        <f t="shared" ca="1" si="199"/>
        <v>-4.0430781820652888E+16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-4.0430781820652888E+16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-168461590919387.03</v>
      </c>
      <c r="L5993" s="444">
        <f t="shared" ca="1" si="199"/>
        <v>-4.0599243411572272E+16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-4.0599243411572272E+16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-169163514214884.47</v>
      </c>
      <c r="L5994" s="444">
        <f t="shared" ca="1" si="199"/>
        <v>-4.076840692578716E+16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-4.076840692578716E+16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-169868362190779.84</v>
      </c>
      <c r="L5995" s="444">
        <f t="shared" ca="1" si="199"/>
        <v>-4.0938275287977936E+16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-4.0938275287977936E+16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-170576147033241.41</v>
      </c>
      <c r="L5996" s="444">
        <f t="shared" ca="1" si="199"/>
        <v>-4.1108851435011176E+16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-4.1108851435011176E+16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-171286880979213.22</v>
      </c>
      <c r="L5997" s="444">
        <f t="shared" ca="1" si="199"/>
        <v>-4.1280138315990392E+16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-4.1280138315990392E+16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-172000576316626.63</v>
      </c>
      <c r="L5998" s="444">
        <f t="shared" ca="1" si="199"/>
        <v>-4.1452138892307016E+16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-4.1452138892307016E+16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-172717245384612.56</v>
      </c>
      <c r="L5999" s="444">
        <f t="shared" ca="1" si="199"/>
        <v>-4.1624856137691632E+16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-4.1624856137691632E+16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-173436900573715.13</v>
      </c>
      <c r="L6000" s="444">
        <f t="shared" ca="1" si="199"/>
        <v>-4.1798293038265344E+16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-4.1798293038265344E+16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-174159554326105.59</v>
      </c>
      <c r="L6001" s="444">
        <f t="shared" ca="1" si="199"/>
        <v>-4.1972452592591448E+16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-4.1972452592591448E+16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-174885219135797.69</v>
      </c>
      <c r="L6002" s="444">
        <f t="shared" ca="1" si="199"/>
        <v>-4.2147337811727248E+16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-4.2147337811727248E+16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-175613907548863.53</v>
      </c>
      <c r="L6003" s="444">
        <f t="shared" ca="1" si="199"/>
        <v>-4.2322951719276112E+16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-4.2322951719276112E+16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-176345632163650.47</v>
      </c>
      <c r="L6004" s="444">
        <f t="shared" ca="1" si="199"/>
        <v>-4.249929735143976E+16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-4.249929735143976E+16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-177080405630999</v>
      </c>
      <c r="L6005" s="444">
        <f t="shared" ca="1" si="199"/>
        <v>-4.267637775707076E+16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-4.267637775707076E+16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-177818240654461.5</v>
      </c>
      <c r="L6006" s="444">
        <f t="shared" ca="1" si="199"/>
        <v>-4.2854195997725224E+16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-4.2854195997725224E+16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-178559149990521.75</v>
      </c>
      <c r="L6007" s="444">
        <f t="shared" ca="1" si="199"/>
        <v>-4.3032755147715744E+16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-4.3032755147715744E+16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-179303146448815.59</v>
      </c>
      <c r="L6008" s="444">
        <f t="shared" ca="1" si="199"/>
        <v>-4.321205829416456E+16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-4.321205829416456E+16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-180050242892352.34</v>
      </c>
      <c r="L6009" s="444">
        <f t="shared" ca="1" si="199"/>
        <v>-4.3392108537056912E+16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-4.3392108537056912E+16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-180800452237737.13</v>
      </c>
      <c r="L6010" s="444">
        <f t="shared" ca="1" si="199"/>
        <v>-4.3572908989294648E+16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-4.3572908989294648E+16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-181553787455394.38</v>
      </c>
      <c r="L6011" s="444">
        <f t="shared" ca="1" si="199"/>
        <v>-4.375446277675004E+16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-4.375446277675004E+16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-182310261569791.84</v>
      </c>
      <c r="L6012" s="444">
        <f t="shared" ca="1" si="199"/>
        <v>-4.3936773038319832E+16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-4.3936773038319832E+16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-183069887659665.97</v>
      </c>
      <c r="L6013" s="444">
        <f t="shared" ca="1" si="199"/>
        <v>-4.4119842925979496E+16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-4.4119842925979496E+16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-183832678858247.91</v>
      </c>
      <c r="L6014" s="444">
        <f t="shared" ca="1" si="199"/>
        <v>-4.4303675604837744E+16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-4.4303675604837744E+16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-184598648353490.59</v>
      </c>
      <c r="L6015" s="444">
        <f t="shared" ca="1" si="199"/>
        <v>-4.4488274253191232E+16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-4.4488274253191232E+16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-185367809388296.81</v>
      </c>
      <c r="L6016" s="444">
        <f t="shared" ca="1" si="199"/>
        <v>-4.4673642062579528E+16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-4.4673642062579528E+16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-186140175260748.03</v>
      </c>
      <c r="L6017" s="444">
        <f t="shared" ca="1" si="199"/>
        <v>-4.485978223784028E+16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-4.485978223784028E+16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-186915759324334.5</v>
      </c>
      <c r="L6018" s="444">
        <f t="shared" ca="1" si="199"/>
        <v>-4.5046697997164616E+16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-4.5046697997164616E+16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-187694574988185.91</v>
      </c>
      <c r="L6019" s="444">
        <f t="shared" ca="1" si="199"/>
        <v>-4.52343925721528E+16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-4.52343925721528E+16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-188476635717303.34</v>
      </c>
      <c r="L6020" s="444">
        <f t="shared" ca="1" si="199"/>
        <v>-4.5422869207870104E+16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-4.5422869207870104E+16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-189261955032792.09</v>
      </c>
      <c r="L6021" s="444">
        <f t="shared" ca="1" si="199"/>
        <v>-4.5612131162902896E+16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-4.5612131162902896E+16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-190050546512095.41</v>
      </c>
      <c r="L6022" s="444">
        <f t="shared" ca="1" si="199"/>
        <v>-4.5802181709414992E+16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-4.5802181709414992E+16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-190842423789229.13</v>
      </c>
      <c r="L6023" s="444">
        <f t="shared" ca="1" si="199"/>
        <v>-4.5993024133204224E+16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-4.5993024133204224E+16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-191637600555017.59</v>
      </c>
      <c r="L6024" s="444">
        <f t="shared" ca="1" si="199"/>
        <v>-4.618466173375924E+16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-4.618466173375924E+16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-192436090557330.16</v>
      </c>
      <c r="L6025" s="444">
        <f t="shared" ca="1" si="199"/>
        <v>-4.6377097824316568E+16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-4.6377097824316568E+16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-193237907601319.03</v>
      </c>
      <c r="L6026" s="444">
        <f t="shared" ca="1" si="199"/>
        <v>-4.6570335731917888E+16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-4.6570335731917888E+16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-194043065549657.88</v>
      </c>
      <c r="L6027" s="444">
        <f t="shared" ca="1" si="199"/>
        <v>-4.6764378797467544E+16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-4.6764378797467544E+16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-194851578322781.44</v>
      </c>
      <c r="L6028" s="444">
        <f t="shared" ca="1" si="199"/>
        <v>-4.6959230375790328E+16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-4.6959230375790328E+16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-195663459899126.38</v>
      </c>
      <c r="L6029" s="444">
        <f t="shared" ca="1" si="199"/>
        <v>-4.7154893835689456E+16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-4.7154893835689456E+16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-196478724315372.72</v>
      </c>
      <c r="L6030" s="444">
        <f t="shared" ca="1" si="199"/>
        <v>-4.7351372560004832E+16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-4.7351372560004832E+16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-197297385666686.81</v>
      </c>
      <c r="L6031" s="444">
        <f t="shared" ca="1" si="199"/>
        <v>-4.754866994567152E+16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-4.754866994567152E+16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-198119458106964.66</v>
      </c>
      <c r="L6032" s="444">
        <f t="shared" ca="1" si="199"/>
        <v>-4.7746789403778488E+16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-4.7746789403778488E+16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-198944955849077.03</v>
      </c>
      <c r="L6033" s="444">
        <f t="shared" ca="1" si="199"/>
        <v>-4.7945734359627568E+16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-4.7945734359627568E+16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-199773893165114.88</v>
      </c>
      <c r="L6034" s="444">
        <f t="shared" ca="1" si="199"/>
        <v>-4.814550825279268E+16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-4.814550825279268E+16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-200606284386636.16</v>
      </c>
      <c r="L6035" s="444">
        <f t="shared" ca="1" si="199"/>
        <v>-4.834611453717932E+16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-4.834611453717932E+16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-201442143904913.84</v>
      </c>
      <c r="L6036" s="444">
        <f t="shared" ca="1" si="199"/>
        <v>-4.8547556681084232E+16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-4.8547556681084232E+16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-202281486171184.31</v>
      </c>
      <c r="L6037" s="444">
        <f t="shared" ca="1" si="199"/>
        <v>-4.8749838167255416E+16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-4.8749838167255416E+16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-203124325696897.56</v>
      </c>
      <c r="L6038" s="444">
        <f t="shared" ca="1" si="199"/>
        <v>-4.8952962492952312E+16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-4.8952962492952312E+16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-203970677053967.97</v>
      </c>
      <c r="L6039" s="444">
        <f t="shared" ca="1" si="199"/>
        <v>-4.915693317000628E+16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-4.915693317000628E+16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-204820554875026.16</v>
      </c>
      <c r="L6040" s="444">
        <f t="shared" ca="1" si="199"/>
        <v>-4.9361753724881304E+16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-4.9361753724881304E+16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-205673973853672.09</v>
      </c>
      <c r="L6041" s="444">
        <f t="shared" ca="1" si="199"/>
        <v>-4.9567427698734976E+16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-4.9567427698734976E+16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-206530948744729.06</v>
      </c>
      <c r="L6042" s="444">
        <f t="shared" ca="1" si="199"/>
        <v>-4.9773958647479704E+16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-4.9773958647479704E+16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-207391494364498.75</v>
      </c>
      <c r="L6043" s="444">
        <f t="shared" ca="1" si="199"/>
        <v>-4.99813501418442E+16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-4.99813501418442E+16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-208255625591017.5</v>
      </c>
      <c r="L6044" s="444">
        <f t="shared" ca="1" si="199"/>
        <v>-5.0189605767435216E+16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-5.0189605767435216E+16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-209123357364313.41</v>
      </c>
      <c r="L6045" s="444">
        <f t="shared" ca="1" si="199"/>
        <v>-5.0398729124799528E+16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-5.0398729124799528E+16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-209994704686664.69</v>
      </c>
      <c r="L6046" s="444">
        <f t="shared" ca="1" si="199"/>
        <v>-5.0608723829486192E+16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-5.0608723829486192E+16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-210869682622859.13</v>
      </c>
      <c r="L6047" s="444">
        <f t="shared" ca="1" si="199"/>
        <v>-5.0819593512109048E+16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-5.0819593512109048E+16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-211748306300454.38</v>
      </c>
      <c r="L6048" s="444">
        <f t="shared" ca="1" si="199"/>
        <v>-5.1031341818409504E+16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-5.1031341818409504E+16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-212630590910039.59</v>
      </c>
      <c r="L6049" s="444">
        <f t="shared" ca="1" si="199"/>
        <v>-5.1243972409319544E+16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-5.1243972409319544E+16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-213516551705498.09</v>
      </c>
      <c r="L6050" s="444">
        <f t="shared" ca="1" si="199"/>
        <v>-5.145748896102504E+16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-5.145748896102504E+16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-214406204004271</v>
      </c>
      <c r="L6051" s="444">
        <f t="shared" ca="1" si="199"/>
        <v>-5.1671895165029312E+16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-5.1671895165029312E+16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-215299563187622.13</v>
      </c>
      <c r="L6052" s="444">
        <f t="shared" ca="1" si="199"/>
        <v>-5.1887194728216936E+16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-5.1887194728216936E+16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-216196644700903.91</v>
      </c>
      <c r="L6053" s="444">
        <f t="shared" ca="1" si="199"/>
        <v>-5.210339137291784E+16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-5.210339137291784E+16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-217097464053824.34</v>
      </c>
      <c r="L6054" s="444">
        <f t="shared" ca="1" si="199"/>
        <v>-5.2320488836971664E+16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-5.2320488836971664E+16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-218002036820715.25</v>
      </c>
      <c r="L6055" s="444">
        <f t="shared" ca="1" si="199"/>
        <v>-5.2538490873792376E+16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-5.2538490873792376E+16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-218910378640801.56</v>
      </c>
      <c r="L6056" s="444">
        <f t="shared" ca="1" si="199"/>
        <v>-5.2757401252433176E+16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-5.2757401252433176E+16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-219822505218471.56</v>
      </c>
      <c r="L6057" s="444">
        <f t="shared" ca="1" si="199"/>
        <v>-5.2977223757651648E+16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-5.2977223757651648E+16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-220738432323548.53</v>
      </c>
      <c r="L6058" s="444">
        <f t="shared" ca="1" si="199"/>
        <v>-5.31979621899752E+16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-5.31979621899752E+16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-221658175791563.34</v>
      </c>
      <c r="L6059" s="444">
        <f t="shared" ca="1" si="199"/>
        <v>-5.341962036576676E+16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-5.341962036576676E+16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-222581751524028.16</v>
      </c>
      <c r="L6060" s="444">
        <f t="shared" ca="1" si="199"/>
        <v>-5.3642202117290792E+16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-5.3642202117290792E+16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-223509175488711.63</v>
      </c>
      <c r="L6061" s="444">
        <f t="shared" ca="1" si="199"/>
        <v>-5.3865711292779504E+16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-5.3865711292779504E+16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-224440463719914.59</v>
      </c>
      <c r="L6062" s="444">
        <f t="shared" ca="1" si="199"/>
        <v>-5.4090151756499416E+16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-5.4090151756499416E+16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-225375632318747.56</v>
      </c>
      <c r="L6063" s="444">
        <f t="shared" ca="1" si="199"/>
        <v>-5.431552738881816E+16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-5.431552738881816E+16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-226314697453409</v>
      </c>
      <c r="L6064" s="444">
        <f t="shared" ca="1" si="199"/>
        <v>-5.4541842086271568E+16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-5.4541842086271568E+16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-227257675359464.88</v>
      </c>
      <c r="L6065" s="444">
        <f t="shared" ca="1" si="199"/>
        <v>-5.4769099761631032E+16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-5.4769099761631032E+16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-228204582340129.28</v>
      </c>
      <c r="L6066" s="444">
        <f t="shared" ca="1" si="199"/>
        <v>-5.499730434397116E+16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-5.499730434397116E+16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-229155434766546.5</v>
      </c>
      <c r="L6067" s="444">
        <f t="shared" ca="1" si="199"/>
        <v>-5.5226459778737704E+16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-5.5226459778737704E+16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-230110249078073.75</v>
      </c>
      <c r="L6068" s="444">
        <f t="shared" ca="1" si="199"/>
        <v>-5.5456570027815776E+16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-5.5456570027815776E+16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-231069041782565.72</v>
      </c>
      <c r="L6069" s="444">
        <f t="shared" ca="1" si="199"/>
        <v>-5.5687639069598344E+16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-5.5687639069598344E+16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-232031829456659.75</v>
      </c>
      <c r="L6070" s="444">
        <f t="shared" ca="1" si="199"/>
        <v>-5.5919670899055E+16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-5.5919670899055E+16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-232998628746062.5</v>
      </c>
      <c r="L6071" s="444">
        <f t="shared" ca="1" si="199"/>
        <v>-5.6152669527801064E+16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-5.6152669527801064E+16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-233969456365837.78</v>
      </c>
      <c r="L6072" s="444">
        <f t="shared" ca="1" si="199"/>
        <v>-5.6386638984166904E+16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-5.6386638984166904E+16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-234944329100695.44</v>
      </c>
      <c r="L6073" s="444">
        <f t="shared" ca="1" si="199"/>
        <v>-5.66215833132676E+16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-5.66215833132676E+16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-235923263805281.66</v>
      </c>
      <c r="L6074" s="444">
        <f t="shared" ca="1" si="199"/>
        <v>-5.685750657707288E+16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-5.685750657707288E+16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-236906277404470.38</v>
      </c>
      <c r="L6075" s="444">
        <f t="shared" ca="1" si="199"/>
        <v>-5.7094412854477352E+16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-5.7094412854477352E+16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-237893386893655.66</v>
      </c>
      <c r="L6076" s="444">
        <f t="shared" ca="1" si="199"/>
        <v>-5.7332306241371008E+16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-5.7332306241371008E+16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-238884609339045.88</v>
      </c>
      <c r="L6077" s="444">
        <f t="shared" ca="1" si="199"/>
        <v>-5.7571190850710056E+16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-5.7571190850710056E+16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-239879961877958.59</v>
      </c>
      <c r="L6078" s="444">
        <f t="shared" ca="1" si="199"/>
        <v>-5.7811070812588016E+16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-5.7811070812588016E+16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-240879461719116.69</v>
      </c>
      <c r="L6079" s="444">
        <f t="shared" ca="1" si="199"/>
        <v>-5.8051950274307136E+16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-5.8051950274307136E+16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-241883126142946.41</v>
      </c>
      <c r="L6080" s="444">
        <f t="shared" ca="1" si="199"/>
        <v>-5.829383340045008E+16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-5.829383340045008E+16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-242890972501875.38</v>
      </c>
      <c r="L6081" s="444">
        <f t="shared" ca="1" si="199"/>
        <v>-5.8536724372951952E+16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-5.8536724372951952E+16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-243903018220633.13</v>
      </c>
      <c r="L6082" s="444">
        <f t="shared" ca="1" si="199"/>
        <v>-5.8780627391172584E+16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-5.8780627391172584E+16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-244919280796552.44</v>
      </c>
      <c r="L6083" s="444">
        <f t="shared" ca="1" si="199"/>
        <v>-5.9025546671969136E+16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-5.9025546671969136E+16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-245939777799871.41</v>
      </c>
      <c r="L6084" s="444">
        <f t="shared" ca="1" si="199"/>
        <v>-5.9271486449769008E+16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-5.9271486449769008E+16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-246964526874037.53</v>
      </c>
      <c r="L6085" s="444">
        <f t="shared" ca="1" si="199"/>
        <v>-5.9518450976643048E+16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-5.9518450976643048E+16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-247993545736012.69</v>
      </c>
      <c r="L6086" s="444">
        <f t="shared" ca="1" si="199"/>
        <v>-5.9766444522379064E+16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-5.9766444522379064E+16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-249026852176579.41</v>
      </c>
      <c r="L6087" s="444">
        <f t="shared" ca="1" si="199"/>
        <v>-6.001547137455564E+16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-6.001547137455564E+16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-250064464060648.5</v>
      </c>
      <c r="L6088" s="444">
        <f t="shared" ca="1" si="199"/>
        <v>-6.0265535838616288E+16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-6.0265535838616288E+16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-251106399327567.88</v>
      </c>
      <c r="L6089" s="444">
        <f t="shared" ca="1" si="199"/>
        <v>-6.0516642237943856E+16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-6.0516642237943856E+16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-252152675991432.72</v>
      </c>
      <c r="L6090" s="444">
        <f t="shared" ca="1" si="199"/>
        <v>-6.0768794913935288E+16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-6.0768794913935288E+16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-253203312141397.03</v>
      </c>
      <c r="L6091" s="444">
        <f t="shared" ca="1" si="199"/>
        <v>-6.1021998226076688E+16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-6.1021998226076688E+16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-254258325941986.19</v>
      </c>
      <c r="L6092" s="444">
        <f t="shared" ca="1" si="199"/>
        <v>-6.1276256552018672E+16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-6.1276256552018672E+16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-255317735633411.09</v>
      </c>
      <c r="L6093" s="444">
        <f t="shared" ca="1" si="199"/>
        <v>-6.153157428765208E+16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-6.153157428765208E+16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-256381559531883.66</v>
      </c>
      <c r="L6094" s="444">
        <f t="shared" ca="1" si="199"/>
        <v>-6.178795584718396E+16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-6.178795584718396E+16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-257449816029933.16</v>
      </c>
      <c r="L6095" s="444">
        <f t="shared" ca="1" si="199"/>
        <v>-6.2045405663213896E+16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-6.2045405663213896E+16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-258522523596724.53</v>
      </c>
      <c r="L6096" s="444">
        <f t="shared" ca="1" si="199"/>
        <v>-6.2303928186810624E+16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-6.2303928186810624E+16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-259599700778377.59</v>
      </c>
      <c r="L6097" s="444">
        <f t="shared" ca="1" si="199"/>
        <v>-6.2563527887589E+16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-6.2563527887589E+16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-260681366198287.5</v>
      </c>
      <c r="L6098" s="444">
        <f t="shared" ca="1" si="199"/>
        <v>-6.2824209253787288E+16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-6.2824209253787288E+16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-261767538557447.06</v>
      </c>
      <c r="L6099" s="444">
        <f t="shared" ca="1" si="199"/>
        <v>-6.3085976792344736E+16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-6.3085976792344736E+16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-262858236634769.69</v>
      </c>
      <c r="L6100" s="444">
        <f t="shared" ca="1" si="199"/>
        <v>-6.3348835028979504E+16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-6.3348835028979504E+16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-263953479287414.59</v>
      </c>
      <c r="L6101" s="444">
        <f t="shared" ca="1" si="199"/>
        <v>-6.361278850826692E+16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-6.361278850826692E+16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-265053285451112.13</v>
      </c>
      <c r="L6102" s="444">
        <f t="shared" ca="1" si="199"/>
        <v>-6.3877841793718032E+16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-6.3877841793718032E+16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-266157674140491.78</v>
      </c>
      <c r="L6103" s="444">
        <f t="shared" ca="1" si="199"/>
        <v>-6.414399946785852E+16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-6.414399946785852E+16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-267266664449410.53</v>
      </c>
      <c r="L6104" s="444">
        <f t="shared" ca="1" si="199"/>
        <v>-6.4411266132307928E+16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-6.4411266132307928E+16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-268380275551283.03</v>
      </c>
      <c r="L6105" s="444">
        <f t="shared" ca="1" si="199"/>
        <v>-6.4679646407859208E+16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-6.4679646407859208E+16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-269498526699413.38</v>
      </c>
      <c r="L6106" s="444">
        <f t="shared" ca="1" si="199"/>
        <v>-6.4949144934558624E+16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-6.4949144934558624E+16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-270621437227327.59</v>
      </c>
      <c r="L6107" s="444">
        <f t="shared" ca="1" si="199"/>
        <v>-6.5219766371785952E+16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-6.5219766371785952E+16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-271749026549108.13</v>
      </c>
      <c r="L6108" s="444">
        <f t="shared" ca="1" si="199"/>
        <v>-6.5491515398335064E+16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-6.5491515398335064E+16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-272881314159729.41</v>
      </c>
      <c r="L6109" s="444">
        <f t="shared" ca="1" si="199"/>
        <v>-6.5764396712494792E+16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-6.5764396712494792E+16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-274018319635394.97</v>
      </c>
      <c r="L6110" s="444">
        <f t="shared" ca="1" si="199"/>
        <v>-6.6038415032130184E+16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-6.6038415032130184E+16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-275160062633875.75</v>
      </c>
      <c r="L6111" s="444">
        <f t="shared" ca="1" si="199"/>
        <v>-6.6313575094764056E+16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-6.6313575094764056E+16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-276306562894850.22</v>
      </c>
      <c r="L6112" s="444">
        <f t="shared" ca="1" si="199"/>
        <v>-6.6589881657658904E+16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-6.6589881657658904E+16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-277457840240245.41</v>
      </c>
      <c r="L6113" s="444">
        <f t="shared" ca="1" si="199"/>
        <v>-6.6867339497899152E+16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-6.6867339497899152E+16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-278613914574579.78</v>
      </c>
      <c r="L6114" s="444">
        <f t="shared" ca="1" si="199"/>
        <v>-6.7145953412473728E+16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-6.7145953412473728E+16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-279774805885307.22</v>
      </c>
      <c r="L6115" s="444">
        <f t="shared" ca="1" si="199"/>
        <v>-6.7425728218359032E+16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-6.7425728218359032E+16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-280940534243162.59</v>
      </c>
      <c r="L6116" s="444">
        <f t="shared" ca="1" si="199"/>
        <v>-6.7706668752602192E+16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-6.7706668752602192E+16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-282111119802509.13</v>
      </c>
      <c r="L6117" s="444">
        <f t="shared" ca="1" si="199"/>
        <v>-6.7988779872404704E+16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-6.7988779872404704E+16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-283286582801686.31</v>
      </c>
      <c r="L6118" s="444">
        <f t="shared" ca="1" si="199"/>
        <v>-6.8272066455206392E+16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-6.8272066455206392E+16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-284466943563359.94</v>
      </c>
      <c r="L6119" s="444">
        <f t="shared" ca="1" si="199"/>
        <v>-6.8556533398769752E+16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-6.8556533398769752E+16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-285652222494873.94</v>
      </c>
      <c r="L6120" s="444">
        <f t="shared" ca="1" si="199"/>
        <v>-6.8842185621264624E+16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-6.8842185621264624E+16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-286842440088602.63</v>
      </c>
      <c r="L6121" s="444">
        <f t="shared" ca="1" si="199"/>
        <v>-6.9129028061353224E+16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-6.9129028061353224E+16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-288037616922305.13</v>
      </c>
      <c r="L6122" s="444">
        <f t="shared" ca="1" si="199"/>
        <v>-6.9417065678275528E+16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-6.9417065678275528E+16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-289237773659481.31</v>
      </c>
      <c r="L6123" s="444">
        <f t="shared" ca="1" si="199"/>
        <v>-6.9706303451935008E+16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-6.9706303451935008E+16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-290442931049729.19</v>
      </c>
      <c r="L6124" s="444">
        <f t="shared" ca="1" si="199"/>
        <v>-6.9996746382984736E+16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-6.9996746382984736E+16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-291653109929103.06</v>
      </c>
      <c r="L6125" s="444">
        <f t="shared" ca="1" si="199"/>
        <v>-7.028839949291384E+16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-7.028839949291384E+16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-292868331220474.31</v>
      </c>
      <c r="L6126" s="444">
        <f t="shared" ca="1" si="199"/>
        <v>-7.0581267824134312E+16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-7.0581267824134312E+16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-294088615933892.94</v>
      </c>
      <c r="L6127" s="444">
        <f t="shared" ca="1" si="199"/>
        <v>-7.0875356440068208E+16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-7.0875356440068208E+16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-295313985166950.88</v>
      </c>
      <c r="L6128" s="444">
        <f t="shared" ref="L6128:L6250" ca="1" si="204">I6128-J6128+K6128</f>
        <v>-7.117067042523516E+16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-7.117067042523516E+16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-296544460105146.5</v>
      </c>
      <c r="L6129" s="444">
        <f t="shared" ca="1" si="204"/>
        <v>-7.1467214885340304E+16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-7.1467214885340304E+16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-297780062022251.25</v>
      </c>
      <c r="L6130" s="444">
        <f t="shared" ca="1" si="204"/>
        <v>-7.1764994947362552E+16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-7.1764994947362552E+16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-299020812280677.31</v>
      </c>
      <c r="L6131" s="444">
        <f t="shared" ca="1" si="204"/>
        <v>-7.2064015759643232E+16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-7.2064015759643232E+16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-300266732331846.81</v>
      </c>
      <c r="L6132" s="444">
        <f t="shared" ca="1" si="204"/>
        <v>-7.2364282491975072E+16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-7.2364282491975072E+16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-301517843716562.81</v>
      </c>
      <c r="L6133" s="444">
        <f t="shared" ca="1" si="204"/>
        <v>-7.2665800335691632E+16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-7.2665800335691632E+16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-302774168065381.81</v>
      </c>
      <c r="L6134" s="444">
        <f t="shared" ca="1" si="204"/>
        <v>-7.2968574503757008E+16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-7.2968574503757008E+16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-304035727098987.5</v>
      </c>
      <c r="L6135" s="444">
        <f t="shared" ca="1" si="204"/>
        <v>-7.3272610230856E+16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-7.3272610230856E+16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-305302542628566.69</v>
      </c>
      <c r="L6136" s="444">
        <f t="shared" ca="1" si="204"/>
        <v>-7.357791277348456E+16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-7.357791277348456E+16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-306574636556185.69</v>
      </c>
      <c r="L6137" s="444">
        <f t="shared" ca="1" si="204"/>
        <v>-7.3884487410040752E+16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-7.3884487410040752E+16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-307852030875169.81</v>
      </c>
      <c r="L6138" s="444">
        <f t="shared" ca="1" si="204"/>
        <v>-7.419233944091592E+16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-7.419233944091592E+16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-309134747670483</v>
      </c>
      <c r="L6139" s="444">
        <f t="shared" ca="1" si="204"/>
        <v>-7.45014741885864E+16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-7.45014741885864E+16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-310422809119110</v>
      </c>
      <c r="L6140" s="444">
        <f t="shared" ca="1" si="204"/>
        <v>-7.4811896997705504E+16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-7.4811896997705504E+16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-311716237490439.63</v>
      </c>
      <c r="L6141" s="444">
        <f t="shared" ca="1" si="204"/>
        <v>-7.5123613235195936E+16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-7.5123613235195936E+16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-313015055146649.75</v>
      </c>
      <c r="L6142" s="444">
        <f t="shared" ca="1" si="204"/>
        <v>-7.5436628290342592E+16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-7.5436628290342592E+16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-314319284543094.13</v>
      </c>
      <c r="L6143" s="444">
        <f t="shared" ca="1" si="204"/>
        <v>-7.575094757488568E+16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-7.575094757488568E+16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-315628948228690.31</v>
      </c>
      <c r="L6144" s="444">
        <f t="shared" ca="1" si="204"/>
        <v>-7.6066576523114368E+16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-7.6066576523114368E+16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-316944068846309.88</v>
      </c>
      <c r="L6145" s="444">
        <f t="shared" ca="1" si="204"/>
        <v>-7.6383520591960672E+16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-7.6383520591960672E+16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-318264669133169.44</v>
      </c>
      <c r="L6146" s="444">
        <f t="shared" ca="1" si="204"/>
        <v>-7.670178526109384E+16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-7.670178526109384E+16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-319590771921224.31</v>
      </c>
      <c r="L6147" s="444">
        <f t="shared" ca="1" si="204"/>
        <v>-7.7021376033015072E+16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-7.7021376033015072E+16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-320922400137562.81</v>
      </c>
      <c r="L6148" s="444">
        <f t="shared" ca="1" si="204"/>
        <v>-7.734229843315264E+16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-7.734229843315264E+16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-322259576804802.69</v>
      </c>
      <c r="L6149" s="444">
        <f t="shared" ca="1" si="204"/>
        <v>-7.766455800995744E+16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-7.766455800995744E+16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-323602325041489.31</v>
      </c>
      <c r="L6150" s="444">
        <f t="shared" ca="1" si="204"/>
        <v>-7.7988160334998928E+16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-7.7988160334998928E+16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-324950668062495.5</v>
      </c>
      <c r="L6151" s="444">
        <f t="shared" ca="1" si="204"/>
        <v>-7.8313111003061424E+16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-7.8313111003061424E+16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-326304629179422.63</v>
      </c>
      <c r="L6152" s="444">
        <f t="shared" ca="1" si="204"/>
        <v>-7.8639415632240848E+16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-7.8639415632240848E+16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-327664231801003.5</v>
      </c>
      <c r="L6153" s="444">
        <f t="shared" ca="1" si="204"/>
        <v>-7.8967079864041856E+16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-7.8967079864041856E+16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-329029499433507.75</v>
      </c>
      <c r="L6154" s="444">
        <f t="shared" ca="1" si="204"/>
        <v>-7.929610936347536E+16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-7.929610936347536E+16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-330400455681147.31</v>
      </c>
      <c r="L6155" s="444">
        <f t="shared" ca="1" si="204"/>
        <v>-7.9626509819156512E+16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-7.9626509819156512E+16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-331777124246485.44</v>
      </c>
      <c r="L6156" s="444">
        <f t="shared" ca="1" si="204"/>
        <v>-7.9958286943402992E+16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-7.9958286943402992E+16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-333159528930845.81</v>
      </c>
      <c r="L6157" s="444">
        <f t="shared" ca="1" si="204"/>
        <v>-8.029144647233384E+16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-8.029144647233384E+16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-334547693634724.31</v>
      </c>
      <c r="L6158" s="444">
        <f t="shared" ca="1" si="204"/>
        <v>-8.062599416596856E+16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-8.062599416596856E+16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-335941642358202.31</v>
      </c>
      <c r="L6159" s="444">
        <f t="shared" ca="1" si="204"/>
        <v>-8.0961935808326768E+16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-8.0961935808326768E+16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-337341399201361.5</v>
      </c>
      <c r="L6160" s="444">
        <f t="shared" ca="1" si="204"/>
        <v>-8.1299277207528128E+16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-8.1299277207528128E+16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-338746988364700.5</v>
      </c>
      <c r="L6161" s="444">
        <f t="shared" ca="1" si="204"/>
        <v>-8.1638024195892832E+16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-8.1638024195892832E+16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-340158434149553.44</v>
      </c>
      <c r="L6162" s="444">
        <f t="shared" ca="1" si="204"/>
        <v>-8.1978182630042384E+16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-8.1978182630042384E+16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-341575760958509.94</v>
      </c>
      <c r="L6163" s="444">
        <f t="shared" ca="1" si="204"/>
        <v>-8.2319758391000896E+16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-8.2319758391000896E+16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-342998993295837.06</v>
      </c>
      <c r="L6164" s="444">
        <f t="shared" ca="1" si="204"/>
        <v>-8.2662757384296736E+16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-8.2662757384296736E+16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-344428155767903.06</v>
      </c>
      <c r="L6165" s="444">
        <f t="shared" ca="1" si="204"/>
        <v>-8.300718554006464E+16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-8.300718554006464E+16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-345863273083602.69</v>
      </c>
      <c r="L6166" s="444">
        <f t="shared" ca="1" si="204"/>
        <v>-8.335304881314824E+16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-8.335304881314824E+16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-347304370054784.31</v>
      </c>
      <c r="L6167" s="444">
        <f t="shared" ca="1" si="204"/>
        <v>-8.3700353183203024E+16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-8.3700353183203024E+16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-348751471596679.25</v>
      </c>
      <c r="L6168" s="444">
        <f t="shared" ca="1" si="204"/>
        <v>-8.4049104654799696E+16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-8.4049104654799696E+16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-350204602728332.06</v>
      </c>
      <c r="L6169" s="444">
        <f t="shared" ca="1" si="204"/>
        <v>-8.4399309257528032E+16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-8.4399309257528032E+16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-351663788573033.44</v>
      </c>
      <c r="L6170" s="444">
        <f t="shared" ca="1" si="204"/>
        <v>-8.4750973046101072E+16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-8.4750973046101072E+16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-353129054358754.44</v>
      </c>
      <c r="L6171" s="444">
        <f t="shared" ca="1" si="204"/>
        <v>-8.5104102100459824E+16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-8.5104102100459824E+16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-354600425418582.63</v>
      </c>
      <c r="L6172" s="444">
        <f t="shared" ca="1" si="204"/>
        <v>-8.54587025258784E+16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-8.54587025258784E+16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-356077927191160</v>
      </c>
      <c r="L6173" s="444">
        <f t="shared" ca="1" si="204"/>
        <v>-8.5814780453069568E+16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-8.5814780453069568E+16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-357561585221123.19</v>
      </c>
      <c r="L6174" s="444">
        <f t="shared" ca="1" si="204"/>
        <v>-8.6172342038290688E+16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-8.6172342038290688E+16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-359051425159544.5</v>
      </c>
      <c r="L6175" s="444">
        <f t="shared" ca="1" si="204"/>
        <v>-8.653139346345024E+16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-8.653139346345024E+16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-360547472764376</v>
      </c>
      <c r="L6176" s="444">
        <f t="shared" ca="1" si="204"/>
        <v>-8.6891940936214624E+16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-8.6891940936214624E+16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-362049753900894.25</v>
      </c>
      <c r="L6177" s="444">
        <f t="shared" ca="1" si="204"/>
        <v>-8.725399069011552E+16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-8.725399069011552E+16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-363558294542148</v>
      </c>
      <c r="L6178" s="444">
        <f t="shared" ca="1" si="204"/>
        <v>-8.7617548984657664E+16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-8.7617548984657664E+16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-365073120769406.94</v>
      </c>
      <c r="L6179" s="444">
        <f t="shared" ca="1" si="204"/>
        <v>-8.7982622105427072E+16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-8.7982622105427072E+16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-366594258772612.81</v>
      </c>
      <c r="L6180" s="444">
        <f t="shared" ca="1" si="204"/>
        <v>-8.834921636419968E+16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-8.834921636419968E+16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-368121734850832</v>
      </c>
      <c r="L6181" s="444">
        <f t="shared" ca="1" si="204"/>
        <v>-8.8717338099050512E+16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-8.8717338099050512E+16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-369655575412710.44</v>
      </c>
      <c r="L6182" s="444">
        <f t="shared" ca="1" si="204"/>
        <v>-8.9086993674463216E+16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-8.9086993674463216E+16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-371195806976930.06</v>
      </c>
      <c r="L6183" s="444">
        <f t="shared" ca="1" si="204"/>
        <v>-8.9458189481440144E+16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-8.9458189481440144E+16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-372742456172667.25</v>
      </c>
      <c r="L6184" s="444">
        <f t="shared" ca="1" si="204"/>
        <v>-8.9830931937612816E+16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-8.9830931937612816E+16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-374295549740053.38</v>
      </c>
      <c r="L6185" s="444">
        <f t="shared" ca="1" si="204"/>
        <v>-9.0205227487352864E+16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-9.0205227487352864E+16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-375855114530636.94</v>
      </c>
      <c r="L6186" s="444">
        <f t="shared" ca="1" si="204"/>
        <v>-9.0581082601883504E+16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-9.0581082601883504E+16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-377421177507847.94</v>
      </c>
      <c r="L6187" s="444">
        <f t="shared" ca="1" si="204"/>
        <v>-9.0958503779391344E+16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-9.0958503779391344E+16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-378993765747463.94</v>
      </c>
      <c r="L6188" s="444">
        <f t="shared" ca="1" si="204"/>
        <v>-9.13374975451388E+16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-9.13374975451388E+16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-380572906438078.31</v>
      </c>
      <c r="L6189" s="444">
        <f t="shared" ca="1" si="204"/>
        <v>-9.171807045157688E+16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-9.171807045157688E+16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-382158626881570.31</v>
      </c>
      <c r="L6190" s="444">
        <f t="shared" ca="1" si="204"/>
        <v>-9.2100229078458448E+16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-9.2100229078458448E+16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-383750954493576.88</v>
      </c>
      <c r="L6191" s="444">
        <f t="shared" ca="1" si="204"/>
        <v>-9.2483980032952032E+16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-9.2483980032952032E+16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-385349916803966.81</v>
      </c>
      <c r="L6192" s="444">
        <f t="shared" ca="1" si="204"/>
        <v>-9.2869329949756E+16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-9.2869329949756E+16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-386955541457316.69</v>
      </c>
      <c r="L6193" s="444">
        <f t="shared" ca="1" si="204"/>
        <v>-9.3256285491213312E+16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-9.3256285491213312E+16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-388567856213388.81</v>
      </c>
      <c r="L6194" s="444">
        <f t="shared" ca="1" si="204"/>
        <v>-9.3644853347426704E+16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-9.3644853347426704E+16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-390186888947611.25</v>
      </c>
      <c r="L6195" s="444">
        <f t="shared" ca="1" si="204"/>
        <v>-9.403504023637432E+16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-9.403504023637432E+16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-391812667651559.69</v>
      </c>
      <c r="L6196" s="444">
        <f t="shared" ca="1" si="204"/>
        <v>-9.4426852904025872E+16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-9.4426852904025872E+16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-393445220433441.13</v>
      </c>
      <c r="L6197" s="444">
        <f t="shared" ca="1" si="204"/>
        <v>-9.4820298124459312E+16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-9.4820298124459312E+16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-395084575518580.44</v>
      </c>
      <c r="L6198" s="444">
        <f t="shared" ca="1" si="204"/>
        <v>-9.5215382699977888E+16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-9.5215382699977888E+16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-396730761249907.88</v>
      </c>
      <c r="L6199" s="444">
        <f t="shared" ca="1" si="204"/>
        <v>-9.5612113461227792E+16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-9.5612113461227792E+16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-398383806088449.13</v>
      </c>
      <c r="L6200" s="444">
        <f t="shared" ca="1" si="204"/>
        <v>-9.601049726731624E+16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-9.601049726731624E+16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-400043738613817.69</v>
      </c>
      <c r="L6201" s="444">
        <f t="shared" ca="1" si="204"/>
        <v>-9.6410541005930064E+16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-9.6410541005930064E+16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-401710587524708.63</v>
      </c>
      <c r="L6202" s="444">
        <f t="shared" ca="1" si="204"/>
        <v>-9.6812251593454768E+16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-9.6812251593454768E+16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-403384381639394.88</v>
      </c>
      <c r="L6203" s="444">
        <f t="shared" ca="1" si="204"/>
        <v>-9.721563597509416E+16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-9.721563597509416E+16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-405065149896225.69</v>
      </c>
      <c r="L6204" s="444">
        <f t="shared" ca="1" si="204"/>
        <v>-9.7620701124990384E+16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-9.7620701124990384E+16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-406752921354126.63</v>
      </c>
      <c r="L6205" s="444">
        <f t="shared" ca="1" si="204"/>
        <v>-9.8027454046344512E+16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-9.8027454046344512E+16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-408447725193102.13</v>
      </c>
      <c r="L6206" s="444">
        <f t="shared" ca="1" si="204"/>
        <v>-9.8435901771537616E+16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-9.8435901771537616E+16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-410149590714740.06</v>
      </c>
      <c r="L6207" s="444">
        <f t="shared" ca="1" si="204"/>
        <v>-9.8846051362252352E+16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-9.8846051362252352E+16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-411858547342718.13</v>
      </c>
      <c r="L6208" s="444">
        <f t="shared" ca="1" si="204"/>
        <v>-9.9257909909595072E+16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-9.9257909909595072E+16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-413574624623312.81</v>
      </c>
      <c r="L6209" s="444">
        <f t="shared" ca="1" si="204"/>
        <v>-9.9671484534218384E+16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-9.9671484534218384E+16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-415297852225909.94</v>
      </c>
      <c r="L6210" s="444">
        <f t="shared" ca="1" si="204"/>
        <v>-1.0008678238644429E+17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-1.0008678238644429E+17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-417028259943517.88</v>
      </c>
      <c r="L6211" s="444">
        <f t="shared" ca="1" si="204"/>
        <v>-1.0050381064638781E+17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-1.0050381064638781E+17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-418765877693282.5</v>
      </c>
      <c r="L6212" s="444">
        <f t="shared" ca="1" si="204"/>
        <v>-1.0092257652408109E+17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-1.0092257652408109E+17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-420510735517004.5</v>
      </c>
      <c r="L6213" s="444">
        <f t="shared" ca="1" si="204"/>
        <v>-1.013430872595981E+17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-1.013430872595981E+17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-422262863581658.75</v>
      </c>
      <c r="L6214" s="444">
        <f t="shared" ca="1" si="204"/>
        <v>-1.0176535012317976E+17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-1.0176535012317976E+17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-424022292179915.69</v>
      </c>
      <c r="L6215" s="444">
        <f t="shared" ca="1" si="204"/>
        <v>-1.0218937241535968E+17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-1.0218937241535968E+17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-425789051730665.31</v>
      </c>
      <c r="L6216" s="444">
        <f t="shared" ca="1" si="204"/>
        <v>-1.0261516146709035E+17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-1.0261516146709035E+17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-427563172779543.13</v>
      </c>
      <c r="L6217" s="444">
        <f t="shared" ca="1" si="204"/>
        <v>-1.0304272463986989E+17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-1.0304272463986989E+17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-429344685999457.88</v>
      </c>
      <c r="L6218" s="444">
        <f t="shared" ca="1" si="204"/>
        <v>-1.0347206932586934E+17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-1.0347206932586934E+17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-431133622191122.25</v>
      </c>
      <c r="L6219" s="444">
        <f t="shared" ca="1" si="204"/>
        <v>-1.0390320294806046E+17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-1.0390320294806046E+17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-432930012283585.25</v>
      </c>
      <c r="L6220" s="444">
        <f t="shared" ca="1" si="204"/>
        <v>-1.0433613296034405E+17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-1.0433613296034405E+17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-434733887334766.88</v>
      </c>
      <c r="L6221" s="444">
        <f t="shared" ca="1" si="204"/>
        <v>-1.0477086684767882E+17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-1.0477086684767882E+17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-436545278531995.06</v>
      </c>
      <c r="L6222" s="444">
        <f t="shared" ca="1" si="204"/>
        <v>-1.0520741212621082E+17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-1.0520741212621082E+17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-438364217192545.06</v>
      </c>
      <c r="L6223" s="444">
        <f t="shared" ca="1" si="204"/>
        <v>-1.0564577634340336E+17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-1.0564577634340336E+17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-440190734764180.69</v>
      </c>
      <c r="L6224" s="444">
        <f t="shared" ca="1" si="204"/>
        <v>-1.0608596707816754E+17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-1.0608596707816754E+17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-442024862825698.06</v>
      </c>
      <c r="L6225" s="444">
        <f t="shared" ca="1" si="204"/>
        <v>-1.0652799194099323E+17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-1.0652799194099323E+17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-443866633087471.81</v>
      </c>
      <c r="L6226" s="444">
        <f t="shared" ca="1" si="204"/>
        <v>-1.069718585740807E+17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-1.069718585740807E+17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-445716077392002.94</v>
      </c>
      <c r="L6227" s="444">
        <f t="shared" ca="1" si="204"/>
        <v>-1.074175746514727E+17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-1.074175746514727E+17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-447573227714469.63</v>
      </c>
      <c r="L6228" s="444">
        <f t="shared" ca="1" si="204"/>
        <v>-1.0786514787918717E+17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-1.0786514787918717E+17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-449438116163279.88</v>
      </c>
      <c r="L6229" s="444">
        <f t="shared" ca="1" si="204"/>
        <v>-1.0831458599535045E+17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-1.0831458599535045E+17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-451310774980626.88</v>
      </c>
      <c r="L6230" s="444">
        <f t="shared" ca="1" si="204"/>
        <v>-1.0876589677033107E+17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-1.0876589677033107E+17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-453191236543046.13</v>
      </c>
      <c r="L6231" s="444">
        <f t="shared" ca="1" si="204"/>
        <v>-1.0921908800687411E+17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-1.0921908800687411E+17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-455079533361975.44</v>
      </c>
      <c r="L6232" s="444">
        <f t="shared" ca="1" si="204"/>
        <v>-1.0967416754023608E+17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-1.0967416754023608E+17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-456975698084317</v>
      </c>
      <c r="L6233" s="444">
        <f t="shared" ca="1" si="204"/>
        <v>-1.101311432383204E+17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-1.101311432383204E+17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-458879763493001.69</v>
      </c>
      <c r="L6234" s="444">
        <f t="shared" ca="1" si="204"/>
        <v>-1.1059002300181341E+17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-1.1059002300181341E+17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-460791762507555.88</v>
      </c>
      <c r="L6235" s="444">
        <f t="shared" ca="1" si="204"/>
        <v>-1.1105081476432096E+17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-1.1105081476432096E+17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-462711728184670.69</v>
      </c>
      <c r="L6236" s="444">
        <f t="shared" ca="1" si="204"/>
        <v>-1.1151352649250563E+17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-1.1151352649250563E+17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-464639693718773.44</v>
      </c>
      <c r="L6237" s="444">
        <f t="shared" ca="1" si="204"/>
        <v>-1.119781661862244E+17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-1.119781661862244E+17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-466575692442601.69</v>
      </c>
      <c r="L6238" s="444">
        <f t="shared" ca="1" si="204"/>
        <v>-1.1244474187866701E+17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-1.1244474187866701E+17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-468519757827779.19</v>
      </c>
      <c r="L6239" s="444">
        <f t="shared" ca="1" si="204"/>
        <v>-1.1291326163649478E+17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-1.1291326163649478E+17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-470471923485394.94</v>
      </c>
      <c r="L6240" s="444">
        <f t="shared" ca="1" si="204"/>
        <v>-1.1338373355998018E+17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-1.1338373355998018E+17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-472432223166584.06</v>
      </c>
      <c r="L6241" s="444">
        <f t="shared" ca="1" si="204"/>
        <v>-1.1385616578314677E+17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-1.1385616578314677E+17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-474400690763111.5</v>
      </c>
      <c r="L6242" s="444">
        <f t="shared" ca="1" si="204"/>
        <v>-1.1433056647390987E+17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-1.1433056647390987E+17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-476377360307957.75</v>
      </c>
      <c r="L6243" s="444">
        <f t="shared" ca="1" si="204"/>
        <v>-1.1480694383421782E+17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-1.1480694383421782E+17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-478362265975907.69</v>
      </c>
      <c r="L6244" s="444">
        <f t="shared" ca="1" si="204"/>
        <v>-1.1528530610019373E+17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-1.1528530610019373E+17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-480355442084140.5</v>
      </c>
      <c r="L6245" s="444">
        <f t="shared" ca="1" si="204"/>
        <v>-1.1576566154227787E+17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-1.1576566154227787E+17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-482356923092824.44</v>
      </c>
      <c r="L6246" s="444">
        <f t="shared" ca="1" si="204"/>
        <v>-1.162480184653707E+17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-1.162480184653707E+17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-484366743605711.31</v>
      </c>
      <c r="L6247" s="444">
        <f t="shared" ca="1" si="204"/>
        <v>-1.1673238520897642E+17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-1.1673238520897642E+17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-486384938370735.13</v>
      </c>
      <c r="L6248" s="444">
        <f t="shared" ca="1" si="204"/>
        <v>-1.1721877014734715E+17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-1.1721877014734715E+17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-488411542280613.06</v>
      </c>
      <c r="L6249" s="444">
        <f t="shared" ca="1" si="204"/>
        <v>-1.1770718168962776E+17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-1.1770718168962776E+17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-490446590373449</v>
      </c>
      <c r="L6250" s="444">
        <f t="shared" ca="1" si="204"/>
        <v>-1.1819762828000122E+17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3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645</v>
      </c>
      <c r="B5" s="465" t="s">
        <v>659</v>
      </c>
      <c r="C5" s="466" t="s">
        <v>670</v>
      </c>
      <c r="D5" s="572" t="s">
        <v>671</v>
      </c>
      <c r="E5" s="561"/>
      <c r="F5" s="572" t="s">
        <v>672</v>
      </c>
      <c r="G5" s="561"/>
      <c r="H5" s="572" t="s">
        <v>673</v>
      </c>
      <c r="I5" s="561"/>
      <c r="J5" s="572" t="s">
        <v>674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3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3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3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3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3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3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3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3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3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3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3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3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3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3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3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3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3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3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3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3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3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3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3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3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3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2026-10-13T20:12:59Z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