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zi\Desktop\התמחות בפסיכיאטריה\מדעי יסוד\גריאטריה\אומדנים\18\morse\"/>
    </mc:Choice>
  </mc:AlternateContent>
  <xr:revisionPtr revIDLastSave="0" documentId="13_ncr:1_{38626DCE-39CD-4F04-A4EB-3AD1CE97B200}" xr6:coauthVersionLast="47" xr6:coauthVersionMax="47" xr10:uidLastSave="{00000000-0000-0000-0000-000000000000}"/>
  <bookViews>
    <workbookView xWindow="-108" yWindow="-108" windowWidth="23256" windowHeight="12456" activeTab="4" xr2:uid="{F0E9E065-70DC-459B-AC0F-1C9E32418F2A}"/>
  </bookViews>
  <sheets>
    <sheet name="manual inputs" sheetId="3" r:id="rId1"/>
    <sheet name="Just necessary" sheetId="1" r:id="rId2"/>
    <sheet name="All data" sheetId="2" r:id="rId3"/>
    <sheet name="Norton" sheetId="4" r:id="rId4"/>
    <sheet name="Mor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5" l="1"/>
  <c r="I28" i="5"/>
  <c r="J28" i="5"/>
  <c r="K28" i="5"/>
  <c r="L28" i="5"/>
  <c r="M28" i="5"/>
  <c r="N28" i="5"/>
  <c r="O28" i="5"/>
  <c r="P28" i="5"/>
  <c r="Q28" i="5"/>
  <c r="C28" i="5"/>
  <c r="D28" i="5"/>
  <c r="E28" i="5"/>
  <c r="F28" i="5"/>
  <c r="B28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8" i="4"/>
  <c r="G8" i="4"/>
  <c r="G9" i="4"/>
  <c r="G10" i="4"/>
  <c r="G11" i="4"/>
  <c r="G13" i="4"/>
  <c r="G15" i="4"/>
  <c r="G16" i="4"/>
  <c r="G17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4" i="4"/>
  <c r="G12" i="4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N19" i="3" s="1"/>
  <c r="M20" i="3"/>
  <c r="N20" i="3" s="1"/>
  <c r="M21" i="3"/>
  <c r="M22" i="3"/>
  <c r="M23" i="3"/>
  <c r="M24" i="3"/>
  <c r="M25" i="3"/>
  <c r="M26" i="3"/>
  <c r="M27" i="3"/>
  <c r="M28" i="3"/>
  <c r="M29" i="3"/>
  <c r="N29" i="3" s="1"/>
  <c r="N28" i="3"/>
  <c r="N27" i="3"/>
  <c r="N26" i="3"/>
  <c r="N25" i="3"/>
  <c r="N24" i="3"/>
  <c r="N23" i="3"/>
  <c r="N22" i="3"/>
  <c r="N21" i="3"/>
  <c r="N16" i="3"/>
  <c r="N15" i="3"/>
  <c r="N14" i="3"/>
  <c r="N13" i="3"/>
  <c r="N12" i="3"/>
  <c r="N11" i="3"/>
  <c r="V24" i="1"/>
  <c r="V27" i="1"/>
  <c r="V10" i="2"/>
  <c r="T10" i="2"/>
  <c r="R10" i="2"/>
  <c r="P10" i="2"/>
  <c r="N10" i="2"/>
  <c r="L10" i="2"/>
  <c r="J10" i="2"/>
  <c r="H10" i="2"/>
  <c r="F10" i="2"/>
  <c r="D10" i="2"/>
  <c r="V9" i="2"/>
  <c r="T9" i="2"/>
  <c r="R9" i="2"/>
  <c r="P9" i="2"/>
  <c r="N9" i="2"/>
  <c r="L9" i="2"/>
  <c r="J9" i="2"/>
  <c r="H9" i="2"/>
  <c r="F9" i="2"/>
  <c r="D9" i="2"/>
  <c r="V8" i="2"/>
  <c r="T8" i="2"/>
  <c r="R8" i="2"/>
  <c r="P8" i="2"/>
  <c r="N8" i="2"/>
  <c r="L8" i="2"/>
  <c r="J8" i="2"/>
  <c r="H8" i="2"/>
  <c r="F8" i="2"/>
  <c r="V7" i="2"/>
  <c r="T7" i="2"/>
  <c r="R7" i="2"/>
  <c r="P7" i="2"/>
  <c r="N7" i="2"/>
  <c r="L7" i="2"/>
  <c r="J7" i="2"/>
  <c r="H7" i="2"/>
  <c r="F7" i="2"/>
  <c r="D7" i="2"/>
  <c r="V29" i="1"/>
  <c r="V28" i="1"/>
  <c r="V26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25" i="1"/>
  <c r="V22" i="1"/>
  <c r="G28" i="5" l="1"/>
  <c r="M7" i="3"/>
  <c r="N7" i="3" s="1"/>
  <c r="N10" i="3"/>
  <c r="N8" i="3"/>
  <c r="N9" i="3"/>
  <c r="W20" i="2"/>
  <c r="X20" i="2" s="1"/>
  <c r="F30" i="2"/>
  <c r="W23" i="2"/>
  <c r="X23" i="2" s="1"/>
  <c r="N30" i="2"/>
  <c r="W18" i="2"/>
  <c r="X18" i="2" s="1"/>
  <c r="W26" i="2"/>
  <c r="X26" i="2" s="1"/>
  <c r="W11" i="2"/>
  <c r="X11" i="2" s="1"/>
  <c r="W10" i="2"/>
  <c r="X10" i="2" s="1"/>
  <c r="W22" i="2"/>
  <c r="X22" i="2" s="1"/>
  <c r="W19" i="2"/>
  <c r="X19" i="2" s="1"/>
  <c r="W27" i="2"/>
  <c r="X27" i="2" s="1"/>
  <c r="W15" i="2"/>
  <c r="X15" i="2" s="1"/>
  <c r="R30" i="2"/>
  <c r="W7" i="2"/>
  <c r="X7" i="2" s="1"/>
  <c r="T30" i="2"/>
  <c r="W14" i="2"/>
  <c r="X14" i="2" s="1"/>
  <c r="P30" i="2"/>
  <c r="V30" i="2"/>
  <c r="W12" i="2"/>
  <c r="X12" i="2" s="1"/>
  <c r="W16" i="2"/>
  <c r="X16" i="2" s="1"/>
  <c r="W24" i="2"/>
  <c r="X24" i="2" s="1"/>
  <c r="W28" i="2"/>
  <c r="X28" i="2" s="1"/>
  <c r="H30" i="2"/>
  <c r="W8" i="2"/>
  <c r="X8" i="2" s="1"/>
  <c r="J30" i="2"/>
  <c r="W9" i="2"/>
  <c r="X9" i="2" s="1"/>
  <c r="W13" i="2"/>
  <c r="X13" i="2" s="1"/>
  <c r="W17" i="2"/>
  <c r="X17" i="2" s="1"/>
  <c r="W21" i="2"/>
  <c r="X21" i="2" s="1"/>
  <c r="W25" i="2"/>
  <c r="X25" i="2" s="1"/>
  <c r="W29" i="2"/>
  <c r="X29" i="2" s="1"/>
  <c r="L30" i="2"/>
  <c r="D30" i="2"/>
  <c r="W26" i="1"/>
  <c r="X26" i="1" s="1"/>
  <c r="W19" i="1"/>
  <c r="X19" i="1" s="1"/>
  <c r="W14" i="1"/>
  <c r="X14" i="1" s="1"/>
  <c r="W24" i="1"/>
  <c r="X24" i="1" s="1"/>
  <c r="W23" i="1"/>
  <c r="X23" i="1" s="1"/>
  <c r="W22" i="1"/>
  <c r="X22" i="1" s="1"/>
  <c r="W10" i="1"/>
  <c r="X10" i="1" s="1"/>
  <c r="W11" i="1"/>
  <c r="X11" i="1" s="1"/>
  <c r="W21" i="1"/>
  <c r="X21" i="1" s="1"/>
  <c r="W9" i="1"/>
  <c r="X9" i="1" s="1"/>
  <c r="W8" i="1"/>
  <c r="X8" i="1" s="1"/>
  <c r="W25" i="1"/>
  <c r="X25" i="1" s="1"/>
  <c r="W12" i="1"/>
  <c r="X12" i="1" s="1"/>
  <c r="W20" i="1"/>
  <c r="X20" i="1" s="1"/>
  <c r="W18" i="1"/>
  <c r="X18" i="1" s="1"/>
  <c r="N30" i="1"/>
  <c r="W17" i="1"/>
  <c r="X17" i="1" s="1"/>
  <c r="W13" i="1"/>
  <c r="X13" i="1" s="1"/>
  <c r="W29" i="1"/>
  <c r="X29" i="1" s="1"/>
  <c r="W28" i="1"/>
  <c r="X28" i="1" s="1"/>
  <c r="W16" i="1"/>
  <c r="X16" i="1" s="1"/>
  <c r="W27" i="1"/>
  <c r="X27" i="1" s="1"/>
  <c r="W15" i="1"/>
  <c r="X15" i="1" s="1"/>
  <c r="J30" i="1"/>
  <c r="T30" i="1"/>
  <c r="R30" i="1"/>
  <c r="L30" i="1"/>
  <c r="P30" i="1"/>
  <c r="H30" i="1"/>
  <c r="V30" i="1"/>
  <c r="F30" i="1"/>
  <c r="W7" i="1"/>
  <c r="X7" i="1" s="1"/>
  <c r="D30" i="1"/>
</calcChain>
</file>

<file path=xl/sharedStrings.xml><?xml version="1.0" encoding="utf-8"?>
<sst xmlns="http://schemas.openxmlformats.org/spreadsheetml/2006/main" count="854" uniqueCount="101">
  <si>
    <t>מספר הנבחן</t>
  </si>
  <si>
    <t>Eating</t>
  </si>
  <si>
    <t>Hygine</t>
  </si>
  <si>
    <t xml:space="preserve">Washing </t>
  </si>
  <si>
    <t>Dressing</t>
  </si>
  <si>
    <t>Toilet</t>
  </si>
  <si>
    <t>Posture</t>
  </si>
  <si>
    <t>Stares</t>
  </si>
  <si>
    <t>Bowle</t>
  </si>
  <si>
    <t>Urinary</t>
  </si>
  <si>
    <t>Total estimate</t>
  </si>
  <si>
    <t>סכימת האומדנים</t>
  </si>
  <si>
    <t>Outcome Levels</t>
  </si>
  <si>
    <t>Independent</t>
  </si>
  <si>
    <t>Dependent</t>
  </si>
  <si>
    <t>Requires help</t>
  </si>
  <si>
    <t>Weight</t>
  </si>
  <si>
    <t>Outcome</t>
  </si>
  <si>
    <t>Score</t>
  </si>
  <si>
    <t>Walking</t>
  </si>
  <si>
    <t>Verbal score</t>
  </si>
  <si>
    <t>independent</t>
  </si>
  <si>
    <t>Physical condition</t>
  </si>
  <si>
    <t>Mental Condition</t>
  </si>
  <si>
    <t>Activity</t>
  </si>
  <si>
    <t>Mobility</t>
  </si>
  <si>
    <t>Incontinence</t>
  </si>
  <si>
    <t>Good</t>
  </si>
  <si>
    <t>Fair</t>
  </si>
  <si>
    <t>Poor</t>
  </si>
  <si>
    <t>Very Bad</t>
  </si>
  <si>
    <t>Alert</t>
  </si>
  <si>
    <t>Apathetic</t>
  </si>
  <si>
    <t>Confused</t>
  </si>
  <si>
    <t>Stuporous</t>
  </si>
  <si>
    <t>Ambulant</t>
  </si>
  <si>
    <t>Walks with help</t>
  </si>
  <si>
    <t>Chairbound</t>
  </si>
  <si>
    <t>Bedfast</t>
  </si>
  <si>
    <t>Full</t>
  </si>
  <si>
    <t>Slightly Impaired</t>
  </si>
  <si>
    <t>Vey limited</t>
  </si>
  <si>
    <t>Immobile</t>
  </si>
  <si>
    <t>None</t>
  </si>
  <si>
    <t>Occasional</t>
  </si>
  <si>
    <t>Usually Urinay</t>
  </si>
  <si>
    <t>Urinary and Fecal</t>
  </si>
  <si>
    <t>--</t>
  </si>
  <si>
    <t>היסטוריה של נפילות:</t>
  </si>
  <si>
    <t>נפילה במהלך החודש האחרון</t>
  </si>
  <si>
    <t>צורך לגשת לשירותים בדחיפות</t>
  </si>
  <si>
    <t>קימה בלילה לשירותים</t>
  </si>
  <si>
    <t>ניידות:</t>
  </si>
  <si>
    <t>קושי לקום מהמיטה או מהכיסא</t>
  </si>
  <si>
    <t>צורך לעזרה בהליכה</t>
  </si>
  <si>
    <t>עזרה ב: רהיטים, מקל הליכה, הליכון, כיסא גלגלים, אדם אחר</t>
  </si>
  <si>
    <t>תחושת חולשה יותר מהרגיל</t>
  </si>
  <si>
    <t>מצב קוגניטיבי:</t>
  </si>
  <si>
    <t>בעיות זיכרון</t>
  </si>
  <si>
    <t>מבולבל/ לא מתמצא בזמן/ לא מתמצא במקום</t>
  </si>
  <si>
    <t>מצב פיזי:</t>
  </si>
  <si>
    <t>קשיי ראייה או שמיעה</t>
  </si>
  <si>
    <t>תחושת סחרחורת בעת קימה או ישיבה</t>
  </si>
  <si>
    <t>ירידה בתחושה ברגליים</t>
  </si>
  <si>
    <r>
      <t xml:space="preserve">עזרים חודרניים נלווים כגון עירוי/ קטטר/ </t>
    </r>
    <r>
      <rPr>
        <sz val="11"/>
        <color theme="1"/>
        <rFont val="Arial"/>
        <family val="2"/>
        <scheme val="minor"/>
      </rPr>
      <t>PCA</t>
    </r>
    <r>
      <rPr>
        <sz val="11"/>
        <color theme="1"/>
        <rFont val="Arial"/>
        <family val="2"/>
      </rPr>
      <t>/ נקזים וכו'</t>
    </r>
  </si>
  <si>
    <t>עבר ניתוח/ הרדמה במהלך 24 השעות האחרונות</t>
  </si>
  <si>
    <t>נוטל למעלה מ4 תרופות</t>
  </si>
  <si>
    <t>החולה נוטל תרופה מהקבוצות הבאות:</t>
  </si>
  <si>
    <t>אנטיהיסטמינים</t>
  </si>
  <si>
    <t>תרופות ליתר לחץ דם</t>
  </si>
  <si>
    <t>משתנים</t>
  </si>
  <si>
    <t>תרופות מרדימות</t>
  </si>
  <si>
    <t>תרופות פסיכיאטריות</t>
  </si>
  <si>
    <t>משלשלים</t>
  </si>
  <si>
    <t>כן</t>
  </si>
  <si>
    <t>לא</t>
  </si>
  <si>
    <t>מטופל 1</t>
  </si>
  <si>
    <t>מטופל 2</t>
  </si>
  <si>
    <t>מטופל 3</t>
  </si>
  <si>
    <t>מטופל 4</t>
  </si>
  <si>
    <t>מטופל 5</t>
  </si>
  <si>
    <t>מטופל 6</t>
  </si>
  <si>
    <t>MFS Score</t>
  </si>
  <si>
    <t>מטופל 7</t>
  </si>
  <si>
    <t>מטופל 8</t>
  </si>
  <si>
    <t>מטופל 9</t>
  </si>
  <si>
    <t>מטופל 10</t>
  </si>
  <si>
    <t>מטופל 11</t>
  </si>
  <si>
    <t>מטופל 12</t>
  </si>
  <si>
    <t>מטופל 13</t>
  </si>
  <si>
    <t>מטופל 14</t>
  </si>
  <si>
    <t>מטופל 15</t>
  </si>
  <si>
    <t>מטופל 16</t>
  </si>
  <si>
    <t>מטופל 17</t>
  </si>
  <si>
    <t>מטופל 18</t>
  </si>
  <si>
    <t>מטופל 19</t>
  </si>
  <si>
    <t>מטופל 20</t>
  </si>
  <si>
    <t>מטופל 21</t>
  </si>
  <si>
    <t>מטופל 22</t>
  </si>
  <si>
    <t>מטופל 23</t>
  </si>
  <si>
    <t>מטופל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</si>
</sst>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1" fillId="4" borderId="0" xfId="1" applyProtection="1">
      <protection locked="0"/>
    </xf>
    <xf numFmtId="0" fontId="3" fillId="6" borderId="0" xfId="3" applyProtection="1">
      <protection locked="0"/>
    </xf>
    <xf numFmtId="0" fontId="2" fillId="5" borderId="0" xfId="2" applyProtection="1"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0" xfId="0" applyProtection="1">
      <protection hidden="1"/>
    </xf>
    <xf numFmtId="0" fontId="0" fillId="8" borderId="1" xfId="0" applyFill="1" applyBorder="1" applyProtection="1">
      <protection locked="0" hidden="1"/>
    </xf>
    <xf numFmtId="0" fontId="0" fillId="8" borderId="2" xfId="0" applyFill="1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5" fillId="7" borderId="0" xfId="0" applyFont="1" applyFill="1" applyAlignment="1" applyProtection="1">
      <alignment horizont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6" fillId="9" borderId="16" xfId="0" applyFont="1" applyFill="1" applyBorder="1"/>
    <xf numFmtId="0" fontId="0" fillId="8" borderId="1" xfId="0" applyFill="1" applyBorder="1"/>
    <xf numFmtId="0" fontId="4" fillId="10" borderId="0" xfId="0" applyFont="1" applyFill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right" vertical="center" readingOrder="2"/>
    </xf>
    <xf numFmtId="0" fontId="4" fillId="3" borderId="1" xfId="0" applyFont="1" applyFill="1" applyBorder="1"/>
    <xf numFmtId="0" fontId="7" fillId="11" borderId="0" xfId="0" applyFont="1" applyFill="1" applyAlignment="1">
      <alignment horizontal="right" vertical="center" readingOrder="2"/>
    </xf>
    <xf numFmtId="0" fontId="0" fillId="11" borderId="0" xfId="0" applyFill="1"/>
    <xf numFmtId="0" fontId="4" fillId="3" borderId="18" xfId="0" applyFont="1" applyFill="1" applyBorder="1"/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32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B1F6168-7DDA-45E8-8CE3-60F2771228FE}" name="Table6425" displayName="Table6425" ref="C1:C4" totalsRowShown="0" headerRowDxfId="320" dataDxfId="319">
  <autoFilter ref="C1:C4" xr:uid="{AC57DB4E-11AD-4D5F-BC4C-2A0E07FFA506}"/>
  <tableColumns count="1">
    <tableColumn id="1" xr3:uid="{A70DAEE6-698A-4D9C-BE9B-207E8A2C909F}" name="Eating" dataDxfId="31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4345A88-37EB-4696-92A6-19727F9039B7}" name="Table68101214162334" displayName="Table68101214162334" ref="L1:L4" totalsRowShown="0" headerRowDxfId="281" dataDxfId="279" headerRowBorderDxfId="280" tableBorderDxfId="278" totalsRowBorderDxfId="277">
  <autoFilter ref="L1:L4" xr:uid="{2EEFCDE8-47F2-4033-A08E-F9C1323A40FA}"/>
  <tableColumns count="1">
    <tableColumn id="1" xr3:uid="{CE5AF481-0C6D-4E57-A9D3-1B6DA52326F4}" name="Urinary" dataDxfId="2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9ADEE-0ABB-4FAF-A77B-304BCEAC927A}" name="Table1" displayName="Table1" ref="Z6:Z9" totalsRowShown="0" headerRowDxfId="275" dataDxfId="274">
  <autoFilter ref="Z6:Z9" xr:uid="{3179ADEE-0ABB-4FAF-A77B-304BCEAC927A}"/>
  <tableColumns count="1">
    <tableColumn id="1" xr3:uid="{FCF47E63-5F7F-4A36-A75A-00325EDB2BD3}" name="Outcome Levels" dataDxfId="2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7DB4E-11AD-4D5F-BC4C-2A0E07FFA506}" name="Table6" displayName="Table6" ref="C1:D4" totalsRowShown="0" headerRowDxfId="272" dataDxfId="271">
  <autoFilter ref="C1:D4" xr:uid="{AC57DB4E-11AD-4D5F-BC4C-2A0E07FFA506}"/>
  <tableColumns count="2">
    <tableColumn id="1" xr3:uid="{9658F1EC-9B14-49F7-94E3-4E43FCAA0B93}" name="Outcome" dataDxfId="270"/>
    <tableColumn id="2" xr3:uid="{EF41032A-A470-469E-A0CE-CB8D9A0258D9}" name="Weight" dataDxfId="26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08FE23-58E0-4057-BF1D-267A3725B827}" name="Table68" displayName="Table68" ref="E1:F4" totalsRowShown="0" headerRowDxfId="268" dataDxfId="266" headerRowBorderDxfId="267" tableBorderDxfId="265" totalsRowBorderDxfId="264">
  <autoFilter ref="E1:F4" xr:uid="{B008FE23-58E0-4057-BF1D-267A3725B827}"/>
  <tableColumns count="2">
    <tableColumn id="1" xr3:uid="{71497C62-183F-4733-B552-4A2895D56E8F}" name="Outcome" dataDxfId="263"/>
    <tableColumn id="2" xr3:uid="{C47B7BD4-50B2-44AF-A696-3AF478B63AF4}" name="Weight" dataDxfId="262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DDB403-C58C-4158-A1C3-5C7E39D4CE01}" name="Table69" displayName="Table69" ref="G1:H4" totalsRowShown="0" headerRowDxfId="261" dataDxfId="260">
  <autoFilter ref="G1:H4" xr:uid="{86DDB403-C58C-4158-A1C3-5C7E39D4CE01}"/>
  <tableColumns count="2">
    <tableColumn id="1" xr3:uid="{D05314EB-2B3D-4CB7-9375-A4F99F055DC4}" name="Outcome" dataDxfId="259"/>
    <tableColumn id="2" xr3:uid="{3C1AEAFC-08FF-4F19-B4B9-28A06D05F91E}" name="Weight" dataDxfId="258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4B3148-6F86-4F43-A817-A18ABC9F90FF}" name="Table6810" displayName="Table6810" ref="I1:J4" totalsRowShown="0" headerRowDxfId="257" dataDxfId="255" headerRowBorderDxfId="256" tableBorderDxfId="254" totalsRowBorderDxfId="253">
  <autoFilter ref="I1:J4" xr:uid="{174B3148-6F86-4F43-A817-A18ABC9F90FF}"/>
  <tableColumns count="2">
    <tableColumn id="1" xr3:uid="{B5A8DE4C-F084-42A7-9E15-F592AE634DFB}" name="Outcome" dataDxfId="252"/>
    <tableColumn id="2" xr3:uid="{7A18A327-4370-456B-BFD7-4B50BFC93F37}" name="Weight" dataDxfId="251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C9A9F-A991-40FB-879A-3484CB1EDD0A}" name="Table6911" displayName="Table6911" ref="K1:L4" totalsRowShown="0" headerRowDxfId="250" dataDxfId="249">
  <autoFilter ref="K1:L4" xr:uid="{E1EC9A9F-A991-40FB-879A-3484CB1EDD0A}"/>
  <tableColumns count="2">
    <tableColumn id="1" xr3:uid="{07ADD124-C70C-4996-9F2C-7A379F6112BB}" name="Outcome" dataDxfId="248"/>
    <tableColumn id="2" xr3:uid="{311C190B-B39D-44E7-A382-0B475ACD3765}" name="Weight" dataDxfId="24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C42DA7-0457-4150-B902-04E65D0B06AB}" name="Table681012" displayName="Table681012" ref="M1:N4" totalsRowShown="0" headerRowDxfId="246" dataDxfId="244" headerRowBorderDxfId="245" tableBorderDxfId="243" totalsRowBorderDxfId="242">
  <autoFilter ref="M1:N4" xr:uid="{11C42DA7-0457-4150-B902-04E65D0B06AB}"/>
  <tableColumns count="2">
    <tableColumn id="1" xr3:uid="{6814D57D-7805-4E4B-9A46-42B994DC6D87}" name="Outcome" dataDxfId="241"/>
    <tableColumn id="2" xr3:uid="{84065A08-4D4F-41A7-9B19-927C2092B69D}" name="Weight" dataDxfId="240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C63842-30E7-4BC1-888C-F7BBF92AD337}" name="Table691113" displayName="Table691113" ref="O1:P4" totalsRowShown="0" headerRowDxfId="239" dataDxfId="238">
  <autoFilter ref="O1:P4" xr:uid="{3EC63842-30E7-4BC1-888C-F7BBF92AD337}"/>
  <tableColumns count="2">
    <tableColumn id="1" xr3:uid="{AF65BA45-3BDD-4563-B64E-35F8CA88DA0E}" name="Outcome" dataDxfId="237"/>
    <tableColumn id="2" xr3:uid="{98117D2C-8173-4D98-AC24-B4EFCA9B1F14}" name="Weight" dataDxfId="236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F32A9B-884E-4578-B18A-370971D953C1}" name="Table68101214" displayName="Table68101214" ref="Q1:R4" totalsRowShown="0" headerRowDxfId="235" dataDxfId="233" headerRowBorderDxfId="234" tableBorderDxfId="232" totalsRowBorderDxfId="231">
  <autoFilter ref="Q1:R4" xr:uid="{65F32A9B-884E-4578-B18A-370971D953C1}"/>
  <tableColumns count="2">
    <tableColumn id="1" xr3:uid="{8D64DDA1-E1C4-4CD0-913B-B0E9BB772841}" name="Outcome" dataDxfId="230"/>
    <tableColumn id="2" xr3:uid="{42083E6B-09BA-4BCC-A96D-B891AF2E633F}" name="Weight" dataDxfId="22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60094DC-EC39-4C0B-83DA-995E8337F982}" name="Table68526" displayName="Table68526" ref="D1:D4" totalsRowShown="0" headerRowDxfId="317" dataDxfId="315" headerRowBorderDxfId="316" tableBorderDxfId="314" totalsRowBorderDxfId="313">
  <autoFilter ref="D1:D4" xr:uid="{B008FE23-58E0-4057-BF1D-267A3725B827}"/>
  <tableColumns count="1">
    <tableColumn id="1" xr3:uid="{30E77391-1BE9-4940-8162-0D97C58968D9}" name="Hygine" dataDxfId="312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EADDC4-6812-489C-A7AF-6357983CEB72}" name="Table69111315" displayName="Table69111315" ref="S1:T4" totalsRowShown="0" headerRowDxfId="228" dataDxfId="227">
  <autoFilter ref="S1:T4" xr:uid="{CAEADDC4-6812-489C-A7AF-6357983CEB72}"/>
  <tableColumns count="2">
    <tableColumn id="1" xr3:uid="{6674EF98-3FBB-4AF3-B0D8-A0EB18C8697B}" name="Outcome" dataDxfId="226"/>
    <tableColumn id="2" xr3:uid="{5C9F3582-0C67-440D-94B3-3CF536D0AA31}" name="Weight" dataDxfId="22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EEFCDE8-47F2-4033-A08E-F9C1323A40FA}" name="Table6810121416" displayName="Table6810121416" ref="U1:V4" totalsRowShown="0" headerRowDxfId="224" dataDxfId="222" headerRowBorderDxfId="223" tableBorderDxfId="221" totalsRowBorderDxfId="220">
  <autoFilter ref="U1:V4" xr:uid="{2EEFCDE8-47F2-4033-A08E-F9C1323A40FA}"/>
  <tableColumns count="2">
    <tableColumn id="1" xr3:uid="{81B6873D-48CC-418E-86AC-2BD3FEC6A754}" name="Outcome" dataDxfId="219"/>
    <tableColumn id="2" xr3:uid="{C94FA1D2-8767-4F1B-95DA-471B993481A8}" name="Weight" dataDxfId="218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FA8D34-25D7-4BD0-9C62-976991442E8A}" name="Table13" displayName="Table13" ref="Z6:Z9" totalsRowShown="0" headerRowDxfId="217" dataDxfId="216">
  <autoFilter ref="Z6:Z9" xr:uid="{3179ADEE-0ABB-4FAF-A77B-304BCEAC927A}"/>
  <tableColumns count="1">
    <tableColumn id="1" xr3:uid="{A216AF37-9387-436F-80E1-F054A0AF16D1}" name="Outcome Levels" dataDxfId="21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FBBB3-17EC-4925-B105-29D62BFFBA38}" name="Table64" displayName="Table64" ref="C1:D4" totalsRowShown="0" headerRowDxfId="214" dataDxfId="213">
  <autoFilter ref="C1:D4" xr:uid="{AC57DB4E-11AD-4D5F-BC4C-2A0E07FFA506}"/>
  <tableColumns count="2">
    <tableColumn id="1" xr3:uid="{F545E85B-9C32-4245-A904-67ECF374262A}" name="Outcome" dataDxfId="212"/>
    <tableColumn id="2" xr3:uid="{7C072B9C-9E1A-4427-A66F-274FEE2CA644}" name="Weight" dataDxfId="211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1214C-574F-43B2-ADEA-AA85D281931A}" name="Table685" displayName="Table685" ref="E1:F4" totalsRowShown="0" headerRowDxfId="210" dataDxfId="208" headerRowBorderDxfId="209" tableBorderDxfId="207" totalsRowBorderDxfId="206">
  <autoFilter ref="E1:F4" xr:uid="{B008FE23-58E0-4057-BF1D-267A3725B827}"/>
  <tableColumns count="2">
    <tableColumn id="1" xr3:uid="{B7E9BFDF-1A56-4B3A-9ACA-4EBFBB3AD820}" name="Outcome" dataDxfId="205"/>
    <tableColumn id="2" xr3:uid="{36D3BD57-00FB-4846-B76E-70D03A0BC761}" name="Weight" dataDxfId="204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2DF3D-9FDB-4FB9-9295-AEBB24721E60}" name="Table696" displayName="Table696" ref="G1:H4" totalsRowShown="0" headerRowDxfId="203" dataDxfId="202">
  <autoFilter ref="G1:H4" xr:uid="{86DDB403-C58C-4158-A1C3-5C7E39D4CE01}"/>
  <tableColumns count="2">
    <tableColumn id="1" xr3:uid="{C4DE4EF1-8394-4246-961E-0E14BE1CAAAB}" name="Outcome" dataDxfId="201"/>
    <tableColumn id="2" xr3:uid="{66BCFDF5-9543-4C3A-B4D6-AD18EB116031}" name="Weight" dataDxfId="200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D3B7BB-F578-49D5-B08B-81B9A93AF408}" name="Table681017" displayName="Table681017" ref="I1:J4" totalsRowShown="0" headerRowDxfId="199" dataDxfId="197" headerRowBorderDxfId="198" tableBorderDxfId="196" totalsRowBorderDxfId="195">
  <autoFilter ref="I1:J4" xr:uid="{174B3148-6F86-4F43-A817-A18ABC9F90FF}"/>
  <tableColumns count="2">
    <tableColumn id="1" xr3:uid="{79F0B991-B2D2-4EFC-969A-16CE0C77D42D}" name="Outcome" dataDxfId="194"/>
    <tableColumn id="2" xr3:uid="{676961EB-2454-4CBE-A647-EF4AC56D78BC}" name="Weight" dataDxfId="193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4E44FE-2312-4FDD-8122-57B96781BF4C}" name="Table691118" displayName="Table691118" ref="K1:L4" totalsRowShown="0" headerRowDxfId="192" dataDxfId="191">
  <autoFilter ref="K1:L4" xr:uid="{E1EC9A9F-A991-40FB-879A-3484CB1EDD0A}"/>
  <tableColumns count="2">
    <tableColumn id="1" xr3:uid="{9D07C93B-33F5-4CA1-BDDB-70726D393022}" name="Outcome" dataDxfId="190"/>
    <tableColumn id="2" xr3:uid="{A05CA718-FAF5-4695-996E-A40517CD4166}" name="Weight" dataDxfId="189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3D471E-D143-4D80-A4AA-AA7C46A7F9BD}" name="Table68101219" displayName="Table68101219" ref="M1:N4" totalsRowShown="0" headerRowDxfId="188" dataDxfId="186" headerRowBorderDxfId="187" tableBorderDxfId="185" totalsRowBorderDxfId="184">
  <autoFilter ref="M1:N4" xr:uid="{11C42DA7-0457-4150-B902-04E65D0B06AB}"/>
  <tableColumns count="2">
    <tableColumn id="1" xr3:uid="{8532C1E6-7FFC-4DA6-B20B-54458CB08AB1}" name="Outcome" dataDxfId="183"/>
    <tableColumn id="2" xr3:uid="{D542837A-3879-4E80-AA81-B8BA881915D9}" name="Weight" dataDxfId="182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337B84D-950F-477B-9F6A-128489872472}" name="Table69111320" displayName="Table69111320" ref="O1:P4" totalsRowShown="0" headerRowDxfId="181" dataDxfId="180">
  <autoFilter ref="O1:P4" xr:uid="{3EC63842-30E7-4BC1-888C-F7BBF92AD337}"/>
  <tableColumns count="2">
    <tableColumn id="1" xr3:uid="{77398B01-7E86-4AF8-9154-2E84E74DF7F8}" name="Outcome" dataDxfId="179"/>
    <tableColumn id="2" xr3:uid="{9645867D-8460-455B-B5B2-D636C568FDCD}" name="Weight" dataDxfId="17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217A1A-9569-4353-A838-2059EAC31A0B}" name="Table69627" displayName="Table69627" ref="E1:E4" totalsRowShown="0" headerRowDxfId="311" dataDxfId="310">
  <autoFilter ref="E1:E4" xr:uid="{86DDB403-C58C-4158-A1C3-5C7E39D4CE01}"/>
  <tableColumns count="1">
    <tableColumn id="1" xr3:uid="{B2FCF3DD-7246-45E8-AFD2-B72854454AFA}" name="Washing " dataDxfId="309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73A071-55CA-4CE0-B9F2-189F1A57B904}" name="Table6810121421" displayName="Table6810121421" ref="Q1:R4" totalsRowShown="0" headerRowDxfId="177" dataDxfId="175" headerRowBorderDxfId="176" tableBorderDxfId="174" totalsRowBorderDxfId="173">
  <autoFilter ref="Q1:R4" xr:uid="{65F32A9B-884E-4578-B18A-370971D953C1}"/>
  <tableColumns count="2">
    <tableColumn id="1" xr3:uid="{088210F2-9E7F-453C-BFD0-6281798D4E03}" name="Outcome" dataDxfId="172"/>
    <tableColumn id="2" xr3:uid="{D9587EC3-C480-4315-8E51-594A307AA55A}" name="Weight" dataDxfId="171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16DD38-61D5-46E9-91B2-654799696B5B}" name="Table6911131522" displayName="Table6911131522" ref="S1:T4" totalsRowShown="0" headerRowDxfId="170" dataDxfId="169">
  <autoFilter ref="S1:T4" xr:uid="{CAEADDC4-6812-489C-A7AF-6357983CEB72}"/>
  <tableColumns count="2">
    <tableColumn id="1" xr3:uid="{4108AF19-1805-4F40-89A3-506BF2FD62F6}" name="Outcome" dataDxfId="168"/>
    <tableColumn id="2" xr3:uid="{51BE3389-B409-40B0-A3CC-61A377DB759A}" name="Weight" dataDxfId="167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B07BD2-C8AF-4773-86A8-A2D08BAE9D21}" name="Table681012141623" displayName="Table681012141623" ref="U1:V4" totalsRowShown="0" headerRowDxfId="166" dataDxfId="164" headerRowBorderDxfId="165" tableBorderDxfId="163" totalsRowBorderDxfId="162">
  <autoFilter ref="U1:V4" xr:uid="{2EEFCDE8-47F2-4033-A08E-F9C1323A40FA}"/>
  <tableColumns count="2">
    <tableColumn id="1" xr3:uid="{15668A0D-ED7B-4BF5-A4E7-A232FB35227C}" name="Outcome" dataDxfId="161"/>
    <tableColumn id="2" xr3:uid="{6E3B1E6E-9713-4200-9646-4B20D7C3FC96}" name="Weight" dataDxfId="160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A8DACA1-1ECC-45AB-A335-06F0EED255EB}" name="Table44" displayName="Table44" ref="A1:F5" totalsRowShown="0" headerRowDxfId="159" dataDxfId="158">
  <autoFilter ref="A1:F5" xr:uid="{EA8DACA1-1ECC-45AB-A335-06F0EED255EB}"/>
  <tableColumns count="6">
    <tableColumn id="1" xr3:uid="{AB72779D-F65A-4DE2-A4C5-45A2D97645CB}" name="--" dataDxfId="157"/>
    <tableColumn id="2" xr3:uid="{1C2A56E6-2913-4834-BA40-F4D722B0036C}" name="Physical condition" dataDxfId="156"/>
    <tableColumn id="3" xr3:uid="{3A41CF3A-2D35-4E0D-A7FB-62A81E805150}" name="Mental Condition" dataDxfId="155"/>
    <tableColumn id="4" xr3:uid="{C21CC032-3887-443D-9819-E3D235E546DC}" name="Activity" dataDxfId="154"/>
    <tableColumn id="5" xr3:uid="{6112BBA0-1C11-48CA-98D8-D4DFEA852BC8}" name="Mobility" dataDxfId="153"/>
    <tableColumn id="6" xr3:uid="{34CB3260-0E36-4DCE-9594-2D15EB9C7538}" name="Incontinence" dataDxfId="15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5AEE215-4C64-4BEA-B98D-91CED58C97EE}" name="Table68101728" displayName="Table68101728" ref="F1:F4" totalsRowShown="0" headerRowDxfId="308" dataDxfId="306" headerRowBorderDxfId="307" tableBorderDxfId="305" totalsRowBorderDxfId="304">
  <autoFilter ref="F1:F4" xr:uid="{174B3148-6F86-4F43-A817-A18ABC9F90FF}"/>
  <tableColumns count="1">
    <tableColumn id="1" xr3:uid="{E9043129-4242-4E23-B6EF-56C101929D82}" name="Dressing" dataDxfId="30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5F3596F-F834-4E87-9FBE-BAFDDB0CC0A0}" name="Table69111829" displayName="Table69111829" ref="G1:G4" totalsRowShown="0" headerRowDxfId="302" dataDxfId="301">
  <autoFilter ref="G1:G4" xr:uid="{E1EC9A9F-A991-40FB-879A-3484CB1EDD0A}"/>
  <tableColumns count="1">
    <tableColumn id="1" xr3:uid="{A6484C74-3C57-48EF-9879-DA093BC107D1}" name="Toilet" dataDxfId="30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68DD96F-CBCF-46F1-960D-F29A2A555899}" name="Table6810121930" displayName="Table6810121930" ref="H1:H4" totalsRowShown="0" headerRowDxfId="299" dataDxfId="297" headerRowBorderDxfId="298" tableBorderDxfId="296" totalsRowBorderDxfId="295">
  <autoFilter ref="H1:H4" xr:uid="{11C42DA7-0457-4150-B902-04E65D0B06AB}"/>
  <tableColumns count="1">
    <tableColumn id="1" xr3:uid="{9FFD50E2-CD98-41CF-BCF4-B7DB84F70D0B}" name="Posture" dataDxfId="29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C0B836-1EBE-4666-929C-94D57313998E}" name="Table6911132031" displayName="Table6911132031" ref="I1:I4" totalsRowShown="0" headerRowDxfId="293" dataDxfId="292">
  <autoFilter ref="I1:I4" xr:uid="{3EC63842-30E7-4BC1-888C-F7BBF92AD337}"/>
  <tableColumns count="1">
    <tableColumn id="1" xr3:uid="{C335B998-153A-4471-92E5-D11910CABAC4}" name="Walking" dataDxfId="29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2D5E2B1-706E-47E5-8B0C-A92D9A48F1E1}" name="Table681012142132" displayName="Table681012142132" ref="J1:J4" totalsRowShown="0" headerRowDxfId="290" dataDxfId="288" headerRowBorderDxfId="289" tableBorderDxfId="287" totalsRowBorderDxfId="286">
  <autoFilter ref="J1:J4" xr:uid="{65F32A9B-884E-4578-B18A-370971D953C1}"/>
  <tableColumns count="1">
    <tableColumn id="1" xr3:uid="{5AF9241A-4897-4935-B399-5E8E5945B5FD}" name="Stares" dataDxfId="28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F072B45-FEB3-46E7-8F9D-5DF8AD143117}" name="Table691113152233" displayName="Table691113152233" ref="K1:K4" totalsRowShown="0" headerRowDxfId="284" dataDxfId="283">
  <autoFilter ref="K1:K4" xr:uid="{CAEADDC4-6812-489C-A7AF-6357983CEB72}"/>
  <tableColumns count="1">
    <tableColumn id="1" xr3:uid="{DFE913FD-4CD2-463E-B148-CB58DFD9C8C6}" name="Bowle" dataDxfId="28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5" Type="http://schemas.openxmlformats.org/officeDocument/2006/relationships/table" Target="../tables/table26.xml"/><Relationship Id="rId10" Type="http://schemas.openxmlformats.org/officeDocument/2006/relationships/table" Target="../tables/table31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F671-4FA6-4A65-BBC6-2F8A3FFEC065}">
  <dimension ref="A1:N29"/>
  <sheetViews>
    <sheetView zoomScale="145" zoomScaleNormal="145" workbookViewId="0">
      <selection activeCell="B1" sqref="B1:N29"/>
    </sheetView>
  </sheetViews>
  <sheetFormatPr defaultRowHeight="13.8" x14ac:dyDescent="0.25"/>
  <cols>
    <col min="3" max="3" width="11.796875" customWidth="1"/>
    <col min="4" max="12" width="12.19921875" bestFit="1" customWidth="1"/>
    <col min="13" max="13" width="13" bestFit="1" customWidth="1"/>
    <col min="14" max="14" width="19.3984375" bestFit="1" customWidth="1"/>
  </cols>
  <sheetData>
    <row r="1" spans="1:14" s="22" customFormat="1" x14ac:dyDescent="0.25">
      <c r="A1" s="19"/>
      <c r="B1" s="31" t="s">
        <v>17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19</v>
      </c>
      <c r="J1" s="33" t="s">
        <v>7</v>
      </c>
      <c r="K1" s="33" t="s">
        <v>8</v>
      </c>
      <c r="L1" s="33" t="s">
        <v>9</v>
      </c>
      <c r="M1" s="19"/>
      <c r="N1" s="19"/>
    </row>
    <row r="2" spans="1:14" s="22" customFormat="1" x14ac:dyDescent="0.25">
      <c r="A2" s="19"/>
      <c r="B2" s="32" t="s">
        <v>13</v>
      </c>
      <c r="C2" s="24">
        <v>10</v>
      </c>
      <c r="D2" s="26">
        <v>5</v>
      </c>
      <c r="E2" s="24">
        <v>5</v>
      </c>
      <c r="F2" s="26">
        <v>10</v>
      </c>
      <c r="G2" s="24">
        <v>10</v>
      </c>
      <c r="H2" s="26">
        <v>15</v>
      </c>
      <c r="I2" s="24">
        <v>15</v>
      </c>
      <c r="J2" s="26">
        <v>10</v>
      </c>
      <c r="K2" s="24">
        <v>10</v>
      </c>
      <c r="L2" s="26">
        <v>10</v>
      </c>
      <c r="M2" s="19"/>
      <c r="N2" s="19"/>
    </row>
    <row r="3" spans="1:14" s="22" customFormat="1" x14ac:dyDescent="0.25">
      <c r="A3" s="19"/>
      <c r="B3" s="32" t="s">
        <v>15</v>
      </c>
      <c r="C3" s="24">
        <v>5</v>
      </c>
      <c r="D3" s="26">
        <v>0</v>
      </c>
      <c r="E3" s="24">
        <v>0</v>
      </c>
      <c r="F3" s="26">
        <v>5</v>
      </c>
      <c r="G3" s="24">
        <v>5</v>
      </c>
      <c r="H3" s="26">
        <v>10</v>
      </c>
      <c r="I3" s="24">
        <v>0</v>
      </c>
      <c r="J3" s="26">
        <v>5</v>
      </c>
      <c r="K3" s="24">
        <v>5</v>
      </c>
      <c r="L3" s="26">
        <v>5</v>
      </c>
      <c r="M3" s="19"/>
      <c r="N3" s="19"/>
    </row>
    <row r="4" spans="1:14" s="22" customFormat="1" x14ac:dyDescent="0.25">
      <c r="A4" s="19"/>
      <c r="B4" s="32" t="s">
        <v>14</v>
      </c>
      <c r="C4" s="24">
        <v>0</v>
      </c>
      <c r="D4" s="28">
        <v>0</v>
      </c>
      <c r="E4" s="24">
        <v>0</v>
      </c>
      <c r="F4" s="28">
        <v>0</v>
      </c>
      <c r="G4" s="24">
        <v>0</v>
      </c>
      <c r="H4" s="28">
        <v>0</v>
      </c>
      <c r="I4" s="24">
        <v>0</v>
      </c>
      <c r="J4" s="28">
        <v>0</v>
      </c>
      <c r="K4" s="24">
        <v>0</v>
      </c>
      <c r="L4" s="28">
        <v>0</v>
      </c>
      <c r="M4" s="19"/>
      <c r="N4" s="19"/>
    </row>
    <row r="5" spans="1:14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</row>
    <row r="6" spans="1:14" ht="14.4" thickBot="1" x14ac:dyDescent="0.3">
      <c r="A6" s="3"/>
      <c r="B6" s="2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19</v>
      </c>
      <c r="J6" s="4" t="s">
        <v>7</v>
      </c>
      <c r="K6" s="4" t="s">
        <v>8</v>
      </c>
      <c r="L6" s="4" t="s">
        <v>9</v>
      </c>
      <c r="M6" s="9" t="s">
        <v>10</v>
      </c>
      <c r="N6" s="10" t="s">
        <v>20</v>
      </c>
    </row>
    <row r="7" spans="1:14" ht="14.4" thickBot="1" x14ac:dyDescent="0.3">
      <c r="A7" s="3"/>
      <c r="B7" s="11">
        <v>1</v>
      </c>
      <c r="C7">
        <v>5</v>
      </c>
      <c r="D7">
        <v>0</v>
      </c>
      <c r="E7">
        <v>0</v>
      </c>
      <c r="F7">
        <v>10</v>
      </c>
      <c r="G7">
        <v>5</v>
      </c>
      <c r="H7">
        <v>15</v>
      </c>
      <c r="I7">
        <v>15</v>
      </c>
      <c r="J7">
        <v>0</v>
      </c>
      <c r="K7">
        <v>5</v>
      </c>
      <c r="L7">
        <v>10</v>
      </c>
      <c r="M7" s="12">
        <f>SUM(C7:L7)</f>
        <v>65</v>
      </c>
      <c r="N7" s="13" t="str">
        <f>IF(M7=100, "Independent", IF(AND(M7&gt;=91, M7&lt;=99), "Lightly dependent", IF(AND(M7&gt;=61, M7&lt;=90), "Somewhat dependent", IF(AND(M7&gt;=21, M7&lt;=60), "Heavily dependent", IF(AND(M7&gt;=1, M7&lt;=20), "Fully dependent", "Out of Range")))))</f>
        <v>Somewhat dependent</v>
      </c>
    </row>
    <row r="8" spans="1:14" ht="14.4" thickBot="1" x14ac:dyDescent="0.3">
      <c r="A8" s="3"/>
      <c r="B8" s="11">
        <v>2</v>
      </c>
      <c r="C8">
        <v>5</v>
      </c>
      <c r="D8">
        <v>0</v>
      </c>
      <c r="E8">
        <v>5</v>
      </c>
      <c r="F8">
        <v>5</v>
      </c>
      <c r="G8">
        <v>0</v>
      </c>
      <c r="H8">
        <v>10</v>
      </c>
      <c r="I8">
        <v>15</v>
      </c>
      <c r="J8">
        <v>5</v>
      </c>
      <c r="K8">
        <v>10</v>
      </c>
      <c r="L8">
        <v>5</v>
      </c>
      <c r="M8" s="12">
        <f t="shared" ref="M8:M29" si="0">SUM(C8:L8)</f>
        <v>60</v>
      </c>
      <c r="N8" s="15" t="str">
        <f t="shared" ref="N8:N29" si="1">IF(M8=100, "Independent", IF(AND(M8&gt;=91, M8&lt;=99), "Lightly dependent", IF(AND(M8&gt;=61, M8&lt;=90), "Somewhat dependent", IF(AND(M8&gt;=21, M8&lt;=60), "Heavily dependent", IF(AND(M8&gt;=1, M8&lt;=20), "Fully dependent", "Out of Range")))))</f>
        <v>Heavily dependent</v>
      </c>
    </row>
    <row r="9" spans="1:14" ht="14.4" thickBot="1" x14ac:dyDescent="0.3">
      <c r="A9" s="3"/>
      <c r="B9" s="11">
        <v>3</v>
      </c>
      <c r="C9">
        <v>5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10</v>
      </c>
      <c r="M9" s="12">
        <f t="shared" si="0"/>
        <v>25</v>
      </c>
      <c r="N9" s="15" t="str">
        <f t="shared" si="1"/>
        <v>Heavily dependent</v>
      </c>
    </row>
    <row r="10" spans="1:14" ht="14.4" thickBot="1" x14ac:dyDescent="0.3">
      <c r="A10" s="3"/>
      <c r="B10" s="11">
        <v>4</v>
      </c>
      <c r="C10">
        <v>5</v>
      </c>
      <c r="D10">
        <v>0</v>
      </c>
      <c r="E10">
        <v>0</v>
      </c>
      <c r="F10">
        <v>5</v>
      </c>
      <c r="G10">
        <v>5</v>
      </c>
      <c r="H10">
        <v>10</v>
      </c>
      <c r="I10">
        <v>0</v>
      </c>
      <c r="J10">
        <v>10</v>
      </c>
      <c r="K10">
        <v>10</v>
      </c>
      <c r="L10">
        <v>5</v>
      </c>
      <c r="M10" s="12">
        <f t="shared" si="0"/>
        <v>50</v>
      </c>
      <c r="N10" s="15" t="str">
        <f t="shared" si="1"/>
        <v>Heavily dependent</v>
      </c>
    </row>
    <row r="11" spans="1:14" ht="14.4" thickBot="1" x14ac:dyDescent="0.3">
      <c r="A11" s="3"/>
      <c r="B11" s="11">
        <v>5</v>
      </c>
      <c r="M11" s="12">
        <f t="shared" si="0"/>
        <v>0</v>
      </c>
      <c r="N11" s="15" t="str">
        <f t="shared" si="1"/>
        <v>Out of Range</v>
      </c>
    </row>
    <row r="12" spans="1:14" ht="14.4" thickBot="1" x14ac:dyDescent="0.3">
      <c r="A12" s="3"/>
      <c r="B12" s="11">
        <v>6</v>
      </c>
      <c r="M12" s="12">
        <f t="shared" si="0"/>
        <v>0</v>
      </c>
      <c r="N12" s="15" t="str">
        <f t="shared" si="1"/>
        <v>Out of Range</v>
      </c>
    </row>
    <row r="13" spans="1:14" ht="14.4" thickBot="1" x14ac:dyDescent="0.3">
      <c r="A13" s="3"/>
      <c r="B13" s="11">
        <v>7</v>
      </c>
      <c r="M13" s="12">
        <f t="shared" si="0"/>
        <v>0</v>
      </c>
      <c r="N13" s="15" t="str">
        <f t="shared" si="1"/>
        <v>Out of Range</v>
      </c>
    </row>
    <row r="14" spans="1:14" ht="14.4" thickBot="1" x14ac:dyDescent="0.3">
      <c r="A14" s="3"/>
      <c r="B14" s="11">
        <v>8</v>
      </c>
      <c r="M14" s="12">
        <f t="shared" si="0"/>
        <v>0</v>
      </c>
      <c r="N14" s="15" t="str">
        <f t="shared" si="1"/>
        <v>Out of Range</v>
      </c>
    </row>
    <row r="15" spans="1:14" ht="14.4" thickBot="1" x14ac:dyDescent="0.3">
      <c r="A15" s="3"/>
      <c r="B15" s="11">
        <v>9</v>
      </c>
      <c r="M15" s="12">
        <f t="shared" si="0"/>
        <v>0</v>
      </c>
      <c r="N15" s="15" t="str">
        <f t="shared" si="1"/>
        <v>Out of Range</v>
      </c>
    </row>
    <row r="16" spans="1:14" ht="14.4" thickBot="1" x14ac:dyDescent="0.3">
      <c r="A16" s="3"/>
      <c r="B16" s="11">
        <v>10</v>
      </c>
      <c r="M16" s="12">
        <f t="shared" si="0"/>
        <v>0</v>
      </c>
      <c r="N16" s="15" t="str">
        <f t="shared" si="1"/>
        <v>Out of Range</v>
      </c>
    </row>
    <row r="17" spans="1:14" ht="14.4" thickBot="1" x14ac:dyDescent="0.3">
      <c r="A17" s="3"/>
      <c r="B17" s="11">
        <v>11</v>
      </c>
      <c r="M17" s="12">
        <f t="shared" si="0"/>
        <v>0</v>
      </c>
      <c r="N17" s="15" t="str">
        <f t="shared" si="1"/>
        <v>Out of Range</v>
      </c>
    </row>
    <row r="18" spans="1:14" ht="14.4" thickBot="1" x14ac:dyDescent="0.3">
      <c r="A18" s="3"/>
      <c r="B18" s="11">
        <v>12</v>
      </c>
      <c r="M18" s="12">
        <f t="shared" si="0"/>
        <v>0</v>
      </c>
      <c r="N18" s="15" t="str">
        <f t="shared" si="1"/>
        <v>Out of Range</v>
      </c>
    </row>
    <row r="19" spans="1:14" ht="14.4" thickBot="1" x14ac:dyDescent="0.3">
      <c r="A19" s="3"/>
      <c r="B19" s="11">
        <v>13</v>
      </c>
      <c r="M19" s="12">
        <f t="shared" si="0"/>
        <v>0</v>
      </c>
      <c r="N19" s="15" t="str">
        <f t="shared" si="1"/>
        <v>Out of Range</v>
      </c>
    </row>
    <row r="20" spans="1:14" ht="14.4" thickBot="1" x14ac:dyDescent="0.3">
      <c r="A20" s="3"/>
      <c r="B20" s="11">
        <v>14</v>
      </c>
      <c r="M20" s="12">
        <f t="shared" si="0"/>
        <v>0</v>
      </c>
      <c r="N20" s="15" t="str">
        <f t="shared" si="1"/>
        <v>Out of Range</v>
      </c>
    </row>
    <row r="21" spans="1:14" ht="14.4" thickBot="1" x14ac:dyDescent="0.3">
      <c r="A21" s="3"/>
      <c r="B21" s="11">
        <v>15</v>
      </c>
      <c r="M21" s="12">
        <f t="shared" si="0"/>
        <v>0</v>
      </c>
      <c r="N21" s="15" t="str">
        <f t="shared" si="1"/>
        <v>Out of Range</v>
      </c>
    </row>
    <row r="22" spans="1:14" ht="14.4" thickBot="1" x14ac:dyDescent="0.3">
      <c r="A22" s="3"/>
      <c r="B22" s="11">
        <v>16</v>
      </c>
      <c r="M22" s="12">
        <f t="shared" si="0"/>
        <v>0</v>
      </c>
      <c r="N22" s="15" t="str">
        <f t="shared" si="1"/>
        <v>Out of Range</v>
      </c>
    </row>
    <row r="23" spans="1:14" ht="14.4" thickBot="1" x14ac:dyDescent="0.3">
      <c r="A23" s="3"/>
      <c r="B23" s="11">
        <v>17</v>
      </c>
      <c r="M23" s="12">
        <f t="shared" si="0"/>
        <v>0</v>
      </c>
      <c r="N23" s="15" t="str">
        <f t="shared" si="1"/>
        <v>Out of Range</v>
      </c>
    </row>
    <row r="24" spans="1:14" ht="14.4" thickBot="1" x14ac:dyDescent="0.3">
      <c r="A24" s="3"/>
      <c r="B24" s="11">
        <v>18</v>
      </c>
      <c r="M24" s="12">
        <f t="shared" si="0"/>
        <v>0</v>
      </c>
      <c r="N24" s="15" t="str">
        <f t="shared" si="1"/>
        <v>Out of Range</v>
      </c>
    </row>
    <row r="25" spans="1:14" ht="14.4" thickBot="1" x14ac:dyDescent="0.3">
      <c r="A25" s="3"/>
      <c r="B25" s="11">
        <v>19</v>
      </c>
      <c r="M25" s="12">
        <f t="shared" si="0"/>
        <v>0</v>
      </c>
      <c r="N25" s="15" t="str">
        <f t="shared" si="1"/>
        <v>Out of Range</v>
      </c>
    </row>
    <row r="26" spans="1:14" ht="14.4" thickBot="1" x14ac:dyDescent="0.3">
      <c r="A26" s="3"/>
      <c r="B26" s="11">
        <v>20</v>
      </c>
      <c r="M26" s="12">
        <f t="shared" si="0"/>
        <v>0</v>
      </c>
      <c r="N26" s="15" t="str">
        <f t="shared" si="1"/>
        <v>Out of Range</v>
      </c>
    </row>
    <row r="27" spans="1:14" ht="14.4" thickBot="1" x14ac:dyDescent="0.3">
      <c r="A27" s="3"/>
      <c r="B27" s="11">
        <v>21</v>
      </c>
      <c r="M27" s="12">
        <f t="shared" si="0"/>
        <v>0</v>
      </c>
      <c r="N27" s="15" t="str">
        <f t="shared" si="1"/>
        <v>Out of Range</v>
      </c>
    </row>
    <row r="28" spans="1:14" ht="14.4" thickBot="1" x14ac:dyDescent="0.3">
      <c r="A28" s="3"/>
      <c r="B28" s="11">
        <v>22</v>
      </c>
      <c r="M28" s="12">
        <f t="shared" si="0"/>
        <v>0</v>
      </c>
      <c r="N28" s="15" t="str">
        <f t="shared" si="1"/>
        <v>Out of Range</v>
      </c>
    </row>
    <row r="29" spans="1:14" ht="14.4" thickBot="1" x14ac:dyDescent="0.3">
      <c r="A29" s="3"/>
      <c r="B29" s="11">
        <v>23</v>
      </c>
      <c r="M29" s="12">
        <f t="shared" si="0"/>
        <v>0</v>
      </c>
      <c r="N29" s="17" t="str">
        <f t="shared" si="1"/>
        <v>Out of Range</v>
      </c>
    </row>
  </sheetData>
  <conditionalFormatting sqref="C1:L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{06D7F7F1-06E1-4828-938E-0FA5B4FD481A}</x14:id>
        </ext>
      </extLst>
    </cfRule>
  </conditionalFormatting>
  <conditionalFormatting sqref="C6:L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{9376422F-39B1-4FED-9DF8-646CF8CAB2C0}</x14:id>
        </ext>
      </extLst>
    </cfRule>
  </conditionalFormatting>
  <conditionalFormatting sqref="M6:N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{54C75317-5511-4C23-B21E-219F16719ADE}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7F7F1-06E1-4828-938E-0FA5B4FD4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C1:L1</xm:sqref>
        </x14:conditionalFormatting>
        <x14:conditionalFormatting xmlns:xm="http://schemas.microsoft.com/office/excel/2006/main">
          <x14:cfRule type="dataBar" id="{9376422F-39B1-4FED-9DF8-646CF8CAB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C6:L6</xm:sqref>
        </x14:conditionalFormatting>
        <x14:conditionalFormatting xmlns:xm="http://schemas.microsoft.com/office/excel/2006/main">
          <x14:cfRule type="dataBar" id="{54C75317-5511-4C23-B21E-219F16719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BD50-3DAA-4E1F-9014-8916B3F09994}">
  <dimension ref="A1:Z30"/>
  <sheetViews>
    <sheetView topLeftCell="A6" zoomScale="145" zoomScaleNormal="145" workbookViewId="0">
      <selection activeCell="I7" sqref="I7"/>
    </sheetView>
  </sheetViews>
  <sheetFormatPr defaultRowHeight="13.8" x14ac:dyDescent="0.25"/>
  <cols>
    <col min="3" max="3" width="11.796875" customWidth="1"/>
    <col min="4" max="4" width="9.09765625" hidden="1" customWidth="1"/>
    <col min="5" max="5" width="12.19921875" bestFit="1" customWidth="1"/>
    <col min="6" max="6" width="0" hidden="1" customWidth="1"/>
    <col min="7" max="7" width="12.19921875" bestFit="1" customWidth="1"/>
    <col min="8" max="8" width="0" hidden="1" customWidth="1"/>
    <col min="9" max="9" width="12.19921875" bestFit="1" customWidth="1"/>
    <col min="10" max="10" width="0" hidden="1" customWidth="1"/>
    <col min="11" max="11" width="12.19921875" bestFit="1" customWidth="1"/>
    <col min="12" max="12" width="0" hidden="1" customWidth="1"/>
    <col min="13" max="13" width="12.19921875" bestFit="1" customWidth="1"/>
    <col min="14" max="14" width="0" style="1" hidden="1" customWidth="1"/>
    <col min="15" max="15" width="12.19921875" bestFit="1" customWidth="1"/>
    <col min="16" max="16" width="0" hidden="1" customWidth="1"/>
    <col min="17" max="17" width="12.19921875" bestFit="1" customWidth="1"/>
    <col min="18" max="18" width="8" hidden="1" customWidth="1"/>
    <col min="19" max="19" width="12.19921875" bestFit="1" customWidth="1"/>
    <col min="20" max="20" width="0" hidden="1" customWidth="1"/>
    <col min="21" max="21" width="12.19921875" bestFit="1" customWidth="1"/>
    <col min="22" max="22" width="0" hidden="1" customWidth="1"/>
    <col min="23" max="23" width="13" bestFit="1" customWidth="1"/>
    <col min="24" max="24" width="19.3984375" bestFit="1" customWidth="1"/>
    <col min="25" max="25" width="16.5" customWidth="1"/>
    <col min="26" max="26" width="15.19921875" hidden="1" customWidth="1"/>
  </cols>
  <sheetData>
    <row r="1" spans="1:26" s="22" customFormat="1" hidden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hidden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hidden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hidden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hidden="1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14</v>
      </c>
      <c r="D7" s="30">
        <v>0</v>
      </c>
      <c r="E7" s="2" t="s">
        <v>21</v>
      </c>
      <c r="F7" s="30">
        <v>5</v>
      </c>
      <c r="G7" s="2" t="s">
        <v>21</v>
      </c>
      <c r="H7" s="30">
        <v>5</v>
      </c>
      <c r="I7" s="2" t="s">
        <v>15</v>
      </c>
      <c r="J7" s="30">
        <v>5</v>
      </c>
      <c r="K7" s="2" t="s">
        <v>21</v>
      </c>
      <c r="L7" s="30">
        <v>10</v>
      </c>
      <c r="M7" s="2" t="s">
        <v>14</v>
      </c>
      <c r="N7" s="30">
        <v>0</v>
      </c>
      <c r="O7" s="2" t="s">
        <v>21</v>
      </c>
      <c r="P7" s="30">
        <v>15</v>
      </c>
      <c r="Q7" s="2" t="s">
        <v>15</v>
      </c>
      <c r="R7" s="30">
        <v>5</v>
      </c>
      <c r="S7" s="2" t="s">
        <v>15</v>
      </c>
      <c r="T7" s="30">
        <v>5</v>
      </c>
      <c r="U7" s="2" t="s">
        <v>14</v>
      </c>
      <c r="V7" s="30">
        <f>CHOOSE(MATCH(U7, U$2:U$4, 0),V$2, V$3, V$4)</f>
        <v>0</v>
      </c>
      <c r="W7" s="12">
        <f>D7+F7+H7+J7+L7+N7+P7+R7+T7+V7</f>
        <v>50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14</v>
      </c>
      <c r="D8" s="30">
        <v>5</v>
      </c>
      <c r="E8" s="2" t="s">
        <v>21</v>
      </c>
      <c r="F8" s="30">
        <v>5</v>
      </c>
      <c r="G8" s="2" t="s">
        <v>21</v>
      </c>
      <c r="H8" s="30">
        <v>5</v>
      </c>
      <c r="I8" s="2" t="s">
        <v>15</v>
      </c>
      <c r="J8" s="30">
        <v>5</v>
      </c>
      <c r="K8" s="2" t="s">
        <v>14</v>
      </c>
      <c r="L8" s="30">
        <v>0</v>
      </c>
      <c r="M8" s="2" t="s">
        <v>21</v>
      </c>
      <c r="N8" s="30">
        <v>15</v>
      </c>
      <c r="O8" s="2" t="s">
        <v>21</v>
      </c>
      <c r="P8" s="30">
        <v>15</v>
      </c>
      <c r="Q8" s="2" t="s">
        <v>21</v>
      </c>
      <c r="R8" s="30">
        <v>10</v>
      </c>
      <c r="S8" s="2" t="s">
        <v>21</v>
      </c>
      <c r="T8" s="30">
        <v>10</v>
      </c>
      <c r="U8" s="2" t="s">
        <v>15</v>
      </c>
      <c r="V8" s="30">
        <f t="shared" ref="V8" si="0">CHOOSE(MATCH(U8, U$2:U$4, 0),V$2, V$3, V$4)</f>
        <v>5</v>
      </c>
      <c r="W8" s="14">
        <f t="shared" ref="W8:W29" si="1">D8+F8+H8+J8+L8+N8+P8+R8+T8+V8</f>
        <v>75</v>
      </c>
      <c r="X8" s="15" t="str">
        <f t="shared" ref="X8:X29" si="2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v>10</v>
      </c>
      <c r="E9" s="2" t="s">
        <v>15</v>
      </c>
      <c r="F9" s="30">
        <v>0</v>
      </c>
      <c r="G9" s="2" t="s">
        <v>21</v>
      </c>
      <c r="H9" s="30">
        <v>5</v>
      </c>
      <c r="I9" s="2" t="s">
        <v>21</v>
      </c>
      <c r="J9" s="30">
        <v>10</v>
      </c>
      <c r="K9" s="2" t="s">
        <v>21</v>
      </c>
      <c r="L9" s="30">
        <v>10</v>
      </c>
      <c r="M9" s="2" t="s">
        <v>15</v>
      </c>
      <c r="N9" s="30">
        <v>10</v>
      </c>
      <c r="O9" s="2" t="s">
        <v>14</v>
      </c>
      <c r="P9" s="30">
        <v>0</v>
      </c>
      <c r="Q9" s="2" t="s">
        <v>14</v>
      </c>
      <c r="R9" s="30">
        <v>0</v>
      </c>
      <c r="S9" s="2" t="s">
        <v>14</v>
      </c>
      <c r="T9" s="30">
        <v>0</v>
      </c>
      <c r="U9" s="2" t="s">
        <v>14</v>
      </c>
      <c r="V9" s="30">
        <f t="shared" ref="V9" si="3">CHOOSE(MATCH(U9, U$2:U$4, 0),V$2, V$3, V$4)</f>
        <v>0</v>
      </c>
      <c r="W9" s="14">
        <f t="shared" si="1"/>
        <v>45</v>
      </c>
      <c r="X9" s="15" t="str">
        <f t="shared" si="2"/>
        <v>Heavily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21</v>
      </c>
      <c r="D10" s="30">
        <v>10</v>
      </c>
      <c r="E10" s="2" t="s">
        <v>21</v>
      </c>
      <c r="F10" s="30">
        <v>5</v>
      </c>
      <c r="G10" s="2" t="s">
        <v>15</v>
      </c>
      <c r="H10" s="30">
        <v>0</v>
      </c>
      <c r="I10" s="2" t="s">
        <v>21</v>
      </c>
      <c r="J10" s="30">
        <v>10</v>
      </c>
      <c r="K10" s="2" t="s">
        <v>21</v>
      </c>
      <c r="L10" s="30">
        <v>10</v>
      </c>
      <c r="M10" s="2" t="s">
        <v>21</v>
      </c>
      <c r="N10" s="30">
        <v>15</v>
      </c>
      <c r="O10" s="2" t="s">
        <v>14</v>
      </c>
      <c r="P10" s="30">
        <v>0</v>
      </c>
      <c r="Q10" s="2" t="s">
        <v>15</v>
      </c>
      <c r="R10" s="30">
        <v>5</v>
      </c>
      <c r="S10" s="2" t="s">
        <v>21</v>
      </c>
      <c r="T10" s="30">
        <v>10</v>
      </c>
      <c r="U10" s="2" t="s">
        <v>15</v>
      </c>
      <c r="V10" s="30">
        <f t="shared" ref="V10" si="4">CHOOSE(MATCH(U10, U$2:U$4, 0),V$2, V$3, V$4)</f>
        <v>5</v>
      </c>
      <c r="W10" s="14">
        <f t="shared" si="1"/>
        <v>70</v>
      </c>
      <c r="X10" s="15" t="str">
        <f t="shared" si="2"/>
        <v>Somewhat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 t="e">
        <f t="shared" ref="V11" si="5">CHOOSE(MATCH(U11, U$2:U$4, 0),V$2, V$3, V$4)</f>
        <v>#N/A</v>
      </c>
      <c r="W11" s="14" t="e">
        <f t="shared" si="1"/>
        <v>#N/A</v>
      </c>
      <c r="X11" s="15" t="e">
        <f t="shared" si="2"/>
        <v>#N/A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 t="e">
        <f t="shared" ref="V12" si="6">CHOOSE(MATCH(U12, U$2:U$4, 0),V$2, V$3, V$4)</f>
        <v>#N/A</v>
      </c>
      <c r="W12" s="14" t="e">
        <f t="shared" si="1"/>
        <v>#N/A</v>
      </c>
      <c r="X12" s="15" t="e">
        <f t="shared" si="2"/>
        <v>#N/A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 t="e">
        <f t="shared" ref="V13" si="7">CHOOSE(MATCH(U13, U$2:U$4, 0),V$2, V$3, V$4)</f>
        <v>#N/A</v>
      </c>
      <c r="W13" s="14" t="e">
        <f t="shared" si="1"/>
        <v>#N/A</v>
      </c>
      <c r="X13" s="15" t="e">
        <f t="shared" si="2"/>
        <v>#N/A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 t="e">
        <f t="shared" ref="V14" si="8">CHOOSE(MATCH(U14, U$2:U$4, 0),V$2, V$3, V$4)</f>
        <v>#N/A</v>
      </c>
      <c r="W14" s="14" t="e">
        <f t="shared" si="1"/>
        <v>#N/A</v>
      </c>
      <c r="X14" s="15" t="e">
        <f t="shared" si="2"/>
        <v>#N/A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 t="e">
        <f t="shared" ref="V15" si="9">CHOOSE(MATCH(U15, U$2:U$4, 0),V$2, V$3, V$4)</f>
        <v>#N/A</v>
      </c>
      <c r="W15" s="14" t="e">
        <f t="shared" si="1"/>
        <v>#N/A</v>
      </c>
      <c r="X15" s="15" t="e">
        <f t="shared" si="2"/>
        <v>#N/A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 t="e">
        <f t="shared" ref="V16" si="10">CHOOSE(MATCH(U16, U$2:U$4, 0),V$2, V$3, V$4)</f>
        <v>#N/A</v>
      </c>
      <c r="W16" s="14" t="e">
        <f t="shared" si="1"/>
        <v>#N/A</v>
      </c>
      <c r="X16" s="15" t="e">
        <f t="shared" si="2"/>
        <v>#N/A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 t="e">
        <f t="shared" ref="V17" si="11">CHOOSE(MATCH(U17, U$2:U$4, 0),V$2, V$3, V$4)</f>
        <v>#N/A</v>
      </c>
      <c r="W17" s="14" t="e">
        <f t="shared" si="1"/>
        <v>#N/A</v>
      </c>
      <c r="X17" s="15" t="e">
        <f t="shared" si="2"/>
        <v>#N/A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 t="e">
        <f t="shared" ref="V18" si="12">CHOOSE(MATCH(U18, U$2:U$4, 0),V$2, V$3, V$4)</f>
        <v>#N/A</v>
      </c>
      <c r="W18" s="14" t="e">
        <f t="shared" si="1"/>
        <v>#N/A</v>
      </c>
      <c r="X18" s="15" t="e">
        <f t="shared" si="2"/>
        <v>#N/A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 t="e">
        <f t="shared" ref="V19" si="13">CHOOSE(MATCH(U19, U$2:U$4, 0),V$2, V$3, V$4)</f>
        <v>#N/A</v>
      </c>
      <c r="W19" s="14" t="e">
        <f t="shared" si="1"/>
        <v>#N/A</v>
      </c>
      <c r="X19" s="15" t="e">
        <f t="shared" si="2"/>
        <v>#N/A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 t="e">
        <f t="shared" ref="V20" si="14">CHOOSE(MATCH(U20, U$2:U$4, 0),V$2, V$3, V$4)</f>
        <v>#N/A</v>
      </c>
      <c r="W20" s="14" t="e">
        <f t="shared" si="1"/>
        <v>#N/A</v>
      </c>
      <c r="X20" s="15" t="e">
        <f t="shared" si="2"/>
        <v>#N/A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 t="e">
        <f t="shared" ref="V21" si="15">CHOOSE(MATCH(U21, U$2:U$4, 0),V$2, V$3, V$4)</f>
        <v>#N/A</v>
      </c>
      <c r="W21" s="14" t="e">
        <f t="shared" si="1"/>
        <v>#N/A</v>
      </c>
      <c r="X21" s="15" t="e">
        <f t="shared" si="2"/>
        <v>#N/A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 t="e">
        <f t="shared" ref="V22" si="16">CHOOSE(MATCH(U22, U$2:U$4, 0),V$2, V$3, V$4)</f>
        <v>#N/A</v>
      </c>
      <c r="W22" s="14" t="e">
        <f t="shared" si="1"/>
        <v>#N/A</v>
      </c>
      <c r="X22" s="15" t="e">
        <f t="shared" si="2"/>
        <v>#N/A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 t="e">
        <f t="shared" ref="V23" si="17">CHOOSE(MATCH(U23, U$2:U$4, 0),V$2, V$3, V$4)</f>
        <v>#N/A</v>
      </c>
      <c r="W23" s="14" t="e">
        <f t="shared" si="1"/>
        <v>#N/A</v>
      </c>
      <c r="X23" s="15" t="e">
        <f t="shared" si="2"/>
        <v>#N/A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 t="e">
        <f t="shared" ref="V24" si="18">CHOOSE(MATCH(U24, U$2:U$4, 0),V$2, V$3, V$4)</f>
        <v>#N/A</v>
      </c>
      <c r="W24" s="14" t="e">
        <f t="shared" si="1"/>
        <v>#N/A</v>
      </c>
      <c r="X24" s="15" t="e">
        <f t="shared" si="2"/>
        <v>#N/A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 t="e">
        <f t="shared" ref="V25" si="19">CHOOSE(MATCH(U25, U$2:U$4, 0),V$2, V$3, V$4)</f>
        <v>#N/A</v>
      </c>
      <c r="W25" s="14" t="e">
        <f t="shared" si="1"/>
        <v>#N/A</v>
      </c>
      <c r="X25" s="15" t="e">
        <f t="shared" si="2"/>
        <v>#N/A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 t="e">
        <f t="shared" ref="V26" si="20">CHOOSE(MATCH(U26, U$2:U$4, 0),V$2, V$3, V$4)</f>
        <v>#N/A</v>
      </c>
      <c r="W26" s="14" t="e">
        <f t="shared" si="1"/>
        <v>#N/A</v>
      </c>
      <c r="X26" s="15" t="e">
        <f t="shared" si="2"/>
        <v>#N/A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 t="e">
        <f t="shared" ref="V27" si="21">CHOOSE(MATCH(U27, U$2:U$4, 0),V$2, V$3, V$4)</f>
        <v>#N/A</v>
      </c>
      <c r="W27" s="14" t="e">
        <f t="shared" si="1"/>
        <v>#N/A</v>
      </c>
      <c r="X27" s="15" t="e">
        <f t="shared" si="2"/>
        <v>#N/A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 t="e">
        <f t="shared" ref="V28" si="22">CHOOSE(MATCH(U28, U$2:U$4, 0),V$2, V$3, V$4)</f>
        <v>#N/A</v>
      </c>
      <c r="W28" s="14" t="e">
        <f t="shared" si="1"/>
        <v>#N/A</v>
      </c>
      <c r="X28" s="15" t="e">
        <f t="shared" si="2"/>
        <v>#N/A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 t="e">
        <f t="shared" ref="V29" si="23">CHOOSE(MATCH(U29, U$2:U$4, 0),V$2, V$3, V$4)</f>
        <v>#N/A</v>
      </c>
      <c r="W29" s="16" t="e">
        <f t="shared" si="1"/>
        <v>#N/A</v>
      </c>
      <c r="X29" s="17" t="e">
        <f t="shared" si="2"/>
        <v>#N/A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15</v>
      </c>
      <c r="G30" s="2"/>
      <c r="H30" s="2">
        <f>SUM(H7:H29)</f>
        <v>15</v>
      </c>
      <c r="I30" s="2"/>
      <c r="J30" s="2">
        <f>SUM(J7:J29)</f>
        <v>30</v>
      </c>
      <c r="K30" s="2"/>
      <c r="L30" s="2">
        <f>SUM(L7:L29)</f>
        <v>30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20</v>
      </c>
      <c r="S30" s="2"/>
      <c r="T30" s="2">
        <f>SUM(T7:T29)</f>
        <v>25</v>
      </c>
      <c r="U30" s="2"/>
      <c r="V30" s="2" t="e">
        <f>SUM(V7:V29)</f>
        <v>#N/A</v>
      </c>
      <c r="W30" s="2"/>
      <c r="X30" s="3"/>
      <c r="Y30" s="3"/>
      <c r="Z30" s="3"/>
    </row>
  </sheetData>
  <conditionalFormatting sqref="C7:C30">
    <cfRule type="cellIs" dxfId="151" priority="102" operator="equal">
      <formula>$Z$7</formula>
    </cfRule>
    <cfRule type="cellIs" dxfId="150" priority="100" operator="equal">
      <formula>$Z$8</formula>
    </cfRule>
    <cfRule type="cellIs" dxfId="149" priority="99" operator="equal">
      <formula>$Z$7</formula>
    </cfRule>
    <cfRule type="cellIs" dxfId="148" priority="98" operator="equal">
      <formula>$Z$9</formula>
    </cfRule>
  </conditionalFormatting>
  <conditionalFormatting sqref="C8:C30 C6:V2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{EC6DE4C3-A6B2-433D-B64E-A86E83D18219}</x14:id>
        </ext>
      </extLst>
    </cfRule>
  </conditionalFormatting>
  <conditionalFormatting sqref="E7:E29">
    <cfRule type="cellIs" dxfId="147" priority="97" operator="equal">
      <formula>$Z$7</formula>
    </cfRule>
    <cfRule type="cellIs" dxfId="146" priority="94" operator="equal">
      <formula>$Z$7</formula>
    </cfRule>
    <cfRule type="cellIs" dxfId="145" priority="93" operator="equal">
      <formula>$Z$9</formula>
    </cfRule>
    <cfRule type="cellIs" dxfId="144" priority="95" operator="equal">
      <formula>$Z$8</formula>
    </cfRule>
    <cfRule type="cellIs" dxfId="143" priority="45" operator="equal">
      <formula>$Z$7</formula>
    </cfRule>
    <cfRule type="cellIs" dxfId="142" priority="43" operator="equal">
      <formula>$Z$8</formula>
    </cfRule>
    <cfRule type="cellIs" dxfId="141" priority="42" operator="equal">
      <formula>$Z$7</formula>
    </cfRule>
    <cfRule type="cellIs" dxfId="140" priority="41" operator="equal">
      <formula>$Z$9</formula>
    </cfRule>
  </conditionalFormatting>
  <conditionalFormatting sqref="G7:G29">
    <cfRule type="cellIs" dxfId="139" priority="38" operator="equal">
      <formula>$Z$8</formula>
    </cfRule>
    <cfRule type="cellIs" dxfId="138" priority="37" operator="equal">
      <formula>$Z$7</formula>
    </cfRule>
    <cfRule type="cellIs" dxfId="137" priority="36" operator="equal">
      <formula>$Z$9</formula>
    </cfRule>
    <cfRule type="cellIs" dxfId="136" priority="92" operator="equal">
      <formula>$Z$7</formula>
    </cfRule>
    <cfRule type="cellIs" dxfId="135" priority="90" operator="equal">
      <formula>$Z$8</formula>
    </cfRule>
    <cfRule type="cellIs" dxfId="134" priority="89" operator="equal">
      <formula>$Z$7</formula>
    </cfRule>
    <cfRule type="cellIs" dxfId="133" priority="88" operator="equal">
      <formula>$Z$9</formula>
    </cfRule>
    <cfRule type="cellIs" dxfId="132" priority="40" operator="equal">
      <formula>$Z$7</formula>
    </cfRule>
  </conditionalFormatting>
  <conditionalFormatting sqref="I7:I29">
    <cfRule type="cellIs" dxfId="131" priority="84" operator="equal">
      <formula>$Z$7</formula>
    </cfRule>
    <cfRule type="cellIs" dxfId="130" priority="85" operator="equal">
      <formula>$Z$8</formula>
    </cfRule>
    <cfRule type="cellIs" dxfId="129" priority="33" operator="equal">
      <formula>$Z$8</formula>
    </cfRule>
    <cfRule type="cellIs" dxfId="128" priority="31" operator="equal">
      <formula>$Z$9</formula>
    </cfRule>
    <cfRule type="cellIs" dxfId="127" priority="32" operator="equal">
      <formula>$Z$7</formula>
    </cfRule>
    <cfRule type="cellIs" dxfId="126" priority="87" operator="equal">
      <formula>$Z$7</formula>
    </cfRule>
    <cfRule type="cellIs" dxfId="125" priority="35" operator="equal">
      <formula>$Z$7</formula>
    </cfRule>
    <cfRule type="cellIs" dxfId="124" priority="83" operator="equal">
      <formula>$Z$9</formula>
    </cfRule>
  </conditionalFormatting>
  <conditionalFormatting sqref="K7:K29">
    <cfRule type="cellIs" dxfId="123" priority="79" operator="equal">
      <formula>$Z$7</formula>
    </cfRule>
    <cfRule type="cellIs" dxfId="122" priority="26" operator="equal">
      <formula>$Z$9</formula>
    </cfRule>
    <cfRule type="cellIs" dxfId="121" priority="82" operator="equal">
      <formula>$Z$7</formula>
    </cfRule>
    <cfRule type="cellIs" dxfId="120" priority="30" operator="equal">
      <formula>$Z$7</formula>
    </cfRule>
    <cfRule type="cellIs" dxfId="119" priority="28" operator="equal">
      <formula>$Z$8</formula>
    </cfRule>
    <cfRule type="cellIs" dxfId="118" priority="27" operator="equal">
      <formula>$Z$7</formula>
    </cfRule>
    <cfRule type="cellIs" dxfId="117" priority="78" operator="equal">
      <formula>$Z$9</formula>
    </cfRule>
    <cfRule type="cellIs" dxfId="116" priority="80" operator="equal">
      <formula>$Z$8</formula>
    </cfRule>
  </conditionalFormatting>
  <conditionalFormatting sqref="M7:M29">
    <cfRule type="cellIs" dxfId="115" priority="23" operator="equal">
      <formula>$Z$8</formula>
    </cfRule>
    <cfRule type="cellIs" dxfId="114" priority="25" operator="equal">
      <formula>$Z$7</formula>
    </cfRule>
    <cfRule type="cellIs" dxfId="113" priority="22" operator="equal">
      <formula>$Z$7</formula>
    </cfRule>
    <cfRule type="cellIs" dxfId="112" priority="21" operator="equal">
      <formula>$Z$9</formula>
    </cfRule>
    <cfRule type="cellIs" dxfId="111" priority="74" operator="equal">
      <formula>$Z$7</formula>
    </cfRule>
    <cfRule type="cellIs" dxfId="110" priority="73" operator="equal">
      <formula>$Z$9</formula>
    </cfRule>
    <cfRule type="cellIs" dxfId="109" priority="75" operator="equal">
      <formula>$Z$8</formula>
    </cfRule>
    <cfRule type="cellIs" dxfId="108" priority="77" operator="equal">
      <formula>$Z$7</formula>
    </cfRule>
  </conditionalFormatting>
  <conditionalFormatting sqref="O7:O29">
    <cfRule type="cellIs" dxfId="107" priority="72" operator="equal">
      <formula>$Z$7</formula>
    </cfRule>
    <cfRule type="cellIs" dxfId="106" priority="20" operator="equal">
      <formula>$Z$7</formula>
    </cfRule>
    <cfRule type="cellIs" dxfId="105" priority="18" operator="equal">
      <formula>$Z$8</formula>
    </cfRule>
    <cfRule type="cellIs" dxfId="104" priority="17" operator="equal">
      <formula>$Z$7</formula>
    </cfRule>
    <cfRule type="cellIs" dxfId="103" priority="16" operator="equal">
      <formula>$Z$9</formula>
    </cfRule>
    <cfRule type="cellIs" dxfId="102" priority="68" operator="equal">
      <formula>$Z$9</formula>
    </cfRule>
    <cfRule type="cellIs" dxfId="101" priority="69" operator="equal">
      <formula>$Z$7</formula>
    </cfRule>
    <cfRule type="cellIs" dxfId="100" priority="70" operator="equal">
      <formula>$Z$8</formula>
    </cfRule>
  </conditionalFormatting>
  <conditionalFormatting sqref="Q7:Q29">
    <cfRule type="cellIs" dxfId="99" priority="15" operator="equal">
      <formula>$Z$7</formula>
    </cfRule>
    <cfRule type="cellIs" dxfId="98" priority="12" operator="equal">
      <formula>$Z$7</formula>
    </cfRule>
    <cfRule type="cellIs" dxfId="97" priority="63" operator="equal">
      <formula>$Z$9</formula>
    </cfRule>
    <cfRule type="cellIs" dxfId="96" priority="64" operator="equal">
      <formula>$Z$7</formula>
    </cfRule>
    <cfRule type="cellIs" dxfId="95" priority="65" operator="equal">
      <formula>$Z$8</formula>
    </cfRule>
    <cfRule type="cellIs" dxfId="94" priority="11" operator="equal">
      <formula>$Z$9</formula>
    </cfRule>
    <cfRule type="cellIs" dxfId="93" priority="67" operator="equal">
      <formula>$Z$7</formula>
    </cfRule>
    <cfRule type="cellIs" dxfId="92" priority="13" operator="equal">
      <formula>$Z$8</formula>
    </cfRule>
  </conditionalFormatting>
  <conditionalFormatting sqref="S7:S29">
    <cfRule type="cellIs" dxfId="91" priority="62" operator="equal">
      <formula>$Z$7</formula>
    </cfRule>
    <cfRule type="cellIs" dxfId="90" priority="58" operator="equal">
      <formula>$Z$9</formula>
    </cfRule>
    <cfRule type="cellIs" dxfId="89" priority="59" operator="equal">
      <formula>$Z$7</formula>
    </cfRule>
    <cfRule type="cellIs" dxfId="88" priority="10" operator="equal">
      <formula>$Z$7</formula>
    </cfRule>
    <cfRule type="cellIs" dxfId="87" priority="8" operator="equal">
      <formula>$Z$8</formula>
    </cfRule>
    <cfRule type="cellIs" dxfId="86" priority="7" operator="equal">
      <formula>$Z$7</formula>
    </cfRule>
    <cfRule type="cellIs" dxfId="85" priority="6" operator="equal">
      <formula>$Z$9</formula>
    </cfRule>
    <cfRule type="cellIs" dxfId="84" priority="60" operator="equal">
      <formula>$Z$8</formula>
    </cfRule>
  </conditionalFormatting>
  <conditionalFormatting sqref="U7:U29">
    <cfRule type="cellIs" dxfId="83" priority="57" operator="equal">
      <formula>$Z$7</formula>
    </cfRule>
    <cfRule type="cellIs" dxfId="82" priority="55" operator="equal">
      <formula>$Z$8</formula>
    </cfRule>
    <cfRule type="cellIs" dxfId="81" priority="54" operator="equal">
      <formula>$Z$7</formula>
    </cfRule>
    <cfRule type="cellIs" dxfId="80" priority="53" operator="equal">
      <formula>$Z$9</formula>
    </cfRule>
    <cfRule type="cellIs" dxfId="79" priority="1" operator="equal">
      <formula>$Z$9</formula>
    </cfRule>
    <cfRule type="cellIs" dxfId="78" priority="5" operator="equal">
      <formula>$Z$7</formula>
    </cfRule>
    <cfRule type="cellIs" dxfId="77" priority="3" operator="equal">
      <formula>$Z$8</formula>
    </cfRule>
    <cfRule type="cellIs" dxfId="76" priority="2" operator="equal">
      <formula>$Z$7</formula>
    </cfRule>
  </conditionalFormatting>
  <conditionalFormatting sqref="W6:Y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{72C3871F-D885-45DA-B69D-0C7477A29525}</x14:id>
        </ext>
      </extLst>
    </cfRule>
  </conditionalFormatting>
  <dataValidations xWindow="3051" yWindow="671"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2FB09A5-9B1C-407F-B427-122CCBF4D65D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6DE4C3-A6B2-433D-B64E-A86E83D18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C8:C30 C6:V29</xm:sqref>
        </x14:conditionalFormatting>
        <x14:conditionalFormatting xmlns:xm="http://schemas.microsoft.com/office/excel/2006/main">
          <x14:cfRule type="dataBar" id="{72C3871F-D885-45DA-B69D-0C7477A29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58B5-E197-444C-B6B9-DB608FD8C049}">
  <dimension ref="A1:Z30"/>
  <sheetViews>
    <sheetView topLeftCell="D1" zoomScale="145" zoomScaleNormal="145" workbookViewId="0">
      <selection activeCell="E7" sqref="E7"/>
    </sheetView>
  </sheetViews>
  <sheetFormatPr defaultRowHeight="13.8" x14ac:dyDescent="0.25"/>
  <cols>
    <col min="3" max="3" width="11.796875" customWidth="1"/>
    <col min="4" max="4" width="9.09765625" bestFit="1" customWidth="1"/>
    <col min="5" max="5" width="12.19921875" bestFit="1" customWidth="1"/>
    <col min="7" max="7" width="12.19921875" bestFit="1" customWidth="1"/>
    <col min="9" max="9" width="12.19921875" bestFit="1" customWidth="1"/>
    <col min="11" max="11" width="12.19921875" bestFit="1" customWidth="1"/>
    <col min="13" max="13" width="12.19921875" bestFit="1" customWidth="1"/>
    <col min="14" max="14" width="8.69921875" style="1"/>
    <col min="15" max="15" width="12.19921875" bestFit="1" customWidth="1"/>
    <col min="17" max="17" width="12.19921875" bestFit="1" customWidth="1"/>
    <col min="18" max="18" width="8" bestFit="1" customWidth="1"/>
    <col min="19" max="19" width="12.19921875" bestFit="1" customWidth="1"/>
    <col min="21" max="21" width="12.19921875" bestFit="1" customWidth="1"/>
    <col min="23" max="23" width="13" bestFit="1" customWidth="1"/>
    <col min="24" max="24" width="19.3984375" bestFit="1" customWidth="1"/>
    <col min="25" max="25" width="16.5" customWidth="1"/>
    <col min="26" max="26" width="15.19921875" customWidth="1"/>
  </cols>
  <sheetData>
    <row r="1" spans="1:26" s="22" customFormat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15</v>
      </c>
      <c r="D7" s="30">
        <f>CHOOSE(MATCH(C7, C$2:C$4, 0),D$2, D$3, D$4)</f>
        <v>5</v>
      </c>
      <c r="E7" s="2" t="s">
        <v>14</v>
      </c>
      <c r="F7" s="30">
        <f>CHOOSE(MATCH(E7, E$2:E$4, 0),F$2, F$3, F$4)</f>
        <v>0</v>
      </c>
      <c r="G7" s="2" t="s">
        <v>15</v>
      </c>
      <c r="H7" s="30">
        <f>CHOOSE(MATCH(G7, G$2:G$4, 0),H$2, H$3, H$4)</f>
        <v>0</v>
      </c>
      <c r="I7" s="2" t="s">
        <v>15</v>
      </c>
      <c r="J7" s="30">
        <f>CHOOSE(MATCH(I7, I$2:I$4, 0),J$2, J$3, J$4)</f>
        <v>5</v>
      </c>
      <c r="K7" s="2" t="s">
        <v>14</v>
      </c>
      <c r="L7" s="30">
        <f>CHOOSE(MATCH(K7, K$2:K$4, 0),L$2, L$3, L$4)</f>
        <v>0</v>
      </c>
      <c r="M7" s="2" t="s">
        <v>15</v>
      </c>
      <c r="N7" s="30">
        <f>CHOOSE(MATCH(M7, M$2:M$4, 0),N$2, N$3, N$4)</f>
        <v>10</v>
      </c>
      <c r="O7" s="2" t="s">
        <v>15</v>
      </c>
      <c r="P7" s="30">
        <f>CHOOSE(MATCH(O7, O$2:O$4, 0),P$2, P$3, P$4)</f>
        <v>0</v>
      </c>
      <c r="Q7" s="2" t="s">
        <v>15</v>
      </c>
      <c r="R7" s="30">
        <f>CHOOSE(MATCH(Q7, Q$2:Q$4, 0),R$2, R$3, R$4)</f>
        <v>5</v>
      </c>
      <c r="S7" s="2" t="s">
        <v>14</v>
      </c>
      <c r="T7" s="30">
        <f>CHOOSE(MATCH(S7, S$2:S$4, 0),T$2, T$3, T$4)</f>
        <v>0</v>
      </c>
      <c r="U7" s="2" t="s">
        <v>15</v>
      </c>
      <c r="V7" s="30">
        <f>CHOOSE(MATCH(U7, U$2:U$4, 0),V$2, V$3, V$4)</f>
        <v>5</v>
      </c>
      <c r="W7" s="12">
        <f>D7+F7+H7+J7+L7+N7+P7+R7+T7+V7</f>
        <v>30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21</v>
      </c>
      <c r="D8" s="30">
        <v>5</v>
      </c>
      <c r="E8" s="2" t="s">
        <v>15</v>
      </c>
      <c r="F8" s="30">
        <f t="shared" ref="F8:H10" si="0">CHOOSE(MATCH(E8, E$2:E$4, 0),F$2, F$3, F$4)</f>
        <v>0</v>
      </c>
      <c r="G8" s="2" t="s">
        <v>21</v>
      </c>
      <c r="H8" s="30">
        <f t="shared" si="0"/>
        <v>5</v>
      </c>
      <c r="I8" s="2" t="s">
        <v>21</v>
      </c>
      <c r="J8" s="30">
        <f t="shared" ref="J8:J10" si="1">CHOOSE(MATCH(I8, I$2:I$4, 0),J$2, J$3, J$4)</f>
        <v>10</v>
      </c>
      <c r="K8" s="2" t="s">
        <v>21</v>
      </c>
      <c r="L8" s="30">
        <f t="shared" ref="L8:L10" si="2">CHOOSE(MATCH(K8, K$2:K$4, 0),L$2, L$3, L$4)</f>
        <v>10</v>
      </c>
      <c r="M8" s="2" t="s">
        <v>21</v>
      </c>
      <c r="N8" s="30">
        <f t="shared" ref="N8:N10" si="3">CHOOSE(MATCH(M8, M$2:M$4, 0),N$2, N$3, N$4)</f>
        <v>15</v>
      </c>
      <c r="O8" s="2" t="s">
        <v>21</v>
      </c>
      <c r="P8" s="30">
        <f t="shared" ref="P8:P10" si="4">CHOOSE(MATCH(O8, O$2:O$4, 0),P$2, P$3, P$4)</f>
        <v>15</v>
      </c>
      <c r="Q8" s="2" t="s">
        <v>14</v>
      </c>
      <c r="R8" s="30">
        <f t="shared" ref="R8:R10" si="5">CHOOSE(MATCH(Q8, Q$2:Q$4, 0),R$2, R$3, R$4)</f>
        <v>0</v>
      </c>
      <c r="S8" s="2" t="s">
        <v>15</v>
      </c>
      <c r="T8" s="30">
        <f t="shared" ref="T8:T10" si="6">CHOOSE(MATCH(S8, S$2:S$4, 0),T$2, T$3, T$4)</f>
        <v>5</v>
      </c>
      <c r="U8" s="2" t="s">
        <v>14</v>
      </c>
      <c r="V8" s="30">
        <f t="shared" ref="V8:V10" si="7">CHOOSE(MATCH(U8, U$2:U$4, 0),V$2, V$3, V$4)</f>
        <v>0</v>
      </c>
      <c r="W8" s="14">
        <f t="shared" ref="W8:W29" si="8">D8+F8+H8+J8+L8+N8+P8+R8+T8+V8</f>
        <v>65</v>
      </c>
      <c r="X8" s="15" t="str">
        <f t="shared" ref="X8:X29" si="9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f t="shared" ref="D9:D10" si="10">CHOOSE(MATCH(C9, C$2:C$4, 0),D$2, D$3, D$4)</f>
        <v>10</v>
      </c>
      <c r="E9" s="2" t="s">
        <v>15</v>
      </c>
      <c r="F9" s="30">
        <f t="shared" si="0"/>
        <v>0</v>
      </c>
      <c r="G9" s="2" t="s">
        <v>14</v>
      </c>
      <c r="H9" s="30">
        <f t="shared" si="0"/>
        <v>0</v>
      </c>
      <c r="I9" s="2" t="s">
        <v>14</v>
      </c>
      <c r="J9" s="30">
        <f t="shared" si="1"/>
        <v>0</v>
      </c>
      <c r="K9" s="2" t="s">
        <v>21</v>
      </c>
      <c r="L9" s="30">
        <f t="shared" si="2"/>
        <v>10</v>
      </c>
      <c r="M9" s="2" t="s">
        <v>21</v>
      </c>
      <c r="N9" s="30">
        <f t="shared" si="3"/>
        <v>15</v>
      </c>
      <c r="O9" s="2" t="s">
        <v>21</v>
      </c>
      <c r="P9" s="30">
        <f t="shared" si="4"/>
        <v>15</v>
      </c>
      <c r="Q9" s="2" t="s">
        <v>15</v>
      </c>
      <c r="R9" s="30">
        <f t="shared" si="5"/>
        <v>5</v>
      </c>
      <c r="S9" s="2" t="s">
        <v>15</v>
      </c>
      <c r="T9" s="30">
        <f t="shared" si="6"/>
        <v>5</v>
      </c>
      <c r="U9" s="2" t="s">
        <v>15</v>
      </c>
      <c r="V9" s="30">
        <f t="shared" si="7"/>
        <v>5</v>
      </c>
      <c r="W9" s="14">
        <f t="shared" si="8"/>
        <v>65</v>
      </c>
      <c r="X9" s="15" t="str">
        <f t="shared" si="9"/>
        <v>Somewhat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15</v>
      </c>
      <c r="D10" s="30">
        <f t="shared" si="10"/>
        <v>5</v>
      </c>
      <c r="E10" s="2" t="s">
        <v>21</v>
      </c>
      <c r="F10" s="30">
        <f t="shared" si="0"/>
        <v>5</v>
      </c>
      <c r="G10" s="2" t="s">
        <v>21</v>
      </c>
      <c r="H10" s="30">
        <f t="shared" si="0"/>
        <v>5</v>
      </c>
      <c r="I10" s="2" t="s">
        <v>21</v>
      </c>
      <c r="J10" s="30">
        <f t="shared" si="1"/>
        <v>10</v>
      </c>
      <c r="K10" s="2" t="s">
        <v>14</v>
      </c>
      <c r="L10" s="30">
        <f t="shared" si="2"/>
        <v>0</v>
      </c>
      <c r="M10" s="2" t="s">
        <v>14</v>
      </c>
      <c r="N10" s="30">
        <f t="shared" si="3"/>
        <v>0</v>
      </c>
      <c r="O10" s="2" t="s">
        <v>15</v>
      </c>
      <c r="P10" s="30">
        <f t="shared" si="4"/>
        <v>0</v>
      </c>
      <c r="Q10" s="2" t="s">
        <v>14</v>
      </c>
      <c r="R10" s="30">
        <f t="shared" si="5"/>
        <v>0</v>
      </c>
      <c r="S10" s="2" t="s">
        <v>15</v>
      </c>
      <c r="T10" s="30">
        <f t="shared" si="6"/>
        <v>5</v>
      </c>
      <c r="U10" s="2" t="s">
        <v>15</v>
      </c>
      <c r="V10" s="30">
        <f t="shared" si="7"/>
        <v>5</v>
      </c>
      <c r="W10" s="14">
        <f t="shared" si="8"/>
        <v>35</v>
      </c>
      <c r="X10" s="15" t="str">
        <f t="shared" si="9"/>
        <v>Heavily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/>
      <c r="W11" s="14">
        <f t="shared" si="8"/>
        <v>0</v>
      </c>
      <c r="X11" s="15" t="str">
        <f t="shared" si="9"/>
        <v>Out of Range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/>
      <c r="W12" s="14">
        <f t="shared" si="8"/>
        <v>0</v>
      </c>
      <c r="X12" s="15" t="str">
        <f t="shared" si="9"/>
        <v>Out of Range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/>
      <c r="W13" s="14">
        <f t="shared" si="8"/>
        <v>0</v>
      </c>
      <c r="X13" s="15" t="str">
        <f t="shared" si="9"/>
        <v>Out of Range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/>
      <c r="W14" s="14">
        <f t="shared" si="8"/>
        <v>0</v>
      </c>
      <c r="X14" s="15" t="str">
        <f t="shared" si="9"/>
        <v>Out of Range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/>
      <c r="W15" s="14">
        <f t="shared" si="8"/>
        <v>0</v>
      </c>
      <c r="X15" s="15" t="str">
        <f t="shared" si="9"/>
        <v>Out of Range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/>
      <c r="W16" s="14">
        <f t="shared" si="8"/>
        <v>0</v>
      </c>
      <c r="X16" s="15" t="str">
        <f t="shared" si="9"/>
        <v>Out of Range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/>
      <c r="W17" s="14">
        <f t="shared" si="8"/>
        <v>0</v>
      </c>
      <c r="X17" s="15" t="str">
        <f t="shared" si="9"/>
        <v>Out of Range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/>
      <c r="W18" s="14">
        <f t="shared" si="8"/>
        <v>0</v>
      </c>
      <c r="X18" s="15" t="str">
        <f t="shared" si="9"/>
        <v>Out of Range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/>
      <c r="W19" s="14">
        <f t="shared" si="8"/>
        <v>0</v>
      </c>
      <c r="X19" s="15" t="str">
        <f t="shared" si="9"/>
        <v>Out of Range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/>
      <c r="W20" s="14">
        <f t="shared" si="8"/>
        <v>0</v>
      </c>
      <c r="X20" s="15" t="str">
        <f t="shared" si="9"/>
        <v>Out of Range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/>
      <c r="W21" s="14">
        <f t="shared" si="8"/>
        <v>0</v>
      </c>
      <c r="X21" s="15" t="str">
        <f t="shared" si="9"/>
        <v>Out of Range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/>
      <c r="W22" s="14">
        <f t="shared" si="8"/>
        <v>0</v>
      </c>
      <c r="X22" s="15" t="str">
        <f t="shared" si="9"/>
        <v>Out of Range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/>
      <c r="W23" s="14">
        <f t="shared" si="8"/>
        <v>0</v>
      </c>
      <c r="X23" s="15" t="str">
        <f t="shared" si="9"/>
        <v>Out of Range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/>
      <c r="W24" s="14">
        <f t="shared" si="8"/>
        <v>0</v>
      </c>
      <c r="X24" s="15" t="str">
        <f t="shared" si="9"/>
        <v>Out of Range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/>
      <c r="W25" s="14">
        <f t="shared" si="8"/>
        <v>0</v>
      </c>
      <c r="X25" s="15" t="str">
        <f t="shared" si="9"/>
        <v>Out of Range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/>
      <c r="W26" s="14">
        <f t="shared" si="8"/>
        <v>0</v>
      </c>
      <c r="X26" s="15" t="str">
        <f t="shared" si="9"/>
        <v>Out of Range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/>
      <c r="W27" s="14">
        <f t="shared" si="8"/>
        <v>0</v>
      </c>
      <c r="X27" s="15" t="str">
        <f t="shared" si="9"/>
        <v>Out of Range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/>
      <c r="W28" s="14">
        <f t="shared" si="8"/>
        <v>0</v>
      </c>
      <c r="X28" s="15" t="str">
        <f t="shared" si="9"/>
        <v>Out of Range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/>
      <c r="W29" s="16">
        <f t="shared" si="8"/>
        <v>0</v>
      </c>
      <c r="X29" s="17" t="str">
        <f t="shared" si="9"/>
        <v>Out of Range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5</v>
      </c>
      <c r="G30" s="2"/>
      <c r="H30" s="2">
        <f>SUM(H7:H29)</f>
        <v>10</v>
      </c>
      <c r="I30" s="2"/>
      <c r="J30" s="2">
        <f>SUM(J7:J29)</f>
        <v>25</v>
      </c>
      <c r="K30" s="2"/>
      <c r="L30" s="2">
        <f>SUM(L7:L29)</f>
        <v>20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10</v>
      </c>
      <c r="S30" s="2"/>
      <c r="T30" s="2">
        <f>SUM(T7:T29)</f>
        <v>15</v>
      </c>
      <c r="U30" s="2"/>
      <c r="V30" s="2">
        <f>SUM(V7:V29)</f>
        <v>15</v>
      </c>
      <c r="W30" s="2"/>
      <c r="X30" s="3"/>
      <c r="Y30" s="3"/>
      <c r="Z30" s="3"/>
    </row>
  </sheetData>
  <conditionalFormatting sqref="C6:C30 D6:V2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{657150A6-9DD7-4099-8FA9-F6ED862E9ABC}</x14:id>
        </ext>
      </extLst>
    </cfRule>
  </conditionalFormatting>
  <conditionalFormatting sqref="C7:C30">
    <cfRule type="cellIs" dxfId="75" priority="77" operator="equal">
      <formula>$Z$7</formula>
    </cfRule>
    <cfRule type="cellIs" dxfId="74" priority="76" operator="equal">
      <formula>$Z$8</formula>
    </cfRule>
    <cfRule type="cellIs" dxfId="73" priority="75" operator="equal">
      <formula>$Z$7</formula>
    </cfRule>
    <cfRule type="cellIs" dxfId="72" priority="74" operator="equal">
      <formula>$Z$9</formula>
    </cfRule>
  </conditionalFormatting>
  <conditionalFormatting sqref="E7:E29">
    <cfRule type="cellIs" dxfId="71" priority="73" operator="equal">
      <formula>$Z$7</formula>
    </cfRule>
    <cfRule type="cellIs" dxfId="70" priority="71" operator="equal">
      <formula>$Z$7</formula>
    </cfRule>
    <cfRule type="cellIs" dxfId="69" priority="70" operator="equal">
      <formula>$Z$9</formula>
    </cfRule>
    <cfRule type="cellIs" dxfId="68" priority="72" operator="equal">
      <formula>$Z$8</formula>
    </cfRule>
    <cfRule type="cellIs" dxfId="67" priority="36" operator="equal">
      <formula>$Z$7</formula>
    </cfRule>
    <cfRule type="cellIs" dxfId="66" priority="35" operator="equal">
      <formula>$Z$8</formula>
    </cfRule>
    <cfRule type="cellIs" dxfId="65" priority="34" operator="equal">
      <formula>$Z$7</formula>
    </cfRule>
    <cfRule type="cellIs" dxfId="64" priority="33" operator="equal">
      <formula>$Z$9</formula>
    </cfRule>
  </conditionalFormatting>
  <conditionalFormatting sqref="G7:G29">
    <cfRule type="cellIs" dxfId="63" priority="31" operator="equal">
      <formula>$Z$8</formula>
    </cfRule>
    <cfRule type="cellIs" dxfId="62" priority="30" operator="equal">
      <formula>$Z$7</formula>
    </cfRule>
    <cfRule type="cellIs" dxfId="61" priority="29" operator="equal">
      <formula>$Z$9</formula>
    </cfRule>
    <cfRule type="cellIs" dxfId="60" priority="69" operator="equal">
      <formula>$Z$7</formula>
    </cfRule>
    <cfRule type="cellIs" dxfId="59" priority="68" operator="equal">
      <formula>$Z$8</formula>
    </cfRule>
    <cfRule type="cellIs" dxfId="58" priority="67" operator="equal">
      <formula>$Z$7</formula>
    </cfRule>
    <cfRule type="cellIs" dxfId="57" priority="66" operator="equal">
      <formula>$Z$9</formula>
    </cfRule>
    <cfRule type="cellIs" dxfId="56" priority="32" operator="equal">
      <formula>$Z$7</formula>
    </cfRule>
  </conditionalFormatting>
  <conditionalFormatting sqref="I7:I29">
    <cfRule type="cellIs" dxfId="55" priority="63" operator="equal">
      <formula>$Z$7</formula>
    </cfRule>
    <cfRule type="cellIs" dxfId="54" priority="64" operator="equal">
      <formula>$Z$8</formula>
    </cfRule>
    <cfRule type="cellIs" dxfId="53" priority="27" operator="equal">
      <formula>$Z$8</formula>
    </cfRule>
    <cfRule type="cellIs" dxfId="52" priority="25" operator="equal">
      <formula>$Z$9</formula>
    </cfRule>
    <cfRule type="cellIs" dxfId="51" priority="26" operator="equal">
      <formula>$Z$7</formula>
    </cfRule>
    <cfRule type="cellIs" dxfId="50" priority="65" operator="equal">
      <formula>$Z$7</formula>
    </cfRule>
    <cfRule type="cellIs" dxfId="49" priority="28" operator="equal">
      <formula>$Z$7</formula>
    </cfRule>
    <cfRule type="cellIs" dxfId="48" priority="62" operator="equal">
      <formula>$Z$9</formula>
    </cfRule>
  </conditionalFormatting>
  <conditionalFormatting sqref="K7:K29">
    <cfRule type="cellIs" dxfId="47" priority="59" operator="equal">
      <formula>$Z$7</formula>
    </cfRule>
    <cfRule type="cellIs" dxfId="46" priority="21" operator="equal">
      <formula>$Z$9</formula>
    </cfRule>
    <cfRule type="cellIs" dxfId="45" priority="61" operator="equal">
      <formula>$Z$7</formula>
    </cfRule>
    <cfRule type="cellIs" dxfId="44" priority="24" operator="equal">
      <formula>$Z$7</formula>
    </cfRule>
    <cfRule type="cellIs" dxfId="43" priority="23" operator="equal">
      <formula>$Z$8</formula>
    </cfRule>
    <cfRule type="cellIs" dxfId="42" priority="22" operator="equal">
      <formula>$Z$7</formula>
    </cfRule>
    <cfRule type="cellIs" dxfId="41" priority="58" operator="equal">
      <formula>$Z$9</formula>
    </cfRule>
    <cfRule type="cellIs" dxfId="40" priority="60" operator="equal">
      <formula>$Z$8</formula>
    </cfRule>
  </conditionalFormatting>
  <conditionalFormatting sqref="M7:M29">
    <cfRule type="cellIs" dxfId="39" priority="19" operator="equal">
      <formula>$Z$8</formula>
    </cfRule>
    <cfRule type="cellIs" dxfId="38" priority="20" operator="equal">
      <formula>$Z$7</formula>
    </cfRule>
    <cfRule type="cellIs" dxfId="37" priority="18" operator="equal">
      <formula>$Z$7</formula>
    </cfRule>
    <cfRule type="cellIs" dxfId="36" priority="17" operator="equal">
      <formula>$Z$9</formula>
    </cfRule>
    <cfRule type="cellIs" dxfId="35" priority="55" operator="equal">
      <formula>$Z$7</formula>
    </cfRule>
    <cfRule type="cellIs" dxfId="34" priority="54" operator="equal">
      <formula>$Z$9</formula>
    </cfRule>
    <cfRule type="cellIs" dxfId="33" priority="56" operator="equal">
      <formula>$Z$8</formula>
    </cfRule>
    <cfRule type="cellIs" dxfId="32" priority="57" operator="equal">
      <formula>$Z$7</formula>
    </cfRule>
  </conditionalFormatting>
  <conditionalFormatting sqref="O7:O29">
    <cfRule type="cellIs" dxfId="31" priority="53" operator="equal">
      <formula>$Z$7</formula>
    </cfRule>
    <cfRule type="cellIs" dxfId="30" priority="16" operator="equal">
      <formula>$Z$7</formula>
    </cfRule>
    <cfRule type="cellIs" dxfId="29" priority="15" operator="equal">
      <formula>$Z$8</formula>
    </cfRule>
    <cfRule type="cellIs" dxfId="28" priority="14" operator="equal">
      <formula>$Z$7</formula>
    </cfRule>
    <cfRule type="cellIs" dxfId="27" priority="13" operator="equal">
      <formula>$Z$9</formula>
    </cfRule>
    <cfRule type="cellIs" dxfId="26" priority="50" operator="equal">
      <formula>$Z$9</formula>
    </cfRule>
    <cfRule type="cellIs" dxfId="25" priority="51" operator="equal">
      <formula>$Z$7</formula>
    </cfRule>
    <cfRule type="cellIs" dxfId="24" priority="52" operator="equal">
      <formula>$Z$8</formula>
    </cfRule>
  </conditionalFormatting>
  <conditionalFormatting sqref="Q7:Q29">
    <cfRule type="cellIs" dxfId="23" priority="12" operator="equal">
      <formula>$Z$7</formula>
    </cfRule>
    <cfRule type="cellIs" dxfId="22" priority="10" operator="equal">
      <formula>$Z$7</formula>
    </cfRule>
    <cfRule type="cellIs" dxfId="21" priority="46" operator="equal">
      <formula>$Z$9</formula>
    </cfRule>
    <cfRule type="cellIs" dxfId="20" priority="47" operator="equal">
      <formula>$Z$7</formula>
    </cfRule>
    <cfRule type="cellIs" dxfId="19" priority="48" operator="equal">
      <formula>$Z$8</formula>
    </cfRule>
    <cfRule type="cellIs" dxfId="18" priority="9" operator="equal">
      <formula>$Z$9</formula>
    </cfRule>
    <cfRule type="cellIs" dxfId="17" priority="49" operator="equal">
      <formula>$Z$7</formula>
    </cfRule>
    <cfRule type="cellIs" dxfId="16" priority="11" operator="equal">
      <formula>$Z$8</formula>
    </cfRule>
  </conditionalFormatting>
  <conditionalFormatting sqref="S7:S29">
    <cfRule type="cellIs" dxfId="15" priority="45" operator="equal">
      <formula>$Z$7</formula>
    </cfRule>
    <cfRule type="cellIs" dxfId="14" priority="42" operator="equal">
      <formula>$Z$9</formula>
    </cfRule>
    <cfRule type="cellIs" dxfId="13" priority="43" operator="equal">
      <formula>$Z$7</formula>
    </cfRule>
    <cfRule type="cellIs" dxfId="12" priority="8" operator="equal">
      <formula>$Z$7</formula>
    </cfRule>
    <cfRule type="cellIs" dxfId="11" priority="7" operator="equal">
      <formula>$Z$8</formula>
    </cfRule>
    <cfRule type="cellIs" dxfId="10" priority="6" operator="equal">
      <formula>$Z$7</formula>
    </cfRule>
    <cfRule type="cellIs" dxfId="9" priority="5" operator="equal">
      <formula>$Z$9</formula>
    </cfRule>
    <cfRule type="cellIs" dxfId="8" priority="44" operator="equal">
      <formula>$Z$8</formula>
    </cfRule>
  </conditionalFormatting>
  <conditionalFormatting sqref="U7:U29">
    <cfRule type="cellIs" dxfId="7" priority="41" operator="equal">
      <formula>$Z$7</formula>
    </cfRule>
    <cfRule type="cellIs" dxfId="6" priority="40" operator="equal">
      <formula>$Z$8</formula>
    </cfRule>
    <cfRule type="cellIs" dxfId="5" priority="39" operator="equal">
      <formula>$Z$7</formula>
    </cfRule>
    <cfRule type="cellIs" dxfId="4" priority="38" operator="equal">
      <formula>$Z$9</formula>
    </cfRule>
    <cfRule type="cellIs" dxfId="3" priority="1" operator="equal">
      <formula>$Z$9</formula>
    </cfRule>
    <cfRule type="cellIs" dxfId="2" priority="4" operator="equal">
      <formula>$Z$7</formula>
    </cfRule>
    <cfRule type="cellIs" dxfId="1" priority="3" operator="equal">
      <formula>$Z$8</formula>
    </cfRule>
    <cfRule type="cellIs" dxfId="0" priority="2" operator="equal">
      <formula>$Z$7</formula>
    </cfRule>
  </conditionalFormatting>
  <conditionalFormatting sqref="W6:Y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{9B652C56-6FEE-4844-869D-AFCCE6C8D2CE}</x14:id>
        </ext>
      </extLst>
    </cfRule>
  </conditionalFormatting>
  <dataValidations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9532BC6-834D-4DA4-8B5C-E95DBADCDDD3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150A6-9DD7-4099-8FA9-F6ED862E9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C6:C30 D6:V29</xm:sqref>
        </x14:conditionalFormatting>
        <x14:conditionalFormatting xmlns:xm="http://schemas.microsoft.com/office/excel/2006/main">
          <x14:cfRule type="dataBar" id="{9B652C56-6FEE-4844-869D-AFCCE6C8D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86F0-A918-4DDA-B5DA-9BEDD2AC5745}">
  <dimension ref="A1:H30"/>
  <sheetViews>
    <sheetView zoomScale="145" zoomScaleNormal="145" workbookViewId="0">
      <selection activeCell="F19" sqref="F19"/>
    </sheetView>
  </sheetViews>
  <sheetFormatPr defaultRowHeight="13.8" x14ac:dyDescent="0.25"/>
  <cols>
    <col min="1" max="1" width="10.19921875" bestFit="1" customWidth="1"/>
    <col min="2" max="2" width="20.5" bestFit="1" customWidth="1"/>
    <col min="3" max="3" width="20.09765625" bestFit="1" customWidth="1"/>
    <col min="4" max="4" width="14.09765625" bestFit="1" customWidth="1"/>
    <col min="5" max="5" width="14.69921875" bestFit="1" customWidth="1"/>
    <col min="6" max="6" width="16.19921875" bestFit="1" customWidth="1"/>
  </cols>
  <sheetData>
    <row r="1" spans="1:8" x14ac:dyDescent="0.25">
      <c r="A1" s="35" t="s">
        <v>47</v>
      </c>
      <c r="B1" s="36" t="s">
        <v>22</v>
      </c>
      <c r="C1" s="36" t="s">
        <v>23</v>
      </c>
      <c r="D1" s="36" t="s">
        <v>24</v>
      </c>
      <c r="E1" s="36" t="s">
        <v>25</v>
      </c>
      <c r="F1" s="36" t="s">
        <v>26</v>
      </c>
    </row>
    <row r="2" spans="1:8" x14ac:dyDescent="0.25">
      <c r="A2" s="36">
        <v>4</v>
      </c>
      <c r="B2" t="s">
        <v>27</v>
      </c>
      <c r="C2" t="s">
        <v>31</v>
      </c>
      <c r="D2" t="s">
        <v>35</v>
      </c>
      <c r="E2" t="s">
        <v>39</v>
      </c>
      <c r="F2" t="s">
        <v>43</v>
      </c>
    </row>
    <row r="3" spans="1:8" x14ac:dyDescent="0.25">
      <c r="A3" s="36">
        <v>3</v>
      </c>
      <c r="B3" t="s">
        <v>28</v>
      </c>
      <c r="C3" t="s">
        <v>32</v>
      </c>
      <c r="D3" t="s">
        <v>36</v>
      </c>
      <c r="E3" t="s">
        <v>40</v>
      </c>
      <c r="F3" t="s">
        <v>44</v>
      </c>
    </row>
    <row r="4" spans="1:8" x14ac:dyDescent="0.25">
      <c r="A4" s="36">
        <v>2</v>
      </c>
      <c r="B4" t="s">
        <v>29</v>
      </c>
      <c r="C4" t="s">
        <v>33</v>
      </c>
      <c r="D4" t="s">
        <v>37</v>
      </c>
      <c r="E4" t="s">
        <v>41</v>
      </c>
      <c r="F4" t="s">
        <v>45</v>
      </c>
    </row>
    <row r="5" spans="1:8" x14ac:dyDescent="0.25">
      <c r="A5" s="36">
        <v>1</v>
      </c>
      <c r="B5" t="s">
        <v>30</v>
      </c>
      <c r="C5" t="s">
        <v>34</v>
      </c>
      <c r="D5" t="s">
        <v>38</v>
      </c>
      <c r="E5" t="s">
        <v>42</v>
      </c>
      <c r="F5" t="s">
        <v>46</v>
      </c>
    </row>
    <row r="6" spans="1:8" ht="14.4" thickBot="1" x14ac:dyDescent="0.3">
      <c r="A6" s="2"/>
      <c r="B6" s="2"/>
      <c r="C6" s="2"/>
      <c r="D6" s="2"/>
      <c r="E6" s="2"/>
      <c r="F6" s="2"/>
      <c r="G6" s="3"/>
      <c r="H6" s="3"/>
    </row>
    <row r="7" spans="1:8" ht="42.45" customHeight="1" thickBot="1" x14ac:dyDescent="0.3">
      <c r="A7" s="38" t="s">
        <v>0</v>
      </c>
      <c r="B7" s="39" t="s">
        <v>22</v>
      </c>
      <c r="C7" s="39" t="s">
        <v>23</v>
      </c>
      <c r="D7" s="39" t="s">
        <v>24</v>
      </c>
      <c r="E7" s="39" t="s">
        <v>25</v>
      </c>
      <c r="F7" s="39" t="s">
        <v>26</v>
      </c>
      <c r="G7" s="37" t="s">
        <v>10</v>
      </c>
      <c r="H7" s="34" t="s">
        <v>20</v>
      </c>
    </row>
    <row r="8" spans="1:8" ht="14.4" thickBot="1" x14ac:dyDescent="0.3">
      <c r="A8" s="11">
        <v>1</v>
      </c>
      <c r="B8">
        <v>1</v>
      </c>
      <c r="C8">
        <v>4</v>
      </c>
      <c r="D8">
        <v>1</v>
      </c>
      <c r="E8">
        <v>2</v>
      </c>
      <c r="F8">
        <v>2</v>
      </c>
      <c r="G8" s="12">
        <f t="shared" ref="G8:G30" si="0">SUM(B8:F8)</f>
        <v>10</v>
      </c>
      <c r="H8" s="13" t="str">
        <f>IF(G8&gt;=19, "Low Risk", IF(AND(G8&gt;=14, G8&lt;=18), "Medium Risk", IF(AND(G8&gt;=10, G8&lt;14), "High Risk", "Very High Risk")))</f>
        <v>High Risk</v>
      </c>
    </row>
    <row r="9" spans="1:8" ht="14.4" thickBot="1" x14ac:dyDescent="0.3">
      <c r="A9" s="11">
        <v>2</v>
      </c>
      <c r="B9">
        <v>3</v>
      </c>
      <c r="C9">
        <v>3</v>
      </c>
      <c r="D9">
        <v>2</v>
      </c>
      <c r="E9">
        <v>3</v>
      </c>
      <c r="F9">
        <v>1</v>
      </c>
      <c r="G9" s="12">
        <f t="shared" si="0"/>
        <v>12</v>
      </c>
      <c r="H9" s="13" t="str">
        <f t="shared" ref="H9:H30" si="1">IF(G9&gt;=19, "Low Risk", IF(AND(G9&gt;=14, G9&lt;=18), "Medium Risk", IF(AND(G9&gt;=10, G9&lt;14), "High Risk", "Very High Risk")))</f>
        <v>High Risk</v>
      </c>
    </row>
    <row r="10" spans="1:8" ht="14.4" thickBot="1" x14ac:dyDescent="0.3">
      <c r="A10" s="11">
        <v>3</v>
      </c>
      <c r="B10">
        <v>4</v>
      </c>
      <c r="C10">
        <v>2</v>
      </c>
      <c r="D10">
        <v>4</v>
      </c>
      <c r="E10">
        <v>3</v>
      </c>
      <c r="F10">
        <v>1</v>
      </c>
      <c r="G10" s="12">
        <f t="shared" si="0"/>
        <v>14</v>
      </c>
      <c r="H10" s="13" t="str">
        <f t="shared" si="1"/>
        <v>Medium Risk</v>
      </c>
    </row>
    <row r="11" spans="1:8" ht="14.4" thickBot="1" x14ac:dyDescent="0.3">
      <c r="A11" s="11">
        <v>4</v>
      </c>
      <c r="B11">
        <v>1</v>
      </c>
      <c r="C11">
        <v>1</v>
      </c>
      <c r="D11">
        <v>2</v>
      </c>
      <c r="E11">
        <v>4</v>
      </c>
      <c r="F11">
        <v>3</v>
      </c>
      <c r="G11" s="12">
        <f t="shared" si="0"/>
        <v>11</v>
      </c>
      <c r="H11" s="13" t="str">
        <f t="shared" si="1"/>
        <v>High Risk</v>
      </c>
    </row>
    <row r="12" spans="1:8" ht="14.4" thickBot="1" x14ac:dyDescent="0.3">
      <c r="A12" s="11">
        <v>5</v>
      </c>
      <c r="B12">
        <v>1</v>
      </c>
      <c r="C12">
        <v>3</v>
      </c>
      <c r="D12">
        <v>1</v>
      </c>
      <c r="E12">
        <v>2</v>
      </c>
      <c r="F12">
        <v>4</v>
      </c>
      <c r="G12" s="12">
        <f t="shared" si="0"/>
        <v>11</v>
      </c>
      <c r="H12" s="13" t="str">
        <f t="shared" si="1"/>
        <v>High Risk</v>
      </c>
    </row>
    <row r="13" spans="1:8" ht="14.4" thickBot="1" x14ac:dyDescent="0.3">
      <c r="A13" s="11">
        <v>6</v>
      </c>
      <c r="B13">
        <v>3</v>
      </c>
      <c r="C13">
        <v>3</v>
      </c>
      <c r="D13">
        <v>4</v>
      </c>
      <c r="E13">
        <v>1</v>
      </c>
      <c r="F13">
        <v>1</v>
      </c>
      <c r="G13" s="12">
        <f t="shared" si="0"/>
        <v>12</v>
      </c>
      <c r="H13" s="13" t="str">
        <f t="shared" si="1"/>
        <v>High Risk</v>
      </c>
    </row>
    <row r="14" spans="1:8" ht="14.4" thickBot="1" x14ac:dyDescent="0.3">
      <c r="A14" s="11">
        <v>7</v>
      </c>
      <c r="B14">
        <v>2</v>
      </c>
      <c r="C14">
        <v>3</v>
      </c>
      <c r="D14">
        <v>3</v>
      </c>
      <c r="E14">
        <v>4</v>
      </c>
      <c r="F14">
        <v>4</v>
      </c>
      <c r="G14" s="12">
        <f t="shared" si="0"/>
        <v>16</v>
      </c>
      <c r="H14" s="13" t="str">
        <f t="shared" si="1"/>
        <v>Medium Risk</v>
      </c>
    </row>
    <row r="15" spans="1:8" ht="14.4" thickBot="1" x14ac:dyDescent="0.3">
      <c r="A15" s="11">
        <v>8</v>
      </c>
      <c r="B15">
        <v>1</v>
      </c>
      <c r="C15">
        <v>2</v>
      </c>
      <c r="D15">
        <v>1</v>
      </c>
      <c r="E15">
        <v>2</v>
      </c>
      <c r="F15">
        <v>4</v>
      </c>
      <c r="G15" s="12">
        <f t="shared" si="0"/>
        <v>10</v>
      </c>
      <c r="H15" s="13" t="str">
        <f t="shared" si="1"/>
        <v>High Risk</v>
      </c>
    </row>
    <row r="16" spans="1:8" ht="14.4" thickBot="1" x14ac:dyDescent="0.3">
      <c r="A16" s="11">
        <v>9</v>
      </c>
      <c r="B16">
        <v>2</v>
      </c>
      <c r="C16">
        <v>4</v>
      </c>
      <c r="D16">
        <v>3</v>
      </c>
      <c r="E16">
        <v>4</v>
      </c>
      <c r="F16">
        <v>1</v>
      </c>
      <c r="G16" s="12">
        <f t="shared" si="0"/>
        <v>14</v>
      </c>
      <c r="H16" s="13" t="str">
        <f t="shared" si="1"/>
        <v>Medium Risk</v>
      </c>
    </row>
    <row r="17" spans="1:8" ht="14.4" thickBot="1" x14ac:dyDescent="0.3">
      <c r="A17" s="11">
        <v>10</v>
      </c>
      <c r="B17">
        <v>4</v>
      </c>
      <c r="C17">
        <v>2</v>
      </c>
      <c r="D17">
        <v>3</v>
      </c>
      <c r="E17">
        <v>3</v>
      </c>
      <c r="F17">
        <v>2</v>
      </c>
      <c r="G17" s="12">
        <f t="shared" si="0"/>
        <v>14</v>
      </c>
      <c r="H17" s="13" t="str">
        <f t="shared" si="1"/>
        <v>Medium Risk</v>
      </c>
    </row>
    <row r="18" spans="1:8" ht="14.4" thickBot="1" x14ac:dyDescent="0.3">
      <c r="A18" s="11">
        <v>11</v>
      </c>
      <c r="G18" s="12">
        <f t="shared" si="0"/>
        <v>0</v>
      </c>
      <c r="H18" s="13" t="str">
        <f t="shared" si="1"/>
        <v>Very High Risk</v>
      </c>
    </row>
    <row r="19" spans="1:8" ht="14.4" thickBot="1" x14ac:dyDescent="0.3">
      <c r="A19" s="11">
        <v>12</v>
      </c>
      <c r="G19" s="12">
        <f t="shared" si="0"/>
        <v>0</v>
      </c>
      <c r="H19" s="13" t="str">
        <f t="shared" si="1"/>
        <v>Very High Risk</v>
      </c>
    </row>
    <row r="20" spans="1:8" ht="14.4" thickBot="1" x14ac:dyDescent="0.3">
      <c r="A20" s="11">
        <v>13</v>
      </c>
      <c r="G20" s="12">
        <f t="shared" si="0"/>
        <v>0</v>
      </c>
      <c r="H20" s="13" t="str">
        <f t="shared" si="1"/>
        <v>Very High Risk</v>
      </c>
    </row>
    <row r="21" spans="1:8" ht="14.4" thickBot="1" x14ac:dyDescent="0.3">
      <c r="A21" s="11">
        <v>14</v>
      </c>
      <c r="G21" s="12">
        <f t="shared" si="0"/>
        <v>0</v>
      </c>
      <c r="H21" s="13" t="str">
        <f t="shared" si="1"/>
        <v>Very High Risk</v>
      </c>
    </row>
    <row r="22" spans="1:8" ht="14.4" thickBot="1" x14ac:dyDescent="0.3">
      <c r="A22" s="11">
        <v>15</v>
      </c>
      <c r="G22" s="12">
        <f t="shared" si="0"/>
        <v>0</v>
      </c>
      <c r="H22" s="13" t="str">
        <f t="shared" si="1"/>
        <v>Very High Risk</v>
      </c>
    </row>
    <row r="23" spans="1:8" ht="14.4" thickBot="1" x14ac:dyDescent="0.3">
      <c r="A23" s="11">
        <v>16</v>
      </c>
      <c r="G23" s="12">
        <f t="shared" si="0"/>
        <v>0</v>
      </c>
      <c r="H23" s="13" t="str">
        <f t="shared" si="1"/>
        <v>Very High Risk</v>
      </c>
    </row>
    <row r="24" spans="1:8" ht="14.4" thickBot="1" x14ac:dyDescent="0.3">
      <c r="A24" s="11">
        <v>17</v>
      </c>
      <c r="G24" s="12">
        <f t="shared" si="0"/>
        <v>0</v>
      </c>
      <c r="H24" s="13" t="str">
        <f t="shared" si="1"/>
        <v>Very High Risk</v>
      </c>
    </row>
    <row r="25" spans="1:8" ht="14.4" thickBot="1" x14ac:dyDescent="0.3">
      <c r="A25" s="11">
        <v>18</v>
      </c>
      <c r="G25" s="12">
        <f t="shared" si="0"/>
        <v>0</v>
      </c>
      <c r="H25" s="13" t="str">
        <f t="shared" si="1"/>
        <v>Very High Risk</v>
      </c>
    </row>
    <row r="26" spans="1:8" ht="14.4" thickBot="1" x14ac:dyDescent="0.3">
      <c r="A26" s="11">
        <v>19</v>
      </c>
      <c r="G26" s="12">
        <f t="shared" si="0"/>
        <v>0</v>
      </c>
      <c r="H26" s="13" t="str">
        <f t="shared" si="1"/>
        <v>Very High Risk</v>
      </c>
    </row>
    <row r="27" spans="1:8" ht="14.4" thickBot="1" x14ac:dyDescent="0.3">
      <c r="A27" s="11">
        <v>20</v>
      </c>
      <c r="G27" s="12">
        <f t="shared" si="0"/>
        <v>0</v>
      </c>
      <c r="H27" s="13" t="str">
        <f t="shared" si="1"/>
        <v>Very High Risk</v>
      </c>
    </row>
    <row r="28" spans="1:8" ht="14.4" thickBot="1" x14ac:dyDescent="0.3">
      <c r="A28" s="11">
        <v>21</v>
      </c>
      <c r="G28" s="12">
        <f t="shared" si="0"/>
        <v>0</v>
      </c>
      <c r="H28" s="13" t="str">
        <f t="shared" si="1"/>
        <v>Very High Risk</v>
      </c>
    </row>
    <row r="29" spans="1:8" ht="14.4" thickBot="1" x14ac:dyDescent="0.3">
      <c r="A29" s="11">
        <v>22</v>
      </c>
      <c r="G29" s="12">
        <f t="shared" si="0"/>
        <v>0</v>
      </c>
      <c r="H29" s="13" t="str">
        <f t="shared" si="1"/>
        <v>Very High Risk</v>
      </c>
    </row>
    <row r="30" spans="1:8" x14ac:dyDescent="0.25">
      <c r="A30" s="11">
        <v>23</v>
      </c>
      <c r="G30" s="12">
        <f t="shared" si="0"/>
        <v>0</v>
      </c>
      <c r="H30" s="13" t="str">
        <f t="shared" si="1"/>
        <v>Very High Risk</v>
      </c>
    </row>
  </sheetData>
  <conditionalFormatting sqref="B7:F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{76B4A0A7-AA3C-4BA5-8521-009053082E74}</x14:id>
        </ext>
      </extLst>
    </cfRule>
  </conditionalFormatting>
  <conditionalFormatting sqref="G7:H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{F69B2E3A-D648-4C08-8062-5047C2F64612}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B4A0A7-AA3C-4BA5-8521-009053082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B7:F7</xm:sqref>
        </x14:conditionalFormatting>
        <x14:conditionalFormatting xmlns:xm="http://schemas.microsoft.com/office/excel/2006/main">
          <x14:cfRule type="dataBar" id="{F69B2E3A-D648-4C08-8062-5047C2F64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E5F2-A87E-4790-AF56-A6978EAA04A6}">
  <dimension ref="A1:Y54"/>
  <sheetViews>
    <sheetView tabSelected="1" zoomScale="80" zoomScaleNormal="80" workbookViewId="0">
      <selection activeCell="Y30" sqref="Y30"/>
    </sheetView>
  </sheetViews>
  <sheetFormatPr defaultRowHeight="13.8" x14ac:dyDescent="0.25"/>
  <cols>
    <col min="1" max="1" width="48" bestFit="1" customWidth="1"/>
  </cols>
  <sheetData>
    <row r="1" spans="1:25" x14ac:dyDescent="0.25">
      <c r="B1" s="41" t="s">
        <v>76</v>
      </c>
      <c r="C1" s="41" t="s">
        <v>77</v>
      </c>
      <c r="D1" s="41" t="s">
        <v>78</v>
      </c>
      <c r="E1" s="41" t="s">
        <v>79</v>
      </c>
      <c r="F1" s="41" t="s">
        <v>80</v>
      </c>
      <c r="G1" s="41" t="s">
        <v>81</v>
      </c>
      <c r="H1" s="44" t="s">
        <v>83</v>
      </c>
      <c r="I1" s="44" t="s">
        <v>84</v>
      </c>
      <c r="J1" s="44" t="s">
        <v>85</v>
      </c>
      <c r="K1" s="44" t="s">
        <v>86</v>
      </c>
      <c r="L1" s="44" t="s">
        <v>87</v>
      </c>
      <c r="M1" s="44" t="s">
        <v>88</v>
      </c>
      <c r="N1" s="44" t="s">
        <v>89</v>
      </c>
      <c r="O1" s="44" t="s">
        <v>90</v>
      </c>
      <c r="P1" s="44" t="s">
        <v>91</v>
      </c>
      <c r="Q1" s="44" t="s">
        <v>92</v>
      </c>
      <c r="R1" s="44" t="s">
        <v>93</v>
      </c>
      <c r="S1" s="44" t="s">
        <v>94</v>
      </c>
      <c r="T1" s="44" t="s">
        <v>95</v>
      </c>
      <c r="U1" s="44" t="s">
        <v>96</v>
      </c>
      <c r="V1" s="44" t="s">
        <v>97</v>
      </c>
      <c r="W1" s="44" t="s">
        <v>98</v>
      </c>
      <c r="X1" s="44" t="s">
        <v>99</v>
      </c>
      <c r="Y1" s="44" t="s">
        <v>100</v>
      </c>
    </row>
    <row r="2" spans="1:25" s="43" customFormat="1" x14ac:dyDescent="0.25">
      <c r="A2" s="42" t="s">
        <v>48</v>
      </c>
    </row>
    <row r="3" spans="1:25" x14ac:dyDescent="0.25">
      <c r="A3" s="40" t="s">
        <v>49</v>
      </c>
      <c r="B3" t="s">
        <v>75</v>
      </c>
      <c r="C3" t="s">
        <v>75</v>
      </c>
      <c r="D3" t="s">
        <v>74</v>
      </c>
      <c r="E3" t="s">
        <v>75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75</v>
      </c>
      <c r="W3" t="s">
        <v>75</v>
      </c>
      <c r="X3" t="s">
        <v>75</v>
      </c>
      <c r="Y3" t="s">
        <v>74</v>
      </c>
    </row>
    <row r="4" spans="1:25" x14ac:dyDescent="0.25">
      <c r="A4" s="40" t="s">
        <v>50</v>
      </c>
      <c r="B4" t="s">
        <v>75</v>
      </c>
      <c r="C4" t="s">
        <v>75</v>
      </c>
      <c r="D4" t="s">
        <v>74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74</v>
      </c>
      <c r="M4" t="s">
        <v>75</v>
      </c>
      <c r="N4" t="s">
        <v>75</v>
      </c>
      <c r="O4" t="s">
        <v>75</v>
      </c>
      <c r="P4" t="s">
        <v>75</v>
      </c>
      <c r="Q4" t="s">
        <v>74</v>
      </c>
      <c r="R4" t="s">
        <v>75</v>
      </c>
      <c r="S4" t="s">
        <v>75</v>
      </c>
      <c r="T4" t="s">
        <v>75</v>
      </c>
      <c r="U4" t="s">
        <v>75</v>
      </c>
      <c r="V4" t="s">
        <v>75</v>
      </c>
      <c r="W4" t="s">
        <v>75</v>
      </c>
      <c r="X4" t="s">
        <v>75</v>
      </c>
      <c r="Y4" t="s">
        <v>75</v>
      </c>
    </row>
    <row r="5" spans="1:25" x14ac:dyDescent="0.25">
      <c r="A5" s="40" t="s">
        <v>51</v>
      </c>
      <c r="B5" t="s">
        <v>75</v>
      </c>
      <c r="C5" t="s">
        <v>74</v>
      </c>
      <c r="D5" t="s">
        <v>74</v>
      </c>
      <c r="E5" t="s">
        <v>74</v>
      </c>
      <c r="F5" t="s">
        <v>74</v>
      </c>
      <c r="G5" t="s">
        <v>75</v>
      </c>
      <c r="H5" t="s">
        <v>74</v>
      </c>
      <c r="I5" t="s">
        <v>74</v>
      </c>
      <c r="J5" t="s">
        <v>74</v>
      </c>
      <c r="K5" t="s">
        <v>75</v>
      </c>
      <c r="L5" t="s">
        <v>74</v>
      </c>
      <c r="M5" t="s">
        <v>75</v>
      </c>
      <c r="N5" t="s">
        <v>74</v>
      </c>
      <c r="O5" t="s">
        <v>74</v>
      </c>
      <c r="P5" t="s">
        <v>74</v>
      </c>
      <c r="Q5" t="s">
        <v>74</v>
      </c>
      <c r="R5" t="s">
        <v>75</v>
      </c>
      <c r="S5" t="s">
        <v>74</v>
      </c>
      <c r="T5" t="s">
        <v>75</v>
      </c>
      <c r="U5" t="s">
        <v>74</v>
      </c>
      <c r="V5" t="s">
        <v>75</v>
      </c>
      <c r="W5" t="s">
        <v>74</v>
      </c>
      <c r="X5" t="s">
        <v>75</v>
      </c>
      <c r="Y5" t="s">
        <v>75</v>
      </c>
    </row>
    <row r="6" spans="1:25" s="43" customFormat="1" x14ac:dyDescent="0.25">
      <c r="A6" s="42" t="s">
        <v>52</v>
      </c>
    </row>
    <row r="7" spans="1:25" x14ac:dyDescent="0.25">
      <c r="A7" s="40" t="s">
        <v>53</v>
      </c>
      <c r="B7" t="s">
        <v>75</v>
      </c>
      <c r="C7" t="s">
        <v>75</v>
      </c>
      <c r="D7" t="s">
        <v>75</v>
      </c>
      <c r="E7" t="s">
        <v>75</v>
      </c>
      <c r="F7" t="s">
        <v>75</v>
      </c>
      <c r="G7" t="s">
        <v>75</v>
      </c>
      <c r="H7" t="s">
        <v>75</v>
      </c>
      <c r="I7" t="s">
        <v>74</v>
      </c>
      <c r="J7" t="s">
        <v>75</v>
      </c>
      <c r="K7" t="s">
        <v>74</v>
      </c>
      <c r="L7" t="s">
        <v>75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74</v>
      </c>
      <c r="S7" t="s">
        <v>75</v>
      </c>
      <c r="T7" t="s">
        <v>75</v>
      </c>
      <c r="U7" t="s">
        <v>75</v>
      </c>
      <c r="V7" t="s">
        <v>74</v>
      </c>
      <c r="W7" t="s">
        <v>75</v>
      </c>
      <c r="X7" t="s">
        <v>74</v>
      </c>
      <c r="Y7" t="s">
        <v>74</v>
      </c>
    </row>
    <row r="8" spans="1:25" x14ac:dyDescent="0.25">
      <c r="A8" s="40" t="s">
        <v>54</v>
      </c>
      <c r="B8" t="s">
        <v>75</v>
      </c>
      <c r="C8" t="s">
        <v>75</v>
      </c>
      <c r="D8" t="s">
        <v>75</v>
      </c>
      <c r="E8" t="s">
        <v>75</v>
      </c>
      <c r="F8" t="s">
        <v>75</v>
      </c>
      <c r="G8" t="s">
        <v>75</v>
      </c>
      <c r="H8" t="s">
        <v>75</v>
      </c>
      <c r="I8" t="s">
        <v>74</v>
      </c>
      <c r="J8" t="s">
        <v>75</v>
      </c>
      <c r="K8" t="s">
        <v>75</v>
      </c>
      <c r="L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75</v>
      </c>
      <c r="U8" t="s">
        <v>75</v>
      </c>
      <c r="V8" t="s">
        <v>74</v>
      </c>
      <c r="W8" t="s">
        <v>75</v>
      </c>
      <c r="X8" t="s">
        <v>74</v>
      </c>
      <c r="Y8" t="s">
        <v>74</v>
      </c>
    </row>
    <row r="9" spans="1:25" x14ac:dyDescent="0.25">
      <c r="A9" s="40" t="s">
        <v>55</v>
      </c>
      <c r="B9" t="s">
        <v>75</v>
      </c>
      <c r="C9" t="s">
        <v>75</v>
      </c>
      <c r="D9" t="s">
        <v>75</v>
      </c>
      <c r="E9" t="s">
        <v>75</v>
      </c>
      <c r="F9" t="s">
        <v>75</v>
      </c>
      <c r="G9" t="s">
        <v>75</v>
      </c>
      <c r="H9" t="s">
        <v>75</v>
      </c>
      <c r="I9" t="s">
        <v>74</v>
      </c>
      <c r="J9" t="s">
        <v>75</v>
      </c>
      <c r="K9" t="s">
        <v>74</v>
      </c>
      <c r="L9" t="s">
        <v>75</v>
      </c>
      <c r="M9" t="s">
        <v>75</v>
      </c>
      <c r="N9" t="s">
        <v>75</v>
      </c>
      <c r="O9" t="s">
        <v>75</v>
      </c>
      <c r="P9" t="s">
        <v>75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74</v>
      </c>
      <c r="W9" t="s">
        <v>75</v>
      </c>
      <c r="X9" t="s">
        <v>74</v>
      </c>
      <c r="Y9" t="s">
        <v>74</v>
      </c>
    </row>
    <row r="10" spans="1:25" x14ac:dyDescent="0.25">
      <c r="A10" s="40" t="s">
        <v>56</v>
      </c>
      <c r="B10" t="s">
        <v>75</v>
      </c>
      <c r="C10" t="s">
        <v>75</v>
      </c>
      <c r="D10" t="s">
        <v>75</v>
      </c>
      <c r="E10" t="s">
        <v>75</v>
      </c>
      <c r="F10" t="s">
        <v>75</v>
      </c>
      <c r="G10" t="s">
        <v>75</v>
      </c>
      <c r="H10" t="s">
        <v>75</v>
      </c>
      <c r="I10" t="s">
        <v>74</v>
      </c>
      <c r="J10" t="s">
        <v>75</v>
      </c>
      <c r="K10" t="s">
        <v>74</v>
      </c>
      <c r="L10" t="s">
        <v>75</v>
      </c>
      <c r="M10" t="s">
        <v>75</v>
      </c>
      <c r="N10" t="s">
        <v>75</v>
      </c>
      <c r="O10" t="s">
        <v>75</v>
      </c>
      <c r="P10" t="s">
        <v>75</v>
      </c>
      <c r="Q10" t="s">
        <v>75</v>
      </c>
      <c r="R10" t="s">
        <v>74</v>
      </c>
      <c r="S10" t="s">
        <v>75</v>
      </c>
      <c r="T10" t="s">
        <v>75</v>
      </c>
      <c r="U10" t="s">
        <v>75</v>
      </c>
      <c r="V10" t="s">
        <v>74</v>
      </c>
      <c r="W10" t="s">
        <v>75</v>
      </c>
      <c r="X10" t="s">
        <v>75</v>
      </c>
      <c r="Y10" t="s">
        <v>75</v>
      </c>
    </row>
    <row r="11" spans="1:25" s="43" customFormat="1" x14ac:dyDescent="0.25">
      <c r="A11" s="42" t="s">
        <v>57</v>
      </c>
    </row>
    <row r="12" spans="1:25" x14ac:dyDescent="0.25">
      <c r="A12" s="40" t="s">
        <v>58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75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75</v>
      </c>
      <c r="U12" t="s">
        <v>74</v>
      </c>
      <c r="V12" t="s">
        <v>74</v>
      </c>
      <c r="W12" t="s">
        <v>74</v>
      </c>
      <c r="X12" t="s">
        <v>74</v>
      </c>
      <c r="Y12" t="s">
        <v>74</v>
      </c>
    </row>
    <row r="13" spans="1:25" x14ac:dyDescent="0.25">
      <c r="A13" s="40" t="s">
        <v>59</v>
      </c>
      <c r="B13" t="s">
        <v>74</v>
      </c>
      <c r="C13" t="s">
        <v>75</v>
      </c>
      <c r="D13" t="s">
        <v>74</v>
      </c>
      <c r="E13" t="s">
        <v>75</v>
      </c>
      <c r="F13" t="s">
        <v>75</v>
      </c>
      <c r="G13" t="s">
        <v>75</v>
      </c>
      <c r="H13" t="s">
        <v>74</v>
      </c>
      <c r="I13" t="s">
        <v>75</v>
      </c>
      <c r="J13" t="s">
        <v>75</v>
      </c>
      <c r="K13" t="s">
        <v>74</v>
      </c>
      <c r="L13" t="s">
        <v>75</v>
      </c>
      <c r="M13" t="s">
        <v>74</v>
      </c>
      <c r="N13" t="s">
        <v>74</v>
      </c>
      <c r="O13" t="s">
        <v>75</v>
      </c>
      <c r="P13" t="s">
        <v>75</v>
      </c>
      <c r="Q13" t="s">
        <v>75</v>
      </c>
      <c r="R13" t="s">
        <v>74</v>
      </c>
      <c r="S13" t="s">
        <v>75</v>
      </c>
      <c r="T13" t="s">
        <v>75</v>
      </c>
      <c r="U13" t="s">
        <v>75</v>
      </c>
      <c r="V13" t="s">
        <v>74</v>
      </c>
      <c r="W13" t="s">
        <v>75</v>
      </c>
      <c r="X13" t="s">
        <v>74</v>
      </c>
      <c r="Y13" t="s">
        <v>74</v>
      </c>
    </row>
    <row r="14" spans="1:25" s="43" customFormat="1" x14ac:dyDescent="0.25">
      <c r="A14" s="42" t="s">
        <v>60</v>
      </c>
    </row>
    <row r="15" spans="1:25" x14ac:dyDescent="0.25">
      <c r="A15" s="40" t="s">
        <v>61</v>
      </c>
      <c r="B15" t="s">
        <v>75</v>
      </c>
      <c r="C15" t="s">
        <v>75</v>
      </c>
      <c r="D15" t="s">
        <v>75</v>
      </c>
      <c r="E15" t="s">
        <v>75</v>
      </c>
      <c r="F15" t="s">
        <v>74</v>
      </c>
      <c r="G15" t="s">
        <v>75</v>
      </c>
      <c r="H15" t="s">
        <v>75</v>
      </c>
      <c r="I15" t="s">
        <v>74</v>
      </c>
      <c r="J15" t="s">
        <v>75</v>
      </c>
      <c r="K15" t="s">
        <v>74</v>
      </c>
      <c r="L15" t="s">
        <v>74</v>
      </c>
      <c r="M15" t="s">
        <v>75</v>
      </c>
      <c r="N15" t="s">
        <v>75</v>
      </c>
      <c r="O15" t="s">
        <v>75</v>
      </c>
      <c r="P15" t="s">
        <v>75</v>
      </c>
      <c r="Q15" t="s">
        <v>75</v>
      </c>
      <c r="R15" t="s">
        <v>74</v>
      </c>
      <c r="S15" t="s">
        <v>75</v>
      </c>
      <c r="T15" t="s">
        <v>75</v>
      </c>
      <c r="U15" t="s">
        <v>74</v>
      </c>
      <c r="V15" t="s">
        <v>75</v>
      </c>
      <c r="W15" t="s">
        <v>75</v>
      </c>
      <c r="X15" t="s">
        <v>75</v>
      </c>
      <c r="Y15" t="s">
        <v>75</v>
      </c>
    </row>
    <row r="16" spans="1:25" x14ac:dyDescent="0.25">
      <c r="A16" s="40" t="s">
        <v>62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  <c r="G16" t="s">
        <v>75</v>
      </c>
      <c r="H16" t="s">
        <v>75</v>
      </c>
      <c r="I16" t="s">
        <v>74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75</v>
      </c>
      <c r="R16" t="s">
        <v>75</v>
      </c>
      <c r="S16" t="s">
        <v>75</v>
      </c>
      <c r="T16" t="s">
        <v>75</v>
      </c>
      <c r="U16" t="s">
        <v>75</v>
      </c>
      <c r="V16" t="s">
        <v>75</v>
      </c>
      <c r="W16" t="s">
        <v>75</v>
      </c>
      <c r="X16" t="s">
        <v>75</v>
      </c>
      <c r="Y16" t="s">
        <v>75</v>
      </c>
    </row>
    <row r="17" spans="1:25" x14ac:dyDescent="0.25">
      <c r="A17" s="40" t="s">
        <v>63</v>
      </c>
      <c r="B17" t="s">
        <v>75</v>
      </c>
      <c r="C17" t="s">
        <v>75</v>
      </c>
      <c r="D17" t="s">
        <v>75</v>
      </c>
      <c r="E17" t="s">
        <v>75</v>
      </c>
      <c r="F17" t="s">
        <v>74</v>
      </c>
      <c r="G17" t="s">
        <v>75</v>
      </c>
      <c r="H17" t="s">
        <v>75</v>
      </c>
      <c r="I17" t="s">
        <v>74</v>
      </c>
      <c r="J17" t="s">
        <v>75</v>
      </c>
      <c r="K17" t="s">
        <v>75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75</v>
      </c>
      <c r="S17" t="s">
        <v>75</v>
      </c>
      <c r="T17" t="s">
        <v>75</v>
      </c>
      <c r="U17" t="s">
        <v>75</v>
      </c>
      <c r="V17" t="s">
        <v>75</v>
      </c>
      <c r="W17" t="s">
        <v>75</v>
      </c>
      <c r="X17" t="s">
        <v>75</v>
      </c>
      <c r="Y17" t="s">
        <v>75</v>
      </c>
    </row>
    <row r="18" spans="1:25" x14ac:dyDescent="0.25">
      <c r="A18" s="40" t="s">
        <v>64</v>
      </c>
      <c r="B18" t="s">
        <v>75</v>
      </c>
      <c r="C18" t="s">
        <v>75</v>
      </c>
      <c r="D18" t="s">
        <v>75</v>
      </c>
      <c r="E18" t="s">
        <v>75</v>
      </c>
      <c r="F18" t="s">
        <v>75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75</v>
      </c>
      <c r="R18" t="s">
        <v>75</v>
      </c>
      <c r="S18" t="s">
        <v>74</v>
      </c>
      <c r="T18" t="s">
        <v>75</v>
      </c>
      <c r="U18" t="s">
        <v>75</v>
      </c>
      <c r="V18" t="s">
        <v>75</v>
      </c>
      <c r="W18" t="s">
        <v>75</v>
      </c>
      <c r="X18" t="s">
        <v>75</v>
      </c>
      <c r="Y18" t="s">
        <v>75</v>
      </c>
    </row>
    <row r="19" spans="1:25" x14ac:dyDescent="0.25">
      <c r="A19" s="40" t="s">
        <v>65</v>
      </c>
      <c r="B19" t="s">
        <v>75</v>
      </c>
      <c r="C19" t="s">
        <v>75</v>
      </c>
      <c r="D19" t="s">
        <v>75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75</v>
      </c>
      <c r="L19" t="s">
        <v>75</v>
      </c>
      <c r="M19" t="s">
        <v>75</v>
      </c>
      <c r="N19" t="s">
        <v>75</v>
      </c>
      <c r="O19" t="s">
        <v>75</v>
      </c>
      <c r="P19" t="s">
        <v>75</v>
      </c>
      <c r="Q19" t="s">
        <v>75</v>
      </c>
      <c r="R19" t="s">
        <v>75</v>
      </c>
      <c r="S19" t="s">
        <v>75</v>
      </c>
      <c r="T19" t="s">
        <v>75</v>
      </c>
      <c r="U19" t="s">
        <v>75</v>
      </c>
      <c r="V19" t="s">
        <v>75</v>
      </c>
      <c r="W19" t="s">
        <v>75</v>
      </c>
      <c r="X19" t="s">
        <v>75</v>
      </c>
      <c r="Y19" t="s">
        <v>75</v>
      </c>
    </row>
    <row r="20" spans="1:25" x14ac:dyDescent="0.25">
      <c r="A20" s="40" t="s">
        <v>66</v>
      </c>
      <c r="B20" t="s">
        <v>74</v>
      </c>
      <c r="C20" t="s">
        <v>74</v>
      </c>
      <c r="D20" t="s">
        <v>75</v>
      </c>
      <c r="E20" t="s">
        <v>75</v>
      </c>
      <c r="F20" t="s">
        <v>74</v>
      </c>
      <c r="G20" t="s">
        <v>74</v>
      </c>
      <c r="H20" t="s">
        <v>74</v>
      </c>
      <c r="I20" t="s">
        <v>75</v>
      </c>
      <c r="J20" t="s">
        <v>74</v>
      </c>
      <c r="K20" t="s">
        <v>74</v>
      </c>
      <c r="L20" t="s">
        <v>74</v>
      </c>
      <c r="M20" t="s">
        <v>75</v>
      </c>
      <c r="N20" t="s">
        <v>74</v>
      </c>
      <c r="O20" t="s">
        <v>75</v>
      </c>
      <c r="P20" t="s">
        <v>74</v>
      </c>
      <c r="Q20" t="s">
        <v>74</v>
      </c>
      <c r="R20" t="s">
        <v>74</v>
      </c>
      <c r="S20" t="s">
        <v>74</v>
      </c>
      <c r="T20" t="s">
        <v>74</v>
      </c>
      <c r="U20" t="s">
        <v>75</v>
      </c>
      <c r="V20" t="s">
        <v>75</v>
      </c>
      <c r="W20" t="s">
        <v>74</v>
      </c>
      <c r="X20" t="s">
        <v>74</v>
      </c>
      <c r="Y20" t="s">
        <v>74</v>
      </c>
    </row>
    <row r="21" spans="1:25" s="43" customFormat="1" x14ac:dyDescent="0.25">
      <c r="A21" s="42" t="s">
        <v>67</v>
      </c>
    </row>
    <row r="22" spans="1:25" x14ac:dyDescent="0.25">
      <c r="A22" s="40" t="s">
        <v>68</v>
      </c>
      <c r="B22" t="s">
        <v>75</v>
      </c>
      <c r="C22" t="s">
        <v>75</v>
      </c>
      <c r="D22" t="s">
        <v>75</v>
      </c>
      <c r="E22" t="s">
        <v>75</v>
      </c>
      <c r="F22" t="s">
        <v>75</v>
      </c>
      <c r="G22" t="s">
        <v>75</v>
      </c>
      <c r="H22" t="s">
        <v>75</v>
      </c>
      <c r="I22" t="s">
        <v>75</v>
      </c>
      <c r="J22" t="s">
        <v>75</v>
      </c>
      <c r="K22" t="s">
        <v>75</v>
      </c>
      <c r="L22" t="s">
        <v>75</v>
      </c>
      <c r="M22" t="s">
        <v>75</v>
      </c>
      <c r="N22" t="s">
        <v>75</v>
      </c>
      <c r="O22" t="s">
        <v>75</v>
      </c>
      <c r="P22" t="s">
        <v>75</v>
      </c>
      <c r="Q22" t="s">
        <v>75</v>
      </c>
      <c r="R22" t="s">
        <v>75</v>
      </c>
      <c r="S22" t="s">
        <v>75</v>
      </c>
      <c r="T22" t="s">
        <v>75</v>
      </c>
      <c r="U22" t="s">
        <v>75</v>
      </c>
      <c r="V22" t="s">
        <v>75</v>
      </c>
      <c r="W22" t="s">
        <v>75</v>
      </c>
      <c r="X22" t="s">
        <v>75</v>
      </c>
      <c r="Y22" t="s">
        <v>75</v>
      </c>
    </row>
    <row r="23" spans="1:25" x14ac:dyDescent="0.25">
      <c r="A23" s="40" t="s">
        <v>69</v>
      </c>
      <c r="B23" t="s">
        <v>75</v>
      </c>
      <c r="C23" t="s">
        <v>75</v>
      </c>
      <c r="D23" t="s">
        <v>75</v>
      </c>
      <c r="E23" t="s">
        <v>75</v>
      </c>
      <c r="F23" t="s">
        <v>74</v>
      </c>
      <c r="G23" t="s">
        <v>74</v>
      </c>
      <c r="H23" t="s">
        <v>74</v>
      </c>
      <c r="I23" t="s">
        <v>74</v>
      </c>
      <c r="J23" t="s">
        <v>74</v>
      </c>
      <c r="K23" t="s">
        <v>74</v>
      </c>
      <c r="L23" t="s">
        <v>75</v>
      </c>
      <c r="M23" t="s">
        <v>75</v>
      </c>
      <c r="N23" t="s">
        <v>75</v>
      </c>
      <c r="O23" t="s">
        <v>75</v>
      </c>
      <c r="P23" t="s">
        <v>74</v>
      </c>
      <c r="Q23" t="s">
        <v>75</v>
      </c>
      <c r="R23" t="s">
        <v>74</v>
      </c>
      <c r="S23" t="s">
        <v>75</v>
      </c>
      <c r="T23" t="s">
        <v>74</v>
      </c>
      <c r="U23" t="s">
        <v>74</v>
      </c>
      <c r="V23" t="s">
        <v>75</v>
      </c>
      <c r="W23" t="s">
        <v>74</v>
      </c>
      <c r="X23" t="s">
        <v>74</v>
      </c>
      <c r="Y23" t="s">
        <v>75</v>
      </c>
    </row>
    <row r="24" spans="1:25" x14ac:dyDescent="0.25">
      <c r="A24" s="40" t="s">
        <v>70</v>
      </c>
      <c r="B24" t="s">
        <v>75</v>
      </c>
      <c r="C24" t="s">
        <v>75</v>
      </c>
      <c r="D24" t="s">
        <v>75</v>
      </c>
      <c r="E24" t="s">
        <v>75</v>
      </c>
      <c r="F24" t="s">
        <v>75</v>
      </c>
      <c r="G24" t="s">
        <v>75</v>
      </c>
      <c r="H24" t="s">
        <v>74</v>
      </c>
      <c r="I24" t="s">
        <v>75</v>
      </c>
      <c r="J24" t="s">
        <v>75</v>
      </c>
      <c r="K24" t="s">
        <v>75</v>
      </c>
      <c r="L24" t="s">
        <v>75</v>
      </c>
      <c r="M24" t="s">
        <v>75</v>
      </c>
      <c r="N24" t="s">
        <v>75</v>
      </c>
      <c r="O24" t="s">
        <v>75</v>
      </c>
      <c r="P24" t="s">
        <v>74</v>
      </c>
      <c r="Q24" t="s">
        <v>74</v>
      </c>
      <c r="R24" t="s">
        <v>75</v>
      </c>
      <c r="S24" t="s">
        <v>74</v>
      </c>
      <c r="T24" t="s">
        <v>75</v>
      </c>
      <c r="U24" t="s">
        <v>75</v>
      </c>
      <c r="V24" t="s">
        <v>75</v>
      </c>
      <c r="W24" t="s">
        <v>74</v>
      </c>
      <c r="X24" t="s">
        <v>75</v>
      </c>
      <c r="Y24" t="s">
        <v>75</v>
      </c>
    </row>
    <row r="25" spans="1:25" x14ac:dyDescent="0.25">
      <c r="A25" s="40" t="s">
        <v>71</v>
      </c>
      <c r="B25" t="s">
        <v>75</v>
      </c>
      <c r="C25" t="s">
        <v>75</v>
      </c>
      <c r="D25" t="s">
        <v>75</v>
      </c>
      <c r="E25" t="s">
        <v>75</v>
      </c>
      <c r="F25" t="s">
        <v>75</v>
      </c>
      <c r="G25" t="s">
        <v>75</v>
      </c>
      <c r="H25" t="s">
        <v>75</v>
      </c>
      <c r="I25" t="s">
        <v>75</v>
      </c>
      <c r="J25" t="s">
        <v>74</v>
      </c>
      <c r="K25" t="s">
        <v>74</v>
      </c>
      <c r="L25" t="s">
        <v>75</v>
      </c>
      <c r="M25" t="s">
        <v>75</v>
      </c>
      <c r="N25" t="s">
        <v>74</v>
      </c>
      <c r="O25" t="s">
        <v>75</v>
      </c>
      <c r="P25" t="s">
        <v>75</v>
      </c>
      <c r="Q25" t="s">
        <v>75</v>
      </c>
      <c r="R25" t="s">
        <v>74</v>
      </c>
      <c r="S25" t="s">
        <v>74</v>
      </c>
      <c r="T25" t="s">
        <v>75</v>
      </c>
      <c r="U25" t="s">
        <v>75</v>
      </c>
      <c r="V25" t="s">
        <v>75</v>
      </c>
      <c r="W25" t="s">
        <v>75</v>
      </c>
      <c r="X25" t="s">
        <v>75</v>
      </c>
      <c r="Y25" t="s">
        <v>75</v>
      </c>
    </row>
    <row r="26" spans="1:25" x14ac:dyDescent="0.25">
      <c r="A26" s="40" t="s">
        <v>72</v>
      </c>
      <c r="B26" t="s">
        <v>74</v>
      </c>
      <c r="C26" t="s">
        <v>74</v>
      </c>
      <c r="D26" t="s">
        <v>74</v>
      </c>
      <c r="E26" t="s">
        <v>74</v>
      </c>
      <c r="F26" t="s">
        <v>74</v>
      </c>
      <c r="G26" t="s">
        <v>74</v>
      </c>
      <c r="H26" t="s">
        <v>75</v>
      </c>
      <c r="I26" t="s">
        <v>74</v>
      </c>
      <c r="J26" t="s">
        <v>74</v>
      </c>
      <c r="K26" t="s">
        <v>74</v>
      </c>
      <c r="L26" t="s">
        <v>74</v>
      </c>
      <c r="M26" t="s">
        <v>74</v>
      </c>
      <c r="N26" t="s">
        <v>74</v>
      </c>
      <c r="O26" t="s">
        <v>74</v>
      </c>
      <c r="P26" t="s">
        <v>74</v>
      </c>
      <c r="Q26" t="s">
        <v>75</v>
      </c>
      <c r="R26" t="s">
        <v>75</v>
      </c>
      <c r="S26" t="s">
        <v>74</v>
      </c>
      <c r="T26" t="s">
        <v>74</v>
      </c>
      <c r="U26" t="s">
        <v>74</v>
      </c>
      <c r="V26" t="s">
        <v>74</v>
      </c>
      <c r="W26" t="s">
        <v>74</v>
      </c>
      <c r="X26" t="s">
        <v>74</v>
      </c>
      <c r="Y26" t="s">
        <v>74</v>
      </c>
    </row>
    <row r="27" spans="1:25" x14ac:dyDescent="0.25">
      <c r="A27" s="40" t="s">
        <v>73</v>
      </c>
      <c r="B27" t="s">
        <v>74</v>
      </c>
      <c r="C27" t="s">
        <v>74</v>
      </c>
      <c r="D27" t="s">
        <v>74</v>
      </c>
      <c r="E27" t="s">
        <v>74</v>
      </c>
      <c r="F27" t="s">
        <v>74</v>
      </c>
      <c r="G27" t="s">
        <v>74</v>
      </c>
      <c r="H27" t="s">
        <v>74</v>
      </c>
      <c r="I27" t="s">
        <v>75</v>
      </c>
      <c r="J27" t="s">
        <v>74</v>
      </c>
      <c r="K27" t="s">
        <v>75</v>
      </c>
      <c r="L27" t="s">
        <v>74</v>
      </c>
      <c r="M27" t="s">
        <v>74</v>
      </c>
      <c r="N27" t="s">
        <v>74</v>
      </c>
      <c r="O27" t="s">
        <v>74</v>
      </c>
      <c r="P27" t="s">
        <v>75</v>
      </c>
      <c r="Q27" t="s">
        <v>74</v>
      </c>
      <c r="R27" t="s">
        <v>74</v>
      </c>
      <c r="S27" t="s">
        <v>75</v>
      </c>
      <c r="T27" t="s">
        <v>75</v>
      </c>
      <c r="U27" t="s">
        <v>75</v>
      </c>
      <c r="V27" t="s">
        <v>74</v>
      </c>
      <c r="W27" t="s">
        <v>74</v>
      </c>
      <c r="X27" t="s">
        <v>74</v>
      </c>
      <c r="Y27" t="s">
        <v>74</v>
      </c>
    </row>
    <row r="28" spans="1:25" x14ac:dyDescent="0.25">
      <c r="A28" s="40" t="s">
        <v>82</v>
      </c>
      <c r="B28" s="40">
        <f>COUNTIF(B3:B27,"=כן")</f>
        <v>5</v>
      </c>
      <c r="C28" s="40">
        <f t="shared" ref="C28:H28" si="0">COUNTIF(C3:C27,"=כן")</f>
        <v>5</v>
      </c>
      <c r="D28" s="40">
        <f t="shared" si="0"/>
        <v>7</v>
      </c>
      <c r="E28" s="40">
        <f t="shared" si="0"/>
        <v>4</v>
      </c>
      <c r="F28" s="40">
        <f t="shared" si="0"/>
        <v>8</v>
      </c>
      <c r="G28" s="40">
        <f t="shared" si="0"/>
        <v>5</v>
      </c>
      <c r="H28" s="40">
        <f t="shared" si="0"/>
        <v>7</v>
      </c>
      <c r="I28" s="40">
        <f t="shared" ref="I28" si="1">COUNTIF(I3:I27,"=כן")</f>
        <v>11</v>
      </c>
      <c r="J28" s="40">
        <f t="shared" ref="J28" si="2">COUNTIF(J3:J27,"=כן")</f>
        <v>6</v>
      </c>
      <c r="K28" s="40">
        <f t="shared" ref="K28" si="3">COUNTIF(K3:K27,"=כן")</f>
        <v>10</v>
      </c>
      <c r="L28" s="40">
        <f t="shared" ref="L28" si="4">COUNTIF(L3:L27,"=כן")</f>
        <v>7</v>
      </c>
      <c r="M28" s="40">
        <f t="shared" ref="M28:N28" si="5">COUNTIF(M3:M27,"=כן")</f>
        <v>4</v>
      </c>
      <c r="N28" s="40">
        <f t="shared" si="5"/>
        <v>7</v>
      </c>
      <c r="O28" s="40">
        <f t="shared" ref="O28" si="6">COUNTIF(O3:O27,"=כן")</f>
        <v>4</v>
      </c>
      <c r="P28" s="40">
        <f t="shared" ref="P28" si="7">COUNTIF(P3:P27,"=כן")</f>
        <v>6</v>
      </c>
      <c r="Q28" s="40">
        <f t="shared" ref="Q28" si="8">COUNTIF(Q3:Q27,"=כן")</f>
        <v>6</v>
      </c>
      <c r="R28">
        <v>9</v>
      </c>
      <c r="S28">
        <v>7</v>
      </c>
      <c r="T28">
        <v>3</v>
      </c>
      <c r="U28">
        <v>5</v>
      </c>
      <c r="V28">
        <v>8</v>
      </c>
      <c r="W28">
        <v>7</v>
      </c>
      <c r="X28">
        <v>9</v>
      </c>
      <c r="Y28">
        <v>9</v>
      </c>
    </row>
    <row r="53" spans="1:1" x14ac:dyDescent="0.25">
      <c r="A53" t="s">
        <v>74</v>
      </c>
    </row>
    <row r="54" spans="1:1" x14ac:dyDescent="0.25">
      <c r="A54" t="s">
        <v>75</v>
      </c>
    </row>
  </sheetData>
  <phoneticPr fontId="9" type="noConversion"/>
  <dataValidations count="1">
    <dataValidation type="list" allowBlank="1" showInputMessage="1" showErrorMessage="1" sqref="B3:XFD27" xr:uid="{DFDAD8E3-D4FA-4FE8-BC2B-72BE504D080F}">
      <formula1>$A$53:$A$54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manual inputs</vt:lpstr>
      <vt:lpstr>Just necessary</vt:lpstr>
      <vt:lpstr>All data</vt:lpstr>
      <vt:lpstr>Norton</vt:lpstr>
      <vt:lpstr>Morse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Hillel Charbit</dc:creator>
  <cp:lastModifiedBy>nadav dan</cp:lastModifiedBy>
  <dcterms:created xsi:type="dcterms:W3CDTF">2024-01-15T09:33:18Z</dcterms:created>
  <dcterms:modified xsi:type="dcterms:W3CDTF">2024-02-21T12:11:50Z</dcterms:modified>
</cp:coreProperties>
</file>