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dohaber/Desktop/"/>
    </mc:Choice>
  </mc:AlternateContent>
  <xr:revisionPtr revIDLastSave="0" documentId="13_ncr:1_{DDC852D6-C3B8-9B4C-9BD4-7FF4F4F06B5F}" xr6:coauthVersionLast="47" xr6:coauthVersionMax="47" xr10:uidLastSave="{00000000-0000-0000-0000-000000000000}"/>
  <bookViews>
    <workbookView xWindow="0" yWindow="500" windowWidth="36000" windowHeight="21100" activeTab="1" xr2:uid="{00000000-000D-0000-FFFF-FFFF00000000}"/>
  </bookViews>
  <sheets>
    <sheet name="Portfolio" sheetId="3" r:id="rId1"/>
    <sheet name="Portfolio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4" l="1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G9" i="3"/>
  <c r="E9" i="3"/>
  <c r="I9" i="3" s="1"/>
  <c r="B9" i="3"/>
  <c r="G8" i="3"/>
  <c r="E8" i="3"/>
  <c r="F8" i="3" s="1"/>
  <c r="B8" i="3"/>
  <c r="G7" i="3"/>
  <c r="E7" i="3"/>
  <c r="L7" i="3" s="1"/>
  <c r="B7" i="3"/>
  <c r="G6" i="3"/>
  <c r="E6" i="3"/>
  <c r="I6" i="3" s="1"/>
  <c r="B6" i="3"/>
  <c r="L6" i="3" l="1"/>
  <c r="H8" i="3"/>
  <c r="L9" i="3"/>
  <c r="F7" i="3"/>
  <c r="M7" i="3" s="1"/>
  <c r="I8" i="3"/>
  <c r="L8" i="3"/>
  <c r="M8" i="3" s="1"/>
  <c r="F6" i="3"/>
  <c r="I7" i="3"/>
  <c r="I12" i="3" s="1"/>
  <c r="F9" i="3"/>
  <c r="M6" i="3" l="1"/>
  <c r="H7" i="3"/>
  <c r="H9" i="3"/>
  <c r="M9" i="3"/>
  <c r="H6" i="3"/>
  <c r="F12" i="3"/>
  <c r="J8" i="3" s="1"/>
  <c r="J9" i="3" l="1"/>
  <c r="J7" i="3"/>
  <c r="H12" i="3"/>
  <c r="J6" i="3"/>
</calcChain>
</file>

<file path=xl/sharedStrings.xml><?xml version="1.0" encoding="utf-8"?>
<sst xmlns="http://schemas.openxmlformats.org/spreadsheetml/2006/main" count="30" uniqueCount="26">
  <si>
    <t>Ticker</t>
  </si>
  <si>
    <t>Nmae</t>
  </si>
  <si>
    <t>Shares</t>
  </si>
  <si>
    <t>Average Cost</t>
  </si>
  <si>
    <t>Share Price</t>
  </si>
  <si>
    <t>Total Equity</t>
  </si>
  <si>
    <t>Total Cost</t>
  </si>
  <si>
    <t>Total Gain/Loss</t>
  </si>
  <si>
    <t>% Gain/Loss</t>
  </si>
  <si>
    <t>Allocation</t>
  </si>
  <si>
    <t>Annual Dividend</t>
  </si>
  <si>
    <t>Dividened Yield</t>
  </si>
  <si>
    <t>Annual Return</t>
  </si>
  <si>
    <t>Dividend.com</t>
  </si>
  <si>
    <t>VOO</t>
  </si>
  <si>
    <t>DIA</t>
  </si>
  <si>
    <t>META</t>
  </si>
  <si>
    <t>NVDA</t>
  </si>
  <si>
    <t>Total</t>
  </si>
  <si>
    <t xml:space="preserve">The financial information taken to account with respect to share prices is taken from GOOOGLE_FINANCE and is being updated with a delay of about 20mins. </t>
  </si>
  <si>
    <t>Date</t>
  </si>
  <si>
    <t>totalCost</t>
  </si>
  <si>
    <t>totalValue</t>
  </si>
  <si>
    <t>totalChange</t>
  </si>
  <si>
    <r>
      <t xml:space="preserve">The financial information taken to acoount with respect to dividends is taken from </t>
    </r>
    <r>
      <rPr>
        <u/>
        <sz val="10"/>
        <color rgb="FF1155CC"/>
        <rFont val="Arial"/>
        <family val="2"/>
      </rPr>
      <t>Dividend.com</t>
    </r>
    <r>
      <rPr>
        <sz val="10"/>
        <color rgb="FF000000"/>
        <rFont val="Arial"/>
        <scheme val="minor"/>
      </rPr>
      <t>.</t>
    </r>
  </si>
  <si>
    <t>These are arbitrary values to simulate the script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</si>
</sst>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m/d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theme="1"/>
      <name val="Arial"/>
      <family val="2"/>
      <scheme val="minor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10" fontId="1" fillId="2" borderId="0" xfId="0" applyNumberFormat="1" applyFont="1" applyFill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1" fillId="3" borderId="0" xfId="0" applyFont="1" applyFill="1"/>
    <xf numFmtId="164" fontId="1" fillId="3" borderId="0" xfId="0" applyNumberFormat="1" applyFont="1" applyFill="1"/>
    <xf numFmtId="10" fontId="1" fillId="3" borderId="0" xfId="0" applyNumberFormat="1" applyFont="1" applyFill="1"/>
    <xf numFmtId="167" fontId="1" fillId="0" borderId="0" xfId="0" applyNumberFormat="1" applyFont="1"/>
    <xf numFmtId="0" fontId="5" fillId="0" borderId="0" xfId="0" applyFont="1"/>
    <xf numFmtId="0" fontId="1" fillId="0" borderId="0" xfId="0" applyFont="1"/>
    <xf numFmtId="0" fontId="0" fillId="0" borderId="0" xfId="0"/>
    <xf numFmtId="0" fontId="4" fillId="4" borderId="0" xfId="0" applyFont="1" applyFill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Allocation vs. Ticker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Portfolio!$J$5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2F2-A040-88BC-6B4276F56C5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2F2-A040-88BC-6B4276F56C5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2F2-A040-88BC-6B4276F56C5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2F2-A040-88BC-6B4276F56C5A}"/>
              </c:ext>
            </c:extLst>
          </c:dPt>
          <c:cat>
            <c:strRef>
              <c:f>Portfolio!$A$6:$A$9</c:f>
              <c:strCache>
                <c:ptCount val="4"/>
                <c:pt idx="0">
                  <c:v>VOO</c:v>
                </c:pt>
                <c:pt idx="1">
                  <c:v>DIA</c:v>
                </c:pt>
                <c:pt idx="2">
                  <c:v>META</c:v>
                </c:pt>
                <c:pt idx="3">
                  <c:v>NVDA</c:v>
                </c:pt>
              </c:strCache>
            </c:strRef>
          </c:cat>
          <c:val>
            <c:numRef>
              <c:f>Portfolio!$J$6:$J$9</c:f>
              <c:numCache>
                <c:formatCode>0.00%</c:formatCode>
                <c:ptCount val="4"/>
                <c:pt idx="0">
                  <c:v>0.13956683189970734</c:v>
                </c:pt>
                <c:pt idx="1">
                  <c:v>0.21781616293886588</c:v>
                </c:pt>
                <c:pt idx="2">
                  <c:v>0.46586157546656887</c:v>
                </c:pt>
                <c:pt idx="3">
                  <c:v>0.17675542969485783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F2-A040-88BC-6B4276F5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totalCost, totalValue and totalChange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'Portfolio History'!$B$1</c:f>
              <c:strCache>
                <c:ptCount val="1"/>
                <c:pt idx="0">
                  <c:v>totalCost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'Portfolio History'!$A$2:$A$47</c:f>
              <c:numCache>
                <c:formatCode>m/d/yyyy</c:formatCode>
                <c:ptCount val="46"/>
                <c:pt idx="0">
                  <c:v>45401</c:v>
                </c:pt>
                <c:pt idx="1">
                  <c:v>45402</c:v>
                </c:pt>
                <c:pt idx="2">
                  <c:v>45403</c:v>
                </c:pt>
                <c:pt idx="3">
                  <c:v>45404</c:v>
                </c:pt>
                <c:pt idx="4">
                  <c:v>45405</c:v>
                </c:pt>
                <c:pt idx="5">
                  <c:v>45406</c:v>
                </c:pt>
                <c:pt idx="6">
                  <c:v>45407</c:v>
                </c:pt>
                <c:pt idx="7">
                  <c:v>45408</c:v>
                </c:pt>
                <c:pt idx="8">
                  <c:v>45409</c:v>
                </c:pt>
                <c:pt idx="9">
                  <c:v>45410</c:v>
                </c:pt>
                <c:pt idx="10">
                  <c:v>45411</c:v>
                </c:pt>
                <c:pt idx="11">
                  <c:v>45412</c:v>
                </c:pt>
                <c:pt idx="12">
                  <c:v>45413</c:v>
                </c:pt>
                <c:pt idx="13">
                  <c:v>45414</c:v>
                </c:pt>
                <c:pt idx="14">
                  <c:v>45415</c:v>
                </c:pt>
                <c:pt idx="15">
                  <c:v>45416</c:v>
                </c:pt>
                <c:pt idx="16">
                  <c:v>45417</c:v>
                </c:pt>
                <c:pt idx="17">
                  <c:v>45418</c:v>
                </c:pt>
                <c:pt idx="18">
                  <c:v>45419</c:v>
                </c:pt>
                <c:pt idx="19">
                  <c:v>45420</c:v>
                </c:pt>
                <c:pt idx="20">
                  <c:v>45421</c:v>
                </c:pt>
                <c:pt idx="21">
                  <c:v>45422</c:v>
                </c:pt>
                <c:pt idx="22">
                  <c:v>45423</c:v>
                </c:pt>
                <c:pt idx="23">
                  <c:v>45424</c:v>
                </c:pt>
                <c:pt idx="24">
                  <c:v>45425</c:v>
                </c:pt>
                <c:pt idx="25">
                  <c:v>45426</c:v>
                </c:pt>
                <c:pt idx="26">
                  <c:v>45427</c:v>
                </c:pt>
                <c:pt idx="27">
                  <c:v>45428</c:v>
                </c:pt>
                <c:pt idx="28">
                  <c:v>45429</c:v>
                </c:pt>
                <c:pt idx="29">
                  <c:v>45430</c:v>
                </c:pt>
                <c:pt idx="30">
                  <c:v>45431</c:v>
                </c:pt>
                <c:pt idx="31">
                  <c:v>45432</c:v>
                </c:pt>
                <c:pt idx="32">
                  <c:v>45433</c:v>
                </c:pt>
                <c:pt idx="33">
                  <c:v>45434</c:v>
                </c:pt>
                <c:pt idx="34">
                  <c:v>45435</c:v>
                </c:pt>
                <c:pt idx="35">
                  <c:v>45436</c:v>
                </c:pt>
                <c:pt idx="36">
                  <c:v>45437</c:v>
                </c:pt>
                <c:pt idx="37">
                  <c:v>45438</c:v>
                </c:pt>
                <c:pt idx="38">
                  <c:v>45439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45444</c:v>
                </c:pt>
                <c:pt idx="44">
                  <c:v>45445</c:v>
                </c:pt>
                <c:pt idx="45">
                  <c:v>45446</c:v>
                </c:pt>
              </c:numCache>
            </c:numRef>
          </c:cat>
          <c:val>
            <c:numRef>
              <c:f>'Portfolio History'!$B$2:$B$47</c:f>
              <c:numCache>
                <c:formatCode>General</c:formatCode>
                <c:ptCount val="46"/>
                <c:pt idx="0">
                  <c:v>240.00000256999999</c:v>
                </c:pt>
                <c:pt idx="1">
                  <c:v>240.00000256999999</c:v>
                </c:pt>
                <c:pt idx="2">
                  <c:v>240.00000256999999</c:v>
                </c:pt>
                <c:pt idx="3">
                  <c:v>240.00000256999999</c:v>
                </c:pt>
                <c:pt idx="4">
                  <c:v>240.00000256999999</c:v>
                </c:pt>
                <c:pt idx="5">
                  <c:v>240.00000256999999</c:v>
                </c:pt>
                <c:pt idx="6">
                  <c:v>240.00000256999999</c:v>
                </c:pt>
                <c:pt idx="7">
                  <c:v>240.00000256999999</c:v>
                </c:pt>
                <c:pt idx="8">
                  <c:v>240.00000256999999</c:v>
                </c:pt>
                <c:pt idx="9">
                  <c:v>240.00000256999999</c:v>
                </c:pt>
                <c:pt idx="10">
                  <c:v>240.00000256999999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470</c:v>
                </c:pt>
                <c:pt idx="21">
                  <c:v>470</c:v>
                </c:pt>
                <c:pt idx="22">
                  <c:v>470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470</c:v>
                </c:pt>
                <c:pt idx="27">
                  <c:v>470</c:v>
                </c:pt>
                <c:pt idx="28">
                  <c:v>470</c:v>
                </c:pt>
                <c:pt idx="29">
                  <c:v>470</c:v>
                </c:pt>
                <c:pt idx="30">
                  <c:v>470</c:v>
                </c:pt>
                <c:pt idx="31">
                  <c:v>470</c:v>
                </c:pt>
                <c:pt idx="32">
                  <c:v>470</c:v>
                </c:pt>
                <c:pt idx="33">
                  <c:v>470</c:v>
                </c:pt>
                <c:pt idx="34">
                  <c:v>470</c:v>
                </c:pt>
                <c:pt idx="35">
                  <c:v>470</c:v>
                </c:pt>
                <c:pt idx="36">
                  <c:v>470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C14B-9E69-1925CE766FBA}"/>
            </c:ext>
          </c:extLst>
        </c:ser>
        <c:ser>
          <c:idx val="1"/>
          <c:order val="1"/>
          <c:tx>
            <c:strRef>
              <c:f>'Portfolio History'!$C$1</c:f>
              <c:strCache>
                <c:ptCount val="1"/>
                <c:pt idx="0">
                  <c:v>totalValue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'Portfolio History'!$A$2:$A$47</c:f>
              <c:numCache>
                <c:formatCode>m/d/yyyy</c:formatCode>
                <c:ptCount val="46"/>
                <c:pt idx="0">
                  <c:v>45401</c:v>
                </c:pt>
                <c:pt idx="1">
                  <c:v>45402</c:v>
                </c:pt>
                <c:pt idx="2">
                  <c:v>45403</c:v>
                </c:pt>
                <c:pt idx="3">
                  <c:v>45404</c:v>
                </c:pt>
                <c:pt idx="4">
                  <c:v>45405</c:v>
                </c:pt>
                <c:pt idx="5">
                  <c:v>45406</c:v>
                </c:pt>
                <c:pt idx="6">
                  <c:v>45407</c:v>
                </c:pt>
                <c:pt idx="7">
                  <c:v>45408</c:v>
                </c:pt>
                <c:pt idx="8">
                  <c:v>45409</c:v>
                </c:pt>
                <c:pt idx="9">
                  <c:v>45410</c:v>
                </c:pt>
                <c:pt idx="10">
                  <c:v>45411</c:v>
                </c:pt>
                <c:pt idx="11">
                  <c:v>45412</c:v>
                </c:pt>
                <c:pt idx="12">
                  <c:v>45413</c:v>
                </c:pt>
                <c:pt idx="13">
                  <c:v>45414</c:v>
                </c:pt>
                <c:pt idx="14">
                  <c:v>45415</c:v>
                </c:pt>
                <c:pt idx="15">
                  <c:v>45416</c:v>
                </c:pt>
                <c:pt idx="16">
                  <c:v>45417</c:v>
                </c:pt>
                <c:pt idx="17">
                  <c:v>45418</c:v>
                </c:pt>
                <c:pt idx="18">
                  <c:v>45419</c:v>
                </c:pt>
                <c:pt idx="19">
                  <c:v>45420</c:v>
                </c:pt>
                <c:pt idx="20">
                  <c:v>45421</c:v>
                </c:pt>
                <c:pt idx="21">
                  <c:v>45422</c:v>
                </c:pt>
                <c:pt idx="22">
                  <c:v>45423</c:v>
                </c:pt>
                <c:pt idx="23">
                  <c:v>45424</c:v>
                </c:pt>
                <c:pt idx="24">
                  <c:v>45425</c:v>
                </c:pt>
                <c:pt idx="25">
                  <c:v>45426</c:v>
                </c:pt>
                <c:pt idx="26">
                  <c:v>45427</c:v>
                </c:pt>
                <c:pt idx="27">
                  <c:v>45428</c:v>
                </c:pt>
                <c:pt idx="28">
                  <c:v>45429</c:v>
                </c:pt>
                <c:pt idx="29">
                  <c:v>45430</c:v>
                </c:pt>
                <c:pt idx="30">
                  <c:v>45431</c:v>
                </c:pt>
                <c:pt idx="31">
                  <c:v>45432</c:v>
                </c:pt>
                <c:pt idx="32">
                  <c:v>45433</c:v>
                </c:pt>
                <c:pt idx="33">
                  <c:v>45434</c:v>
                </c:pt>
                <c:pt idx="34">
                  <c:v>45435</c:v>
                </c:pt>
                <c:pt idx="35">
                  <c:v>45436</c:v>
                </c:pt>
                <c:pt idx="36">
                  <c:v>45437</c:v>
                </c:pt>
                <c:pt idx="37">
                  <c:v>45438</c:v>
                </c:pt>
                <c:pt idx="38">
                  <c:v>45439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45444</c:v>
                </c:pt>
                <c:pt idx="44">
                  <c:v>45445</c:v>
                </c:pt>
                <c:pt idx="45">
                  <c:v>45446</c:v>
                </c:pt>
              </c:numCache>
            </c:numRef>
          </c:cat>
          <c:val>
            <c:numRef>
              <c:f>'Portfolio History'!$C$2:$C$47</c:f>
              <c:numCache>
                <c:formatCode>General</c:formatCode>
                <c:ptCount val="46"/>
                <c:pt idx="0">
                  <c:v>231.79087202000002</c:v>
                </c:pt>
                <c:pt idx="1">
                  <c:v>264</c:v>
                </c:pt>
                <c:pt idx="2">
                  <c:v>198</c:v>
                </c:pt>
                <c:pt idx="3">
                  <c:v>248</c:v>
                </c:pt>
                <c:pt idx="4">
                  <c:v>278</c:v>
                </c:pt>
                <c:pt idx="5">
                  <c:v>245</c:v>
                </c:pt>
                <c:pt idx="6">
                  <c:v>224</c:v>
                </c:pt>
                <c:pt idx="7">
                  <c:v>216</c:v>
                </c:pt>
                <c:pt idx="8">
                  <c:v>281</c:v>
                </c:pt>
                <c:pt idx="9">
                  <c:v>283</c:v>
                </c:pt>
                <c:pt idx="10">
                  <c:v>211</c:v>
                </c:pt>
                <c:pt idx="11">
                  <c:v>324</c:v>
                </c:pt>
                <c:pt idx="12">
                  <c:v>317</c:v>
                </c:pt>
                <c:pt idx="13">
                  <c:v>365</c:v>
                </c:pt>
                <c:pt idx="14">
                  <c:v>306</c:v>
                </c:pt>
                <c:pt idx="15">
                  <c:v>394</c:v>
                </c:pt>
                <c:pt idx="16">
                  <c:v>361</c:v>
                </c:pt>
                <c:pt idx="17">
                  <c:v>377</c:v>
                </c:pt>
                <c:pt idx="18">
                  <c:v>361</c:v>
                </c:pt>
                <c:pt idx="19">
                  <c:v>400</c:v>
                </c:pt>
                <c:pt idx="20">
                  <c:v>435</c:v>
                </c:pt>
                <c:pt idx="21">
                  <c:v>491</c:v>
                </c:pt>
                <c:pt idx="22">
                  <c:v>410</c:v>
                </c:pt>
                <c:pt idx="23">
                  <c:v>535</c:v>
                </c:pt>
                <c:pt idx="24">
                  <c:v>463</c:v>
                </c:pt>
                <c:pt idx="25">
                  <c:v>535</c:v>
                </c:pt>
                <c:pt idx="26">
                  <c:v>511</c:v>
                </c:pt>
                <c:pt idx="27">
                  <c:v>522</c:v>
                </c:pt>
                <c:pt idx="28">
                  <c:v>507</c:v>
                </c:pt>
                <c:pt idx="29">
                  <c:v>442</c:v>
                </c:pt>
                <c:pt idx="30">
                  <c:v>532</c:v>
                </c:pt>
                <c:pt idx="31">
                  <c:v>522</c:v>
                </c:pt>
                <c:pt idx="32">
                  <c:v>548</c:v>
                </c:pt>
                <c:pt idx="33">
                  <c:v>530</c:v>
                </c:pt>
                <c:pt idx="34">
                  <c:v>396</c:v>
                </c:pt>
                <c:pt idx="35">
                  <c:v>506</c:v>
                </c:pt>
                <c:pt idx="36">
                  <c:v>508</c:v>
                </c:pt>
                <c:pt idx="37">
                  <c:v>589</c:v>
                </c:pt>
                <c:pt idx="38">
                  <c:v>779</c:v>
                </c:pt>
                <c:pt idx="39">
                  <c:v>779</c:v>
                </c:pt>
                <c:pt idx="40">
                  <c:v>729</c:v>
                </c:pt>
                <c:pt idx="41">
                  <c:v>574</c:v>
                </c:pt>
                <c:pt idx="42">
                  <c:v>792</c:v>
                </c:pt>
                <c:pt idx="43">
                  <c:v>714</c:v>
                </c:pt>
                <c:pt idx="44">
                  <c:v>628</c:v>
                </c:pt>
                <c:pt idx="45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C14B-9E69-1925CE766FBA}"/>
            </c:ext>
          </c:extLst>
        </c:ser>
        <c:ser>
          <c:idx val="2"/>
          <c:order val="2"/>
          <c:tx>
            <c:strRef>
              <c:f>'Portfolio History'!$D$1</c:f>
              <c:strCache>
                <c:ptCount val="1"/>
                <c:pt idx="0">
                  <c:v>totalChange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'Portfolio History'!$A$2:$A$47</c:f>
              <c:numCache>
                <c:formatCode>m/d/yyyy</c:formatCode>
                <c:ptCount val="46"/>
                <c:pt idx="0">
                  <c:v>45401</c:v>
                </c:pt>
                <c:pt idx="1">
                  <c:v>45402</c:v>
                </c:pt>
                <c:pt idx="2">
                  <c:v>45403</c:v>
                </c:pt>
                <c:pt idx="3">
                  <c:v>45404</c:v>
                </c:pt>
                <c:pt idx="4">
                  <c:v>45405</c:v>
                </c:pt>
                <c:pt idx="5">
                  <c:v>45406</c:v>
                </c:pt>
                <c:pt idx="6">
                  <c:v>45407</c:v>
                </c:pt>
                <c:pt idx="7">
                  <c:v>45408</c:v>
                </c:pt>
                <c:pt idx="8">
                  <c:v>45409</c:v>
                </c:pt>
                <c:pt idx="9">
                  <c:v>45410</c:v>
                </c:pt>
                <c:pt idx="10">
                  <c:v>45411</c:v>
                </c:pt>
                <c:pt idx="11">
                  <c:v>45412</c:v>
                </c:pt>
                <c:pt idx="12">
                  <c:v>45413</c:v>
                </c:pt>
                <c:pt idx="13">
                  <c:v>45414</c:v>
                </c:pt>
                <c:pt idx="14">
                  <c:v>45415</c:v>
                </c:pt>
                <c:pt idx="15">
                  <c:v>45416</c:v>
                </c:pt>
                <c:pt idx="16">
                  <c:v>45417</c:v>
                </c:pt>
                <c:pt idx="17">
                  <c:v>45418</c:v>
                </c:pt>
                <c:pt idx="18">
                  <c:v>45419</c:v>
                </c:pt>
                <c:pt idx="19">
                  <c:v>45420</c:v>
                </c:pt>
                <c:pt idx="20">
                  <c:v>45421</c:v>
                </c:pt>
                <c:pt idx="21">
                  <c:v>45422</c:v>
                </c:pt>
                <c:pt idx="22">
                  <c:v>45423</c:v>
                </c:pt>
                <c:pt idx="23">
                  <c:v>45424</c:v>
                </c:pt>
                <c:pt idx="24">
                  <c:v>45425</c:v>
                </c:pt>
                <c:pt idx="25">
                  <c:v>45426</c:v>
                </c:pt>
                <c:pt idx="26">
                  <c:v>45427</c:v>
                </c:pt>
                <c:pt idx="27">
                  <c:v>45428</c:v>
                </c:pt>
                <c:pt idx="28">
                  <c:v>45429</c:v>
                </c:pt>
                <c:pt idx="29">
                  <c:v>45430</c:v>
                </c:pt>
                <c:pt idx="30">
                  <c:v>45431</c:v>
                </c:pt>
                <c:pt idx="31">
                  <c:v>45432</c:v>
                </c:pt>
                <c:pt idx="32">
                  <c:v>45433</c:v>
                </c:pt>
                <c:pt idx="33">
                  <c:v>45434</c:v>
                </c:pt>
                <c:pt idx="34">
                  <c:v>45435</c:v>
                </c:pt>
                <c:pt idx="35">
                  <c:v>45436</c:v>
                </c:pt>
                <c:pt idx="36">
                  <c:v>45437</c:v>
                </c:pt>
                <c:pt idx="37">
                  <c:v>45438</c:v>
                </c:pt>
                <c:pt idx="38">
                  <c:v>45439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45444</c:v>
                </c:pt>
                <c:pt idx="44">
                  <c:v>45445</c:v>
                </c:pt>
                <c:pt idx="45">
                  <c:v>45446</c:v>
                </c:pt>
              </c:numCache>
            </c:numRef>
          </c:cat>
          <c:val>
            <c:numRef>
              <c:f>'Portfolio History'!$D$2:$D$47</c:f>
              <c:numCache>
                <c:formatCode>General</c:formatCode>
                <c:ptCount val="46"/>
                <c:pt idx="0">
                  <c:v>-8.2091305499999834</c:v>
                </c:pt>
                <c:pt idx="1">
                  <c:v>-23.999997430000008</c:v>
                </c:pt>
                <c:pt idx="2">
                  <c:v>42.000002569999992</c:v>
                </c:pt>
                <c:pt idx="3">
                  <c:v>-7.9999974300000076</c:v>
                </c:pt>
                <c:pt idx="4">
                  <c:v>-37.999997430000008</c:v>
                </c:pt>
                <c:pt idx="5">
                  <c:v>-4.9999974300000076</c:v>
                </c:pt>
                <c:pt idx="6">
                  <c:v>16.000002569999992</c:v>
                </c:pt>
                <c:pt idx="7">
                  <c:v>24.000002569999992</c:v>
                </c:pt>
                <c:pt idx="8">
                  <c:v>-40.999997430000008</c:v>
                </c:pt>
                <c:pt idx="9">
                  <c:v>-42.999997430000008</c:v>
                </c:pt>
                <c:pt idx="10">
                  <c:v>29.000002569999992</c:v>
                </c:pt>
                <c:pt idx="11">
                  <c:v>26</c:v>
                </c:pt>
                <c:pt idx="12">
                  <c:v>33</c:v>
                </c:pt>
                <c:pt idx="13">
                  <c:v>-15</c:v>
                </c:pt>
                <c:pt idx="14">
                  <c:v>44</c:v>
                </c:pt>
                <c:pt idx="15">
                  <c:v>-44</c:v>
                </c:pt>
                <c:pt idx="16">
                  <c:v>-11</c:v>
                </c:pt>
                <c:pt idx="17">
                  <c:v>-27</c:v>
                </c:pt>
                <c:pt idx="18">
                  <c:v>-11</c:v>
                </c:pt>
                <c:pt idx="19">
                  <c:v>-50</c:v>
                </c:pt>
                <c:pt idx="20">
                  <c:v>35</c:v>
                </c:pt>
                <c:pt idx="21">
                  <c:v>-21</c:v>
                </c:pt>
                <c:pt idx="22">
                  <c:v>60</c:v>
                </c:pt>
                <c:pt idx="23">
                  <c:v>-65</c:v>
                </c:pt>
                <c:pt idx="24">
                  <c:v>7</c:v>
                </c:pt>
                <c:pt idx="25">
                  <c:v>-65</c:v>
                </c:pt>
                <c:pt idx="26">
                  <c:v>-41</c:v>
                </c:pt>
                <c:pt idx="27">
                  <c:v>-52</c:v>
                </c:pt>
                <c:pt idx="28">
                  <c:v>-37</c:v>
                </c:pt>
                <c:pt idx="29">
                  <c:v>28</c:v>
                </c:pt>
                <c:pt idx="30">
                  <c:v>-62</c:v>
                </c:pt>
                <c:pt idx="31">
                  <c:v>-52</c:v>
                </c:pt>
                <c:pt idx="32">
                  <c:v>-78</c:v>
                </c:pt>
                <c:pt idx="33">
                  <c:v>-60</c:v>
                </c:pt>
                <c:pt idx="34">
                  <c:v>74</c:v>
                </c:pt>
                <c:pt idx="35">
                  <c:v>-36</c:v>
                </c:pt>
                <c:pt idx="36">
                  <c:v>-38</c:v>
                </c:pt>
                <c:pt idx="37">
                  <c:v>111</c:v>
                </c:pt>
                <c:pt idx="38">
                  <c:v>-79</c:v>
                </c:pt>
                <c:pt idx="39">
                  <c:v>-79</c:v>
                </c:pt>
                <c:pt idx="40">
                  <c:v>-29</c:v>
                </c:pt>
                <c:pt idx="41">
                  <c:v>126</c:v>
                </c:pt>
                <c:pt idx="42">
                  <c:v>-92</c:v>
                </c:pt>
                <c:pt idx="43">
                  <c:v>-14</c:v>
                </c:pt>
                <c:pt idx="44">
                  <c:v>72</c:v>
                </c:pt>
                <c:pt idx="4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C14B-9E69-1925CE7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72063"/>
        <c:axId val="2068690781"/>
      </c:lineChart>
      <c:dateAx>
        <c:axId val="16497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690781"/>
        <c:crosses val="autoZero"/>
        <c:auto val="1"/>
        <c:lblOffset val="100"/>
        <c:baseTimeUnit val="days"/>
      </c:dateAx>
      <c:valAx>
        <c:axId val="2068690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72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17</xdr:row>
      <xdr:rowOff>57150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5</xdr:row>
      <xdr:rowOff>47625</xdr:rowOff>
    </xdr:from>
    <xdr:ext cx="10287000" cy="63531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vidend.com/etfs/dia-spdr-dow-jones-industrial-avrg-etf-tr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vidend.com/etfs/voo-vanguard-s-p-500-etf/" TargetMode="External"/><Relationship Id="rId1" Type="http://schemas.openxmlformats.org/officeDocument/2006/relationships/hyperlink" Target="http://dividend.com/" TargetMode="External"/><Relationship Id="rId6" Type="http://schemas.openxmlformats.org/officeDocument/2006/relationships/hyperlink" Target="http://dividend.com/" TargetMode="External"/><Relationship Id="rId5" Type="http://schemas.openxmlformats.org/officeDocument/2006/relationships/hyperlink" Target="https://www.dividend.com/stocks/technology/semiconductors/semiconductor-devices/nvda-nvidia-corporation/" TargetMode="External"/><Relationship Id="rId4" Type="http://schemas.openxmlformats.org/officeDocument/2006/relationships/hyperlink" Target="https://www.dividend.com/stocks/technology/software/other/meta-meta-platforms-inc-ordinary-shares-class-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Z25"/>
  <sheetViews>
    <sheetView workbookViewId="0"/>
  </sheetViews>
  <sheetFormatPr baseColWidth="10" defaultColWidth="12.6640625" defaultRowHeight="15.75" customHeight="1" x14ac:dyDescent="0.15"/>
  <sheetData>
    <row r="4" spans="1:26" ht="15.75" customHeight="1" x14ac:dyDescent="0.15">
      <c r="D4" s="1"/>
      <c r="E4" s="1"/>
      <c r="F4" s="1"/>
      <c r="I4" s="2"/>
      <c r="J4" s="2"/>
    </row>
    <row r="5" spans="1:26" ht="15.75" customHeight="1" x14ac:dyDescent="0.1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3" t="s">
        <v>6</v>
      </c>
      <c r="H5" s="3" t="s">
        <v>7</v>
      </c>
      <c r="I5" s="5" t="s">
        <v>8</v>
      </c>
      <c r="J5" s="5" t="s">
        <v>9</v>
      </c>
      <c r="K5" s="3" t="s">
        <v>10</v>
      </c>
      <c r="L5" s="3" t="s">
        <v>11</v>
      </c>
      <c r="M5" s="3" t="s">
        <v>12</v>
      </c>
      <c r="N5" s="6" t="s">
        <v>13</v>
      </c>
    </row>
    <row r="6" spans="1:26" ht="15.75" customHeight="1" x14ac:dyDescent="0.15">
      <c r="A6" s="7" t="s">
        <v>14</v>
      </c>
      <c r="B6" s="7" t="str">
        <f ca="1">IFERROR(__xludf.DUMMYFUNCTION("GOOGLEFINANCE(A6,""Name"")"),"Vanguard S&amp;P 500 ETF")</f>
        <v>Vanguard S&amp;P 500 ETF</v>
      </c>
      <c r="C6" s="7">
        <v>5.4320000000000004</v>
      </c>
      <c r="D6" s="1">
        <v>474.31</v>
      </c>
      <c r="E6" s="1">
        <f ca="1">IFERROR(__xludf.DUMMYFUNCTION("(GOOGLEFINANCE(A6,""PRICE""))"),464.84)</f>
        <v>464.84</v>
      </c>
      <c r="F6" s="1">
        <f t="shared" ref="F6:F9" ca="1" si="0">(C6*E6)</f>
        <v>2525.0108799999998</v>
      </c>
      <c r="G6" s="1">
        <f t="shared" ref="G6:G9" si="1">(C6*D6)</f>
        <v>2576.45192</v>
      </c>
      <c r="H6" s="1">
        <f t="shared" ref="H6:H9" ca="1" si="2">(F6-G6)</f>
        <v>-51.441040000000157</v>
      </c>
      <c r="I6" s="2">
        <f t="shared" ref="I6:I9" ca="1" si="3">(E6/D6-1)</f>
        <v>-1.9965845122388415E-2</v>
      </c>
      <c r="J6" s="2">
        <f t="shared" ref="J6:J9" ca="1" si="4">(F6/$F$12)</f>
        <v>0.13956683189970734</v>
      </c>
      <c r="K6" s="7">
        <v>7.2</v>
      </c>
      <c r="L6" s="2">
        <f t="shared" ref="L6:L9" ca="1" si="5">(K6/E6)</f>
        <v>1.548920058514758E-2</v>
      </c>
      <c r="M6" s="1">
        <f t="shared" ref="M6:M9" ca="1" si="6">(L6*F6)</f>
        <v>39.110399999999998</v>
      </c>
      <c r="N6" s="8" t="s">
        <v>14</v>
      </c>
    </row>
    <row r="7" spans="1:26" ht="15.75" customHeight="1" x14ac:dyDescent="0.15">
      <c r="A7" s="7" t="s">
        <v>15</v>
      </c>
      <c r="B7" s="7" t="str">
        <f ca="1">IFERROR(__xludf.DUMMYFUNCTION("GOOGLEFINANCE(A7,""Name"")"),"SPDR Dow Jones Industrial Average ETF Trust")</f>
        <v>SPDR Dow Jones Industrial Average ETF Trust</v>
      </c>
      <c r="C7" s="7">
        <v>10.234999999999999</v>
      </c>
      <c r="D7" s="1">
        <v>379.69</v>
      </c>
      <c r="E7" s="1">
        <f ca="1">IFERROR(__xludf.DUMMYFUNCTION("(GOOGLEFINANCE(A7,""PRICE""))"),385.02)</f>
        <v>385.02</v>
      </c>
      <c r="F7" s="1">
        <f t="shared" ca="1" si="0"/>
        <v>3940.6796999999997</v>
      </c>
      <c r="G7" s="1">
        <f t="shared" si="1"/>
        <v>3886.1271499999998</v>
      </c>
      <c r="H7" s="1">
        <f t="shared" ca="1" si="2"/>
        <v>54.552549999999883</v>
      </c>
      <c r="I7" s="2">
        <f t="shared" ca="1" si="3"/>
        <v>1.4037767652558708E-2</v>
      </c>
      <c r="J7" s="2">
        <f t="shared" ca="1" si="4"/>
        <v>0.21781616293886588</v>
      </c>
      <c r="K7" s="7">
        <v>7.34</v>
      </c>
      <c r="L7" s="2">
        <f t="shared" ca="1" si="5"/>
        <v>1.9063944730143889E-2</v>
      </c>
      <c r="M7" s="1">
        <f t="shared" ca="1" si="6"/>
        <v>75.124899999999997</v>
      </c>
      <c r="N7" s="8" t="s">
        <v>15</v>
      </c>
    </row>
    <row r="8" spans="1:26" ht="15.75" customHeight="1" x14ac:dyDescent="0.15">
      <c r="A8" s="7" t="s">
        <v>16</v>
      </c>
      <c r="B8" s="7" t="str">
        <f ca="1">IFERROR(__xludf.DUMMYFUNCTION("GOOGLEFINANCE(A8,""Name"")"),"Meta Platforms Inc")</f>
        <v>Meta Platforms Inc</v>
      </c>
      <c r="C8" s="7">
        <v>17</v>
      </c>
      <c r="D8" s="1">
        <v>507.74</v>
      </c>
      <c r="E8" s="1">
        <f ca="1">IFERROR(__xludf.DUMMYFUNCTION("(GOOGLEFINANCE(A8,""PRICE""))"),495.78)</f>
        <v>495.78</v>
      </c>
      <c r="F8" s="1">
        <f t="shared" ca="1" si="0"/>
        <v>8428.26</v>
      </c>
      <c r="G8" s="1">
        <f t="shared" si="1"/>
        <v>8631.58</v>
      </c>
      <c r="H8" s="1">
        <f t="shared" ca="1" si="2"/>
        <v>-203.31999999999971</v>
      </c>
      <c r="I8" s="2">
        <f t="shared" ca="1" si="3"/>
        <v>-2.3555362981053318E-2</v>
      </c>
      <c r="J8" s="2">
        <f t="shared" ca="1" si="4"/>
        <v>0.46586157546656887</v>
      </c>
      <c r="K8" s="7">
        <v>2</v>
      </c>
      <c r="L8" s="2">
        <f t="shared" ca="1" si="5"/>
        <v>4.0340473597160033E-3</v>
      </c>
      <c r="M8" s="1">
        <f t="shared" ca="1" si="6"/>
        <v>34</v>
      </c>
      <c r="N8" s="8" t="s">
        <v>16</v>
      </c>
    </row>
    <row r="9" spans="1:26" ht="15.75" customHeight="1" x14ac:dyDescent="0.15">
      <c r="A9" s="7" t="s">
        <v>17</v>
      </c>
      <c r="B9" s="7" t="str">
        <f ca="1">IFERROR(__xludf.DUMMYFUNCTION("GOOGLEFINANCE(A9,""Name"")"),"NVIDIA Corp")</f>
        <v>NVIDIA Corp</v>
      </c>
      <c r="C9" s="7">
        <v>3.88</v>
      </c>
      <c r="D9" s="1">
        <v>792.96</v>
      </c>
      <c r="E9" s="1">
        <f ca="1">IFERROR(__xludf.DUMMYFUNCTION("(GOOGLEFINANCE(A9,""PRICE""))"),824.18)</f>
        <v>824.18</v>
      </c>
      <c r="F9" s="1">
        <f t="shared" ca="1" si="0"/>
        <v>3197.8183999999997</v>
      </c>
      <c r="G9" s="1">
        <f t="shared" si="1"/>
        <v>3076.6848</v>
      </c>
      <c r="H9" s="1">
        <f t="shared" ca="1" si="2"/>
        <v>121.13359999999966</v>
      </c>
      <c r="I9" s="2">
        <f t="shared" ca="1" si="3"/>
        <v>3.9371468926553632E-2</v>
      </c>
      <c r="J9" s="2">
        <f t="shared" ca="1" si="4"/>
        <v>0.17675542969485783</v>
      </c>
      <c r="K9" s="7">
        <v>0.16</v>
      </c>
      <c r="L9" s="2">
        <f t="shared" ca="1" si="5"/>
        <v>1.9413234972942805E-4</v>
      </c>
      <c r="M9" s="1">
        <f t="shared" ca="1" si="6"/>
        <v>0.62080000000000002</v>
      </c>
      <c r="N9" s="8" t="s">
        <v>17</v>
      </c>
    </row>
    <row r="10" spans="1:26" ht="15.75" customHeight="1" x14ac:dyDescent="0.15">
      <c r="D10" s="1"/>
      <c r="E10" s="1"/>
      <c r="F10" s="1"/>
      <c r="I10" s="2"/>
      <c r="J10" s="2"/>
    </row>
    <row r="11" spans="1:26" ht="15.75" customHeight="1" x14ac:dyDescent="0.15">
      <c r="D11" s="1"/>
      <c r="E11" s="1"/>
      <c r="F11" s="1"/>
      <c r="I11" s="2"/>
      <c r="J11" s="2"/>
    </row>
    <row r="12" spans="1:26" ht="15.75" customHeight="1" x14ac:dyDescent="0.15">
      <c r="A12" s="9" t="s">
        <v>18</v>
      </c>
      <c r="B12" s="9"/>
      <c r="C12" s="9"/>
      <c r="D12" s="10"/>
      <c r="E12" s="10"/>
      <c r="F12" s="10">
        <f ca="1">SUM(F6:F9)</f>
        <v>18091.768980000001</v>
      </c>
      <c r="G12" s="9"/>
      <c r="H12" s="10">
        <f t="shared" ref="H12:I12" ca="1" si="7">SUM(H6:H9)</f>
        <v>-79.074890000000323</v>
      </c>
      <c r="I12" s="11">
        <f t="shared" ca="1" si="7"/>
        <v>9.8880284756706072E-3</v>
      </c>
      <c r="J12" s="11"/>
      <c r="K12" s="9"/>
      <c r="L12" s="9"/>
      <c r="M12" s="9"/>
      <c r="N12" s="9"/>
    </row>
    <row r="13" spans="1:26" ht="15.75" customHeight="1" x14ac:dyDescent="0.15">
      <c r="D13" s="1"/>
      <c r="E13" s="1"/>
      <c r="F13" s="1"/>
      <c r="I13" s="2"/>
      <c r="J13" s="2"/>
    </row>
    <row r="14" spans="1:26" ht="15.75" customHeight="1" x14ac:dyDescent="0.15">
      <c r="D14" s="1"/>
      <c r="E14" s="1"/>
      <c r="F14" s="1"/>
      <c r="I14" s="2"/>
      <c r="J14" s="2"/>
    </row>
    <row r="15" spans="1:26" ht="15.75" customHeight="1" x14ac:dyDescent="0.15">
      <c r="A15" s="14" t="s">
        <v>19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15">
      <c r="A16" s="16" t="s">
        <v>24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4:10" ht="15.75" customHeight="1" x14ac:dyDescent="0.15">
      <c r="D17" s="1"/>
      <c r="E17" s="1"/>
      <c r="F17" s="1"/>
      <c r="I17" s="2"/>
      <c r="J17" s="2"/>
    </row>
    <row r="18" spans="4:10" ht="15.75" customHeight="1" x14ac:dyDescent="0.15">
      <c r="D18" s="1"/>
      <c r="E18" s="1"/>
      <c r="F18" s="1"/>
      <c r="I18" s="2"/>
      <c r="J18" s="2"/>
    </row>
    <row r="19" spans="4:10" ht="15.75" customHeight="1" x14ac:dyDescent="0.15">
      <c r="D19" s="1"/>
      <c r="E19" s="1"/>
      <c r="F19" s="1"/>
      <c r="I19" s="2"/>
      <c r="J19" s="2"/>
    </row>
    <row r="20" spans="4:10" ht="15.75" customHeight="1" x14ac:dyDescent="0.15">
      <c r="D20" s="1"/>
      <c r="E20" s="1"/>
      <c r="F20" s="1"/>
      <c r="I20" s="2"/>
      <c r="J20" s="2"/>
    </row>
    <row r="21" spans="4:10" ht="15.75" customHeight="1" x14ac:dyDescent="0.15">
      <c r="D21" s="1"/>
      <c r="E21" s="1"/>
      <c r="F21" s="1"/>
      <c r="I21" s="2"/>
      <c r="J21" s="2"/>
    </row>
    <row r="22" spans="4:10" ht="15.75" customHeight="1" x14ac:dyDescent="0.15">
      <c r="D22" s="1"/>
      <c r="E22" s="1"/>
      <c r="F22" s="1"/>
      <c r="I22" s="2"/>
      <c r="J22" s="2"/>
    </row>
    <row r="23" spans="4:10" ht="15.75" customHeight="1" x14ac:dyDescent="0.15">
      <c r="D23" s="1"/>
      <c r="E23" s="1"/>
      <c r="F23" s="1"/>
      <c r="I23" s="2"/>
      <c r="J23" s="2"/>
    </row>
    <row r="24" spans="4:10" ht="15.75" customHeight="1" x14ac:dyDescent="0.15">
      <c r="D24" s="1"/>
      <c r="E24" s="1"/>
      <c r="F24" s="1"/>
      <c r="I24" s="2"/>
      <c r="J24" s="2"/>
    </row>
    <row r="25" spans="4:10" ht="15.75" customHeight="1" x14ac:dyDescent="0.15">
      <c r="D25" s="1"/>
      <c r="E25" s="1"/>
      <c r="F25" s="1"/>
      <c r="I25" s="2"/>
      <c r="J25" s="2"/>
    </row>
  </sheetData>
  <mergeCells count="2">
    <mergeCell ref="A15:Z15"/>
    <mergeCell ref="A16:Z16"/>
  </mergeCells>
  <conditionalFormatting sqref="A15:Z15">
    <cfRule type="notContainsBlanks" dxfId="2" priority="3">
      <formula>LEN(TRIM(A15))&gt;0</formula>
    </cfRule>
  </conditionalFormatting>
  <conditionalFormatting sqref="I6:I12">
    <cfRule type="cellIs" dxfId="1" priority="1" operator="greaterThan">
      <formula>"0%"</formula>
    </cfRule>
    <cfRule type="cellIs" dxfId="0" priority="2" operator="lessThan">
      <formula>0</formula>
    </cfRule>
  </conditionalFormatting>
  <hyperlinks>
    <hyperlink ref="N5" r:id="rId1" xr:uid="{00000000-0004-0000-0200-000000000000}"/>
    <hyperlink ref="N6" r:id="rId2" xr:uid="{00000000-0004-0000-0200-000001000000}"/>
    <hyperlink ref="N7" r:id="rId3" xr:uid="{00000000-0004-0000-0200-000002000000}"/>
    <hyperlink ref="N8" r:id="rId4" xr:uid="{00000000-0004-0000-0200-000003000000}"/>
    <hyperlink ref="N9" r:id="rId5" xr:uid="{00000000-0004-0000-0200-000004000000}"/>
    <hyperlink ref="A16" r:id="rId6" xr:uid="{00000000-0004-0000-0200-000005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7"/>
  <sheetViews>
    <sheetView tabSelected="1"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7" t="s">
        <v>20</v>
      </c>
      <c r="B1" s="7" t="s">
        <v>21</v>
      </c>
      <c r="C1" s="7" t="s">
        <v>22</v>
      </c>
      <c r="D1" s="7" t="s">
        <v>23</v>
      </c>
    </row>
    <row r="2" spans="1:4" ht="15.75" customHeight="1" x14ac:dyDescent="0.15">
      <c r="A2" s="12">
        <v>45401</v>
      </c>
      <c r="B2" s="7">
        <v>240.00000256999999</v>
      </c>
      <c r="C2" s="7">
        <v>231.79087202000002</v>
      </c>
      <c r="D2" s="7">
        <v>-8.2091305499999834</v>
      </c>
    </row>
    <row r="3" spans="1:4" ht="15.75" customHeight="1" x14ac:dyDescent="0.15">
      <c r="A3" s="12">
        <v>45402</v>
      </c>
      <c r="B3" s="7">
        <v>240.00000256999999</v>
      </c>
      <c r="C3" s="7">
        <f t="shared" ref="C3:C47" ca="1" si="0">RANDBETWEEN(B3*0.8,B3*1.2)</f>
        <v>264</v>
      </c>
      <c r="D3" s="7">
        <f t="shared" ref="D3:D47" ca="1" si="1">(B3-C3)</f>
        <v>-23.999997430000008</v>
      </c>
    </row>
    <row r="4" spans="1:4" ht="15.75" customHeight="1" x14ac:dyDescent="0.15">
      <c r="A4" s="12">
        <v>45403</v>
      </c>
      <c r="B4" s="7">
        <v>240.00000256999999</v>
      </c>
      <c r="C4" s="7">
        <f t="shared" ca="1" si="0"/>
        <v>198</v>
      </c>
      <c r="D4" s="7">
        <f t="shared" ca="1" si="1"/>
        <v>42.000002569999992</v>
      </c>
    </row>
    <row r="5" spans="1:4" ht="15.75" customHeight="1" x14ac:dyDescent="0.15">
      <c r="A5" s="12">
        <v>45404</v>
      </c>
      <c r="B5" s="7">
        <v>240.00000256999999</v>
      </c>
      <c r="C5" s="7">
        <f t="shared" ca="1" si="0"/>
        <v>248</v>
      </c>
      <c r="D5" s="7">
        <f t="shared" ca="1" si="1"/>
        <v>-7.9999974300000076</v>
      </c>
    </row>
    <row r="6" spans="1:4" ht="15.75" customHeight="1" x14ac:dyDescent="0.15">
      <c r="A6" s="12">
        <v>45405</v>
      </c>
      <c r="B6" s="7">
        <v>240.00000256999999</v>
      </c>
      <c r="C6" s="7">
        <f t="shared" ca="1" si="0"/>
        <v>278</v>
      </c>
      <c r="D6" s="7">
        <f t="shared" ca="1" si="1"/>
        <v>-37.999997430000008</v>
      </c>
    </row>
    <row r="7" spans="1:4" ht="15.75" customHeight="1" x14ac:dyDescent="0.15">
      <c r="A7" s="12">
        <v>45406</v>
      </c>
      <c r="B7" s="7">
        <v>240.00000256999999</v>
      </c>
      <c r="C7" s="7">
        <f t="shared" ca="1" si="0"/>
        <v>245</v>
      </c>
      <c r="D7" s="7">
        <f t="shared" ca="1" si="1"/>
        <v>-4.9999974300000076</v>
      </c>
    </row>
    <row r="8" spans="1:4" ht="15.75" customHeight="1" x14ac:dyDescent="0.15">
      <c r="A8" s="12">
        <v>45407</v>
      </c>
      <c r="B8" s="7">
        <v>240.00000256999999</v>
      </c>
      <c r="C8" s="7">
        <f t="shared" ca="1" si="0"/>
        <v>224</v>
      </c>
      <c r="D8" s="7">
        <f t="shared" ca="1" si="1"/>
        <v>16.000002569999992</v>
      </c>
    </row>
    <row r="9" spans="1:4" ht="15.75" customHeight="1" x14ac:dyDescent="0.15">
      <c r="A9" s="12">
        <v>45408</v>
      </c>
      <c r="B9" s="7">
        <v>240.00000256999999</v>
      </c>
      <c r="C9" s="7">
        <f t="shared" ca="1" si="0"/>
        <v>216</v>
      </c>
      <c r="D9" s="7">
        <f t="shared" ca="1" si="1"/>
        <v>24.000002569999992</v>
      </c>
    </row>
    <row r="10" spans="1:4" ht="15.75" customHeight="1" x14ac:dyDescent="0.15">
      <c r="A10" s="12">
        <v>45409</v>
      </c>
      <c r="B10" s="7">
        <v>240.00000256999999</v>
      </c>
      <c r="C10" s="7">
        <f t="shared" ca="1" si="0"/>
        <v>281</v>
      </c>
      <c r="D10" s="7">
        <f t="shared" ca="1" si="1"/>
        <v>-40.999997430000008</v>
      </c>
    </row>
    <row r="11" spans="1:4" ht="15.75" customHeight="1" x14ac:dyDescent="0.15">
      <c r="A11" s="12">
        <v>45410</v>
      </c>
      <c r="B11" s="7">
        <v>240.00000256999999</v>
      </c>
      <c r="C11" s="7">
        <f t="shared" ca="1" si="0"/>
        <v>283</v>
      </c>
      <c r="D11" s="7">
        <f t="shared" ca="1" si="1"/>
        <v>-42.999997430000008</v>
      </c>
    </row>
    <row r="12" spans="1:4" ht="15.75" customHeight="1" x14ac:dyDescent="0.15">
      <c r="A12" s="12">
        <v>45411</v>
      </c>
      <c r="B12" s="7">
        <v>240.00000256999999</v>
      </c>
      <c r="C12" s="7">
        <f t="shared" ca="1" si="0"/>
        <v>211</v>
      </c>
      <c r="D12" s="7">
        <f t="shared" ca="1" si="1"/>
        <v>29.000002569999992</v>
      </c>
    </row>
    <row r="13" spans="1:4" ht="15.75" customHeight="1" x14ac:dyDescent="0.15">
      <c r="A13" s="12">
        <v>45412</v>
      </c>
      <c r="B13" s="7">
        <v>350</v>
      </c>
      <c r="C13" s="7">
        <f t="shared" ca="1" si="0"/>
        <v>324</v>
      </c>
      <c r="D13" s="7">
        <f t="shared" ca="1" si="1"/>
        <v>26</v>
      </c>
    </row>
    <row r="14" spans="1:4" ht="15.75" customHeight="1" x14ac:dyDescent="0.15">
      <c r="A14" s="12">
        <v>45413</v>
      </c>
      <c r="B14" s="7">
        <v>350</v>
      </c>
      <c r="C14" s="7">
        <f t="shared" ca="1" si="0"/>
        <v>317</v>
      </c>
      <c r="D14" s="7">
        <f t="shared" ca="1" si="1"/>
        <v>33</v>
      </c>
    </row>
    <row r="15" spans="1:4" ht="15.75" customHeight="1" x14ac:dyDescent="0.15">
      <c r="A15" s="12">
        <v>45414</v>
      </c>
      <c r="B15" s="7">
        <v>350</v>
      </c>
      <c r="C15" s="7">
        <f t="shared" ca="1" si="0"/>
        <v>365</v>
      </c>
      <c r="D15" s="7">
        <f t="shared" ca="1" si="1"/>
        <v>-15</v>
      </c>
    </row>
    <row r="16" spans="1:4" ht="15.75" customHeight="1" x14ac:dyDescent="0.15">
      <c r="A16" s="12">
        <v>45415</v>
      </c>
      <c r="B16" s="7">
        <v>350</v>
      </c>
      <c r="C16" s="7">
        <f t="shared" ca="1" si="0"/>
        <v>306</v>
      </c>
      <c r="D16" s="7">
        <f t="shared" ca="1" si="1"/>
        <v>44</v>
      </c>
    </row>
    <row r="17" spans="1:4" ht="15.75" customHeight="1" x14ac:dyDescent="0.15">
      <c r="A17" s="12">
        <v>45416</v>
      </c>
      <c r="B17" s="7">
        <v>350</v>
      </c>
      <c r="C17" s="7">
        <f t="shared" ca="1" si="0"/>
        <v>394</v>
      </c>
      <c r="D17" s="7">
        <f t="shared" ca="1" si="1"/>
        <v>-44</v>
      </c>
    </row>
    <row r="18" spans="1:4" ht="15.75" customHeight="1" x14ac:dyDescent="0.15">
      <c r="A18" s="12">
        <v>45417</v>
      </c>
      <c r="B18" s="7">
        <v>350</v>
      </c>
      <c r="C18" s="7">
        <f t="shared" ca="1" si="0"/>
        <v>361</v>
      </c>
      <c r="D18" s="7">
        <f t="shared" ca="1" si="1"/>
        <v>-11</v>
      </c>
    </row>
    <row r="19" spans="1:4" ht="15.75" customHeight="1" x14ac:dyDescent="0.15">
      <c r="A19" s="12">
        <v>45418</v>
      </c>
      <c r="B19" s="7">
        <v>350</v>
      </c>
      <c r="C19" s="7">
        <f t="shared" ca="1" si="0"/>
        <v>377</v>
      </c>
      <c r="D19" s="7">
        <f t="shared" ca="1" si="1"/>
        <v>-27</v>
      </c>
    </row>
    <row r="20" spans="1:4" ht="15.75" customHeight="1" x14ac:dyDescent="0.15">
      <c r="A20" s="12">
        <v>45419</v>
      </c>
      <c r="B20" s="7">
        <v>350</v>
      </c>
      <c r="C20" s="7">
        <f t="shared" ca="1" si="0"/>
        <v>361</v>
      </c>
      <c r="D20" s="7">
        <f t="shared" ca="1" si="1"/>
        <v>-11</v>
      </c>
    </row>
    <row r="21" spans="1:4" ht="15.75" customHeight="1" x14ac:dyDescent="0.15">
      <c r="A21" s="12">
        <v>45420</v>
      </c>
      <c r="B21" s="7">
        <v>350</v>
      </c>
      <c r="C21" s="7">
        <f t="shared" ca="1" si="0"/>
        <v>400</v>
      </c>
      <c r="D21" s="7">
        <f t="shared" ca="1" si="1"/>
        <v>-50</v>
      </c>
    </row>
    <row r="22" spans="1:4" ht="15.75" customHeight="1" x14ac:dyDescent="0.15">
      <c r="A22" s="12">
        <v>45421</v>
      </c>
      <c r="B22" s="7">
        <v>470</v>
      </c>
      <c r="C22" s="7">
        <f t="shared" ca="1" si="0"/>
        <v>435</v>
      </c>
      <c r="D22" s="7">
        <f t="shared" ca="1" si="1"/>
        <v>35</v>
      </c>
    </row>
    <row r="23" spans="1:4" ht="15.75" customHeight="1" x14ac:dyDescent="0.15">
      <c r="A23" s="12">
        <v>45422</v>
      </c>
      <c r="B23" s="7">
        <v>470</v>
      </c>
      <c r="C23" s="7">
        <f t="shared" ca="1" si="0"/>
        <v>491</v>
      </c>
      <c r="D23" s="7">
        <f t="shared" ca="1" si="1"/>
        <v>-21</v>
      </c>
    </row>
    <row r="24" spans="1:4" ht="15.75" customHeight="1" x14ac:dyDescent="0.15">
      <c r="A24" s="12">
        <v>45423</v>
      </c>
      <c r="B24" s="7">
        <v>470</v>
      </c>
      <c r="C24" s="7">
        <f t="shared" ca="1" si="0"/>
        <v>410</v>
      </c>
      <c r="D24" s="7">
        <f t="shared" ca="1" si="1"/>
        <v>60</v>
      </c>
    </row>
    <row r="25" spans="1:4" ht="15.75" customHeight="1" x14ac:dyDescent="0.15">
      <c r="A25" s="12">
        <v>45424</v>
      </c>
      <c r="B25" s="7">
        <v>470</v>
      </c>
      <c r="C25" s="7">
        <f t="shared" ca="1" si="0"/>
        <v>535</v>
      </c>
      <c r="D25" s="7">
        <f t="shared" ca="1" si="1"/>
        <v>-65</v>
      </c>
    </row>
    <row r="26" spans="1:4" ht="15.75" customHeight="1" x14ac:dyDescent="0.15">
      <c r="A26" s="12">
        <v>45425</v>
      </c>
      <c r="B26" s="7">
        <v>470</v>
      </c>
      <c r="C26" s="7">
        <f t="shared" ca="1" si="0"/>
        <v>463</v>
      </c>
      <c r="D26" s="7">
        <f t="shared" ca="1" si="1"/>
        <v>7</v>
      </c>
    </row>
    <row r="27" spans="1:4" ht="15.75" customHeight="1" x14ac:dyDescent="0.15">
      <c r="A27" s="12">
        <v>45426</v>
      </c>
      <c r="B27" s="7">
        <v>470</v>
      </c>
      <c r="C27" s="7">
        <f t="shared" ca="1" si="0"/>
        <v>535</v>
      </c>
      <c r="D27" s="7">
        <f t="shared" ca="1" si="1"/>
        <v>-65</v>
      </c>
    </row>
    <row r="28" spans="1:4" ht="15.75" customHeight="1" x14ac:dyDescent="0.15">
      <c r="A28" s="12">
        <v>45427</v>
      </c>
      <c r="B28" s="7">
        <v>470</v>
      </c>
      <c r="C28" s="7">
        <f t="shared" ca="1" si="0"/>
        <v>511</v>
      </c>
      <c r="D28" s="7">
        <f t="shared" ca="1" si="1"/>
        <v>-41</v>
      </c>
    </row>
    <row r="29" spans="1:4" ht="15.75" customHeight="1" x14ac:dyDescent="0.15">
      <c r="A29" s="12">
        <v>45428</v>
      </c>
      <c r="B29" s="7">
        <v>470</v>
      </c>
      <c r="C29" s="7">
        <f t="shared" ca="1" si="0"/>
        <v>522</v>
      </c>
      <c r="D29" s="7">
        <f t="shared" ca="1" si="1"/>
        <v>-52</v>
      </c>
    </row>
    <row r="30" spans="1:4" ht="15.75" customHeight="1" x14ac:dyDescent="0.15">
      <c r="A30" s="12">
        <v>45429</v>
      </c>
      <c r="B30" s="7">
        <v>470</v>
      </c>
      <c r="C30" s="7">
        <f t="shared" ca="1" si="0"/>
        <v>507</v>
      </c>
      <c r="D30" s="7">
        <f t="shared" ca="1" si="1"/>
        <v>-37</v>
      </c>
    </row>
    <row r="31" spans="1:4" ht="15.75" customHeight="1" x14ac:dyDescent="0.15">
      <c r="A31" s="12">
        <v>45430</v>
      </c>
      <c r="B31" s="7">
        <v>470</v>
      </c>
      <c r="C31" s="7">
        <f t="shared" ca="1" si="0"/>
        <v>442</v>
      </c>
      <c r="D31" s="7">
        <f t="shared" ca="1" si="1"/>
        <v>28</v>
      </c>
    </row>
    <row r="32" spans="1:4" ht="15.75" customHeight="1" x14ac:dyDescent="0.15">
      <c r="A32" s="12">
        <v>45431</v>
      </c>
      <c r="B32" s="7">
        <v>470</v>
      </c>
      <c r="C32" s="7">
        <f t="shared" ca="1" si="0"/>
        <v>532</v>
      </c>
      <c r="D32" s="7">
        <f t="shared" ca="1" si="1"/>
        <v>-62</v>
      </c>
    </row>
    <row r="33" spans="1:9" ht="15.75" customHeight="1" x14ac:dyDescent="0.15">
      <c r="A33" s="12">
        <v>45432</v>
      </c>
      <c r="B33" s="7">
        <v>470</v>
      </c>
      <c r="C33" s="7">
        <f t="shared" ca="1" si="0"/>
        <v>522</v>
      </c>
      <c r="D33" s="7">
        <f t="shared" ca="1" si="1"/>
        <v>-52</v>
      </c>
    </row>
    <row r="34" spans="1:9" ht="15.75" customHeight="1" x14ac:dyDescent="0.15">
      <c r="A34" s="12">
        <v>45433</v>
      </c>
      <c r="B34" s="7">
        <v>470</v>
      </c>
      <c r="C34" s="7">
        <f t="shared" ca="1" si="0"/>
        <v>548</v>
      </c>
      <c r="D34" s="7">
        <f t="shared" ca="1" si="1"/>
        <v>-78</v>
      </c>
    </row>
    <row r="35" spans="1:9" ht="15.75" customHeight="1" x14ac:dyDescent="0.15">
      <c r="A35" s="12">
        <v>45434</v>
      </c>
      <c r="B35" s="7">
        <v>470</v>
      </c>
      <c r="C35" s="7">
        <f t="shared" ca="1" si="0"/>
        <v>530</v>
      </c>
      <c r="D35" s="7">
        <f t="shared" ca="1" si="1"/>
        <v>-60</v>
      </c>
    </row>
    <row r="36" spans="1:9" ht="15.75" customHeight="1" x14ac:dyDescent="0.15">
      <c r="A36" s="12">
        <v>45435</v>
      </c>
      <c r="B36" s="7">
        <v>470</v>
      </c>
      <c r="C36" s="7">
        <f t="shared" ca="1" si="0"/>
        <v>396</v>
      </c>
      <c r="D36" s="7">
        <f t="shared" ca="1" si="1"/>
        <v>74</v>
      </c>
    </row>
    <row r="37" spans="1:9" ht="15.75" customHeight="1" x14ac:dyDescent="0.15">
      <c r="A37" s="12">
        <v>45436</v>
      </c>
      <c r="B37" s="7">
        <v>470</v>
      </c>
      <c r="C37" s="7">
        <f t="shared" ca="1" si="0"/>
        <v>506</v>
      </c>
      <c r="D37" s="7">
        <f t="shared" ca="1" si="1"/>
        <v>-36</v>
      </c>
    </row>
    <row r="38" spans="1:9" ht="15.75" customHeight="1" x14ac:dyDescent="0.15">
      <c r="A38" s="12">
        <v>45437</v>
      </c>
      <c r="B38" s="7">
        <v>470</v>
      </c>
      <c r="C38" s="7">
        <f t="shared" ca="1" si="0"/>
        <v>508</v>
      </c>
      <c r="D38" s="7">
        <f t="shared" ca="1" si="1"/>
        <v>-38</v>
      </c>
    </row>
    <row r="39" spans="1:9" ht="15.75" customHeight="1" x14ac:dyDescent="0.15">
      <c r="A39" s="12">
        <v>45438</v>
      </c>
      <c r="B39" s="7">
        <v>700</v>
      </c>
      <c r="C39" s="7">
        <f t="shared" ca="1" si="0"/>
        <v>589</v>
      </c>
      <c r="D39" s="7">
        <f t="shared" ca="1" si="1"/>
        <v>111</v>
      </c>
      <c r="I39" s="13" t="s">
        <v>25</v>
      </c>
    </row>
    <row r="40" spans="1:9" ht="15.75" customHeight="1" x14ac:dyDescent="0.15">
      <c r="A40" s="12">
        <v>45439</v>
      </c>
      <c r="B40" s="7">
        <v>700</v>
      </c>
      <c r="C40" s="7">
        <f t="shared" ca="1" si="0"/>
        <v>779</v>
      </c>
      <c r="D40" s="7">
        <f t="shared" ca="1" si="1"/>
        <v>-79</v>
      </c>
    </row>
    <row r="41" spans="1:9" ht="15.75" customHeight="1" x14ac:dyDescent="0.15">
      <c r="A41" s="12">
        <v>45440</v>
      </c>
      <c r="B41" s="7">
        <v>700</v>
      </c>
      <c r="C41" s="7">
        <f t="shared" ca="1" si="0"/>
        <v>779</v>
      </c>
      <c r="D41" s="7">
        <f t="shared" ca="1" si="1"/>
        <v>-79</v>
      </c>
    </row>
    <row r="42" spans="1:9" ht="15.75" customHeight="1" x14ac:dyDescent="0.15">
      <c r="A42" s="12">
        <v>45441</v>
      </c>
      <c r="B42" s="7">
        <v>700</v>
      </c>
      <c r="C42" s="7">
        <f t="shared" ca="1" si="0"/>
        <v>729</v>
      </c>
      <c r="D42" s="7">
        <f t="shared" ca="1" si="1"/>
        <v>-29</v>
      </c>
    </row>
    <row r="43" spans="1:9" ht="15.75" customHeight="1" x14ac:dyDescent="0.15">
      <c r="A43" s="12">
        <v>45442</v>
      </c>
      <c r="B43" s="7">
        <v>700</v>
      </c>
      <c r="C43" s="7">
        <f t="shared" ca="1" si="0"/>
        <v>574</v>
      </c>
      <c r="D43" s="7">
        <f t="shared" ca="1" si="1"/>
        <v>126</v>
      </c>
    </row>
    <row r="44" spans="1:9" ht="15.75" customHeight="1" x14ac:dyDescent="0.15">
      <c r="A44" s="12">
        <v>45443</v>
      </c>
      <c r="B44" s="7">
        <v>700</v>
      </c>
      <c r="C44" s="7">
        <f t="shared" ca="1" si="0"/>
        <v>792</v>
      </c>
      <c r="D44" s="7">
        <f t="shared" ca="1" si="1"/>
        <v>-92</v>
      </c>
    </row>
    <row r="45" spans="1:9" ht="15.75" customHeight="1" x14ac:dyDescent="0.15">
      <c r="A45" s="12">
        <v>45444</v>
      </c>
      <c r="B45" s="7">
        <v>700</v>
      </c>
      <c r="C45" s="7">
        <f t="shared" ca="1" si="0"/>
        <v>714</v>
      </c>
      <c r="D45" s="7">
        <f t="shared" ca="1" si="1"/>
        <v>-14</v>
      </c>
    </row>
    <row r="46" spans="1:9" ht="15.75" customHeight="1" x14ac:dyDescent="0.15">
      <c r="A46" s="12">
        <v>45445</v>
      </c>
      <c r="B46" s="7">
        <v>700</v>
      </c>
      <c r="C46" s="7">
        <f t="shared" ca="1" si="0"/>
        <v>628</v>
      </c>
      <c r="D46" s="7">
        <f t="shared" ca="1" si="1"/>
        <v>72</v>
      </c>
    </row>
    <row r="47" spans="1:9" ht="15.75" customHeight="1" x14ac:dyDescent="0.15">
      <c r="A47" s="12">
        <v>45446</v>
      </c>
      <c r="B47" s="7">
        <v>700</v>
      </c>
      <c r="C47" s="7">
        <f t="shared" ca="1" si="0"/>
        <v>607</v>
      </c>
      <c r="D47" s="7">
        <f t="shared" ca="1" si="1"/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Portfolio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 HABER</cp:lastModifiedBy>
  <dcterms:modified xsi:type="dcterms:W3CDTF">2024-04-24T01:21:42Z</dcterms:modified>
</cp:coreProperties>
</file>