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C4803F76-544A-4A12-83FD-9044EBEB6ADF}" xr6:coauthVersionLast="47" xr6:coauthVersionMax="47" xr10:uidLastSave="{00000000-0000-0000-0000-000000000000}"/>
  <bookViews>
    <workbookView xWindow="-120" yWindow="-120" windowWidth="38640" windowHeight="15840" activeTab="6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  <sheet name="GoodNet_Poisson_4096LP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8" l="1"/>
  <c r="P17" i="8"/>
  <c r="N17" i="8"/>
  <c r="L17" i="8"/>
  <c r="R16" i="8"/>
  <c r="P16" i="8"/>
  <c r="N16" i="8"/>
  <c r="L16" i="8"/>
  <c r="R15" i="8"/>
  <c r="P15" i="8"/>
  <c r="N15" i="8"/>
  <c r="L15" i="8"/>
  <c r="R14" i="8"/>
  <c r="P14" i="8"/>
  <c r="N14" i="8"/>
  <c r="L14" i="8"/>
  <c r="R13" i="8"/>
  <c r="P13" i="8"/>
  <c r="N13" i="8"/>
  <c r="L13" i="8"/>
  <c r="R12" i="8"/>
  <c r="P12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R16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<sst xmlns="http://schemas.openxmlformats.org/spreadsheetml/2006/main" count="231" uniqueCount="61">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</sst>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9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GoodNet_Poisson_4096LP!$L$12:$L$17</c:f>
              <c:numCache>
                <c:formatCode>0.00%</c:formatCode>
                <c:ptCount val="6"/>
                <c:pt idx="0" formatCode="0.000%">
                  <c:v>2.4283881625555503E-2</c:v>
                </c:pt>
                <c:pt idx="1">
                  <c:v>2.200000000000002E-2</c:v>
                </c:pt>
                <c:pt idx="2">
                  <c:v>1.9700000000000051E-2</c:v>
                </c:pt>
                <c:pt idx="3">
                  <c:v>1.7200000000000104E-2</c:v>
                </c:pt>
                <c:pt idx="4">
                  <c:v>1.6100000000000003E-2</c:v>
                </c:pt>
                <c:pt idx="5">
                  <c:v>1.6799999999999926E-2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85" zoomScaleNormal="85" workbookViewId="0">
      <selection activeCell="L20" sqref="L2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6">
        <f>ROUND(J4/J3,4)-1</f>
        <v>3.8731</v>
      </c>
      <c r="L4" s="17"/>
      <c r="M4" s="8">
        <v>7.6843000000000004</v>
      </c>
      <c r="N4" s="10"/>
      <c r="O4" s="6">
        <f>ROUND(M4/M3,4)-1</f>
        <v>4.4530000000000003</v>
      </c>
      <c r="P4" s="8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6">
        <f>ROUND(J5/J3,4)-1</f>
        <v>0.53140000000000009</v>
      </c>
      <c r="L5" s="17"/>
      <c r="M5" s="8">
        <v>2.1532</v>
      </c>
      <c r="N5" s="10"/>
      <c r="O5" s="6">
        <f>ROUND(M5/M3,4)-1</f>
        <v>0.52800000000000002</v>
      </c>
      <c r="P5" s="8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6">
        <f>ROUND(J6/J3,4)-1</f>
        <v>0.63369999999999993</v>
      </c>
      <c r="L6" s="17"/>
      <c r="M6" s="8">
        <v>2.2345000000000002</v>
      </c>
      <c r="N6" s="10"/>
      <c r="O6" s="6">
        <f>ROUND(M6/M3,4)-1</f>
        <v>0.58570000000000011</v>
      </c>
      <c r="P6" s="8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44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zoomScale="70" zoomScaleNormal="70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6">
        <f>ROUND(J4/J3,4)-1</f>
        <v>0.43340000000000001</v>
      </c>
      <c r="L4" s="17"/>
      <c r="M4" s="8">
        <v>1.9887999999999999</v>
      </c>
      <c r="N4" s="10"/>
      <c r="O4" s="6">
        <f>ROUND(M4/M3,4)-1</f>
        <v>0.5172000000000001</v>
      </c>
      <c r="P4" s="8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6">
        <f>ROUND(J5/J3,4)-1</f>
        <v>0.26570000000000005</v>
      </c>
      <c r="L5" s="17"/>
      <c r="M5" s="8">
        <v>1.661</v>
      </c>
      <c r="N5" s="10"/>
      <c r="O5" s="6">
        <f>ROUND(M5/M3,4)-1</f>
        <v>0.2672000000000001</v>
      </c>
      <c r="P5" s="8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6">
        <f>ROUND(J6/J3,4)-1</f>
        <v>0.29940000000000011</v>
      </c>
      <c r="L6" s="17"/>
      <c r="M6" s="8">
        <v>1.6947000000000001</v>
      </c>
      <c r="N6" s="10"/>
      <c r="O6" s="6">
        <f>ROUND(M6/M3,4)-1</f>
        <v>0.29289999999999994</v>
      </c>
      <c r="P6" s="8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A4" zoomScaleNormal="100" workbookViewId="0">
      <selection activeCell="R18" sqref="R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6">
        <f>ROUND(J4/J3,4)-1</f>
        <v>0.23259999999999992</v>
      </c>
      <c r="L4" s="17"/>
      <c r="M4" s="8">
        <f>ROUND(1.32368411192381,4)</f>
        <v>1.3237000000000001</v>
      </c>
      <c r="N4" s="10"/>
      <c r="O4" s="6">
        <f>ROUND(M4/M3,4)-1</f>
        <v>0.26110000000000011</v>
      </c>
      <c r="P4" s="8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6">
        <f>ROUND(J5/J3,4)-1</f>
        <v>0.18989999999999996</v>
      </c>
      <c r="L5" s="17"/>
      <c r="M5" s="8">
        <v>1.2504999999999999</v>
      </c>
      <c r="N5" s="10"/>
      <c r="O5" s="6">
        <f>ROUND(M5/M3,4)-1</f>
        <v>0.19140000000000001</v>
      </c>
      <c r="P5" s="8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6">
        <f>ROUND(J6/J3,4)-1</f>
        <v>0.41199999999999992</v>
      </c>
      <c r="L6" s="17"/>
      <c r="M6" s="8">
        <v>1.5116000000000001</v>
      </c>
      <c r="N6" s="10"/>
      <c r="O6" s="6">
        <f>ROUND(M6/M3,4)-1</f>
        <v>0.44019999999999992</v>
      </c>
      <c r="P6" s="8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F1" zoomScale="85" zoomScaleNormal="85" workbookViewId="0">
      <selection activeCell="A14" sqref="A14:XFD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 t="s">
        <v>50</v>
      </c>
      <c r="K2" s="9"/>
      <c r="L2" s="10"/>
      <c r="M2" s="8" t="s">
        <v>50</v>
      </c>
      <c r="N2" s="9"/>
      <c r="O2" s="10"/>
      <c r="P2" s="8" t="s">
        <v>50</v>
      </c>
      <c r="Q2" s="9"/>
      <c r="R2" s="10"/>
      <c r="S2" s="8" t="s">
        <v>50</v>
      </c>
      <c r="T2" s="10"/>
      <c r="U2" s="8" t="s">
        <v>50</v>
      </c>
      <c r="V2" s="9"/>
      <c r="W2" s="10"/>
    </row>
    <row r="3" spans="1:23" ht="37.5" x14ac:dyDescent="0.25">
      <c r="I3" s="4" t="s">
        <v>9</v>
      </c>
      <c r="J3" s="14">
        <v>2.8029999999999999</v>
      </c>
      <c r="K3" s="22"/>
      <c r="L3" s="15"/>
      <c r="M3" s="11">
        <v>2.7955000000000001</v>
      </c>
      <c r="N3" s="12"/>
      <c r="O3" s="13"/>
      <c r="P3" s="11">
        <v>2.7581000000000002</v>
      </c>
      <c r="Q3" s="12"/>
      <c r="R3" s="13"/>
      <c r="S3" s="11">
        <v>2.7648000000000001</v>
      </c>
      <c r="T3" s="13"/>
      <c r="U3" s="5">
        <v>2.7808999999999999</v>
      </c>
    </row>
    <row r="4" spans="1:23" ht="30" x14ac:dyDescent="0.25">
      <c r="I4" s="2" t="s">
        <v>10</v>
      </c>
      <c r="J4" s="3">
        <v>2.8767</v>
      </c>
      <c r="K4" s="16">
        <f>J4/J3 -1</f>
        <v>2.6293257224402566E-2</v>
      </c>
      <c r="L4" s="17"/>
      <c r="M4" s="8">
        <v>2.8866999999999998</v>
      </c>
      <c r="N4" s="10"/>
      <c r="O4" s="6">
        <f>M4/M3 -1</f>
        <v>3.2623859774637776E-2</v>
      </c>
      <c r="P4" s="8">
        <v>2.8269000000000002</v>
      </c>
      <c r="Q4" s="10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16">
        <f>ROUND(J5/J3,4) - 1</f>
        <v>2.1700000000000053E-2</v>
      </c>
      <c r="L5" s="17"/>
      <c r="M5" s="8">
        <v>2.8633000000000002</v>
      </c>
      <c r="N5" s="10"/>
      <c r="O5" s="6">
        <f>ROUND(M5/M3,4)-1</f>
        <v>2.4299999999999988E-2</v>
      </c>
      <c r="P5" s="8">
        <v>2.8247</v>
      </c>
      <c r="Q5" s="10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16">
        <f>ROUND(J6/J3,4)-1</f>
        <v>9.5800000000000107E-2</v>
      </c>
      <c r="L6" s="17"/>
      <c r="M6" s="8">
        <v>3.0190999999999999</v>
      </c>
      <c r="N6" s="10"/>
      <c r="O6" s="6">
        <f>ROUND(M6/M3,4)-1</f>
        <v>8.0000000000000071E-2</v>
      </c>
      <c r="P6" s="8">
        <v>3.0356999999999998</v>
      </c>
      <c r="Q6" s="10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3">
        <v>2.8420319510080199</v>
      </c>
      <c r="L12" s="6">
        <f>K12/M3-1</f>
        <v>1.6645305314977543E-2</v>
      </c>
      <c r="M12" s="23">
        <v>2.8062537071387301</v>
      </c>
      <c r="N12" s="6">
        <f>M12/P3-1</f>
        <v>1.7459014226724801E-2</v>
      </c>
      <c r="O12" s="24">
        <v>2.8192663056437199</v>
      </c>
      <c r="P12" s="6">
        <f>O12/S3-1</f>
        <v>1.9699908001924005E-2</v>
      </c>
      <c r="Q12" s="24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24">
        <v>2.8176000000000001</v>
      </c>
      <c r="R13" s="6">
        <f>ROUND(Q13/U3,4)-1</f>
        <v>1.3200000000000101E-2</v>
      </c>
    </row>
    <row r="14" spans="1:23" x14ac:dyDescent="0.25">
      <c r="I14" s="2">
        <v>2</v>
      </c>
      <c r="J14" s="2" t="s">
        <v>52</v>
      </c>
      <c r="K14" s="2">
        <v>2.8410000000000002</v>
      </c>
      <c r="L14" s="6">
        <f>(ROUND(K14/M3,4)-1)</f>
        <v>1.6299999999999981E-2</v>
      </c>
      <c r="M14" s="2">
        <v>2.7982999999999998</v>
      </c>
      <c r="N14" s="6">
        <f>ROUND(M14/P3,4)-1</f>
        <v>1.4599999999999946E-2</v>
      </c>
      <c r="O14" s="3">
        <v>2.8127</v>
      </c>
      <c r="P14" s="6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tabSelected="1" zoomScale="70" zoomScaleNormal="70" workbookViewId="0">
      <selection activeCell="R29" sqref="R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 t="s">
        <v>53</v>
      </c>
      <c r="K2" s="9"/>
      <c r="L2" s="10"/>
      <c r="M2" s="8" t="s">
        <v>53</v>
      </c>
      <c r="N2" s="9"/>
      <c r="O2" s="10"/>
      <c r="P2" s="8" t="s">
        <v>53</v>
      </c>
      <c r="Q2" s="9"/>
      <c r="R2" s="10"/>
      <c r="S2" s="8" t="s">
        <v>53</v>
      </c>
      <c r="T2" s="10"/>
      <c r="U2" s="8" t="s">
        <v>54</v>
      </c>
      <c r="V2" s="9"/>
      <c r="W2" s="10"/>
    </row>
    <row r="3" spans="1:23" ht="37.5" x14ac:dyDescent="0.25">
      <c r="I3" s="4" t="s">
        <v>9</v>
      </c>
      <c r="J3" s="14">
        <v>4.0945</v>
      </c>
      <c r="K3" s="22"/>
      <c r="L3" s="15"/>
      <c r="M3" s="11">
        <v>4.0652999999999997</v>
      </c>
      <c r="N3" s="12"/>
      <c r="O3" s="13"/>
      <c r="P3" s="11">
        <v>4.0724999999999998</v>
      </c>
      <c r="Q3" s="12"/>
      <c r="R3" s="13"/>
      <c r="S3" s="11">
        <v>4.0468000000000002</v>
      </c>
      <c r="T3" s="13"/>
      <c r="U3" s="5"/>
    </row>
    <row r="4" spans="1:23" ht="30" x14ac:dyDescent="0.25">
      <c r="I4" s="2" t="s">
        <v>10</v>
      </c>
      <c r="J4" s="3">
        <v>4.2218999999999998</v>
      </c>
      <c r="K4" s="16">
        <f>J4/J3 -1</f>
        <v>3.11149102454511E-2</v>
      </c>
      <c r="L4" s="17"/>
      <c r="M4" s="8">
        <v>4.2366000000000001</v>
      </c>
      <c r="N4" s="10"/>
      <c r="O4" s="6">
        <f>M4/M3 -1</f>
        <v>4.2137111652276626E-2</v>
      </c>
      <c r="P4" s="8">
        <v>4.4214000000000002</v>
      </c>
      <c r="Q4" s="10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4.2058999999999997</v>
      </c>
      <c r="K5" s="16">
        <f>ROUND(J5/J3,4) - 1</f>
        <v>2.7199999999999891E-2</v>
      </c>
      <c r="L5" s="17"/>
      <c r="M5" s="8">
        <v>4.1795</v>
      </c>
      <c r="N5" s="10"/>
      <c r="O5" s="6">
        <f>ROUND(M5/M3,4)-1</f>
        <v>2.8100000000000014E-2</v>
      </c>
      <c r="P5" s="8">
        <v>4.1736000000000004</v>
      </c>
      <c r="Q5" s="10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16">
        <f>ROUND(J6/J3,4)-1</f>
        <v>0.11309999999999998</v>
      </c>
      <c r="L6" s="17"/>
      <c r="M6" s="8">
        <v>4.5782999999999996</v>
      </c>
      <c r="N6" s="10"/>
      <c r="O6" s="6">
        <f>ROUND(M6/M3,4)-1</f>
        <v>0.12620000000000009</v>
      </c>
      <c r="P6" s="8">
        <v>4.5223000000000004</v>
      </c>
      <c r="Q6" s="10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3">
        <v>4.1640212639723702</v>
      </c>
      <c r="L12" s="25">
        <f>K12/M3-1</f>
        <v>2.4283881625555503E-2</v>
      </c>
      <c r="M12" s="23">
        <v>4.16</v>
      </c>
      <c r="N12" s="6">
        <f>M12/P3-1</f>
        <v>2.1485573971761873E-2</v>
      </c>
      <c r="O12" s="24">
        <v>4.1509999999999998</v>
      </c>
      <c r="P12" s="6">
        <f>O12/S3-1</f>
        <v>2.5748739744983595E-2</v>
      </c>
      <c r="Q12" s="24">
        <v>4.1879999999999997</v>
      </c>
      <c r="R12" s="6" t="e">
        <f>ROUND(Q12/U3,4)-1</f>
        <v>#DIV/0!</v>
      </c>
    </row>
    <row r="13" spans="1:23" x14ac:dyDescent="0.25">
      <c r="I13" s="2">
        <v>1</v>
      </c>
      <c r="J13" s="2" t="s">
        <v>57</v>
      </c>
      <c r="K13" s="2">
        <v>4.1547000000000001</v>
      </c>
      <c r="L13" s="6">
        <f>(ROUND(K13/M3,4)-1)</f>
        <v>2.200000000000002E-2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24">
        <v>4.1700999999999997</v>
      </c>
      <c r="R13" s="6" t="e">
        <f>ROUND(Q13/U3,4)-1</f>
        <v>#DIV/0!</v>
      </c>
    </row>
    <row r="14" spans="1:23" x14ac:dyDescent="0.25">
      <c r="I14" s="2">
        <v>2</v>
      </c>
      <c r="J14" s="2" t="s">
        <v>59</v>
      </c>
      <c r="K14" s="2">
        <v>4.1452</v>
      </c>
      <c r="L14" s="6">
        <f>(ROUND(K14/M3,4)-1)</f>
        <v>1.9700000000000051E-2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  <c r="R14" s="6" t="e">
        <f>ROUND(Q14/U3,4)-1</f>
        <v>#DIV/0!</v>
      </c>
    </row>
    <row r="15" spans="1:23" x14ac:dyDescent="0.25">
      <c r="I15" s="2">
        <v>3</v>
      </c>
      <c r="J15" s="2" t="s">
        <v>60</v>
      </c>
      <c r="K15" s="2">
        <v>4.1351000000000004</v>
      </c>
      <c r="L15" s="6">
        <f>(ROUND(K15/M3,4)-1)</f>
        <v>1.7200000000000104E-2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  <c r="R15" s="6" t="e">
        <f>ROUND(Q15/U3,4)-1</f>
        <v>#DIV/0!</v>
      </c>
    </row>
    <row r="16" spans="1:23" x14ac:dyDescent="0.25">
      <c r="I16" s="2">
        <v>4</v>
      </c>
      <c r="J16" s="2" t="s">
        <v>58</v>
      </c>
      <c r="K16" s="2">
        <v>4.1307</v>
      </c>
      <c r="L16" s="6">
        <f>(ROUND(K16/M3,4)-1)</f>
        <v>1.6100000000000003E-2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  <c r="R16" s="6" t="e">
        <f>ROUND(Q16/U3,4)-1</f>
        <v>#DIV/0!</v>
      </c>
    </row>
    <row r="17" spans="9:18" x14ac:dyDescent="0.25">
      <c r="I17" s="2">
        <v>5</v>
      </c>
      <c r="J17" s="2" t="s">
        <v>55</v>
      </c>
      <c r="K17" s="2">
        <v>4.1334</v>
      </c>
      <c r="L17" s="6">
        <f>(ROUND(K17/M3,4)-1)</f>
        <v>1.6799999999999926E-2</v>
      </c>
      <c r="M17" s="2">
        <v>4.1319999999999997</v>
      </c>
      <c r="N17" s="6">
        <f>ROUND(M17/P3,4)-1</f>
        <v>1.4599999999999946E-2</v>
      </c>
      <c r="O17" s="3">
        <v>4.1131000000000002</v>
      </c>
      <c r="P17" s="6">
        <f>ROUND(O17/S3,4)-1</f>
        <v>1.639999999999997E-2</v>
      </c>
      <c r="Q17" s="3">
        <v>4.1276999999999999</v>
      </c>
      <c r="R17" s="6" t="e">
        <f>ROUND(Q17/U3,4)-1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  <vt:lpstr>GoodNet_Poisson_4096LP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2021-11-24T21:25:41Z</dcterms:modified>
</cp:coreProperties>
</file>