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E5760D8E-6AF7-4127-AE07-2B28F9A5D2B6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GoodNet_Gravity_1024LP" sheetId="1" r:id="rId5"/>
    <sheet name="GoodNet_Bimodal_1024L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6" l="1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8" i="5"/>
  <c r="P17" i="5"/>
  <c r="P16" i="5"/>
  <c r="P15" i="5"/>
  <c r="P14" i="5"/>
  <c r="P13" i="5"/>
  <c r="N18" i="5"/>
  <c r="N17" i="5"/>
  <c r="N16" i="5"/>
  <c r="N15" i="5"/>
  <c r="N14" i="5"/>
  <c r="N13" i="5"/>
  <c r="N12" i="5"/>
  <c r="L18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T4" i="5"/>
  <c r="R6" i="5"/>
  <c r="R5" i="5"/>
  <c r="O6" i="5"/>
  <c r="O5" i="5"/>
  <c r="K6" i="5"/>
  <c r="K5" i="5"/>
  <c r="R4" i="5"/>
  <c r="O4" i="5"/>
  <c r="K4" i="5"/>
  <c r="R17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5" i="5"/>
  <c r="R18" i="5"/>
  <c r="R16" i="5"/>
  <c r="R13" i="5"/>
  <c r="R14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<sst xmlns="http://schemas.openxmlformats.org/spreadsheetml/2006/main" count="199" uniqueCount="47">
  <si>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</si>
  <si>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</si>
  <si>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</si>
  <si>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</si>
  <si>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</si>
  <si>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</si>
  <si>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</si>
  <si>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</si>
  <si>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</si>
  <si>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</si>
  <si>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</si>
  <si>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</si>
  <si>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</si>
  <si>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</si>
  <si>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</si>
  <si>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</si>
  <si>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</si>
  <si>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</si>
  <si>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</si>
  <si>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</si>
  <si>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</si>
  <si>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</si>
  <si>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</si>
  <si>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</si>
  <si>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</si>
  <si>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</si>
  <si>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</si>
  <si>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</si>
  <si>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</si>
  <si>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</si>
  <si>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</si>
  <si>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</si>
  <si>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</si>
  <si>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</si>
  <si>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</si>
  <si>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</si>
  <si>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</si>
  <si>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</si>
  <si>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</si>
  <si>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</si>
  <si>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</si>
  <si>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</si>
  <si>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 xml:space="preserve"> Bimodal Traffic, 1024 TMs, 30% sparsity 20% elephant flows</t>
  </si>
  <si>
    <t>(8, 28, 39) 1.584</t>
  </si>
  <si>
    <t>(4,) 1.912</t>
  </si>
  <si>
    <t xml:space="preserve"> Gravity Traffic, 20448 TMs, 30% sparsity</t>
  </si>
  <si>
    <t>(4, 23) 1.875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</si>
</sst>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0.43875957990349113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0.43124468386730941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0.44604214123006836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0.44110722693871729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0.5706860706860708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0.57443327880345874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0.23090264685921125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0.18650000000000011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0.1745000000000001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0.18149999999999999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0.18389999999999995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GoodNet_Bimodal_1024LP!$L$12:$L$18</c:f>
              <c:numCache>
                <c:formatCode>0.00%</c:formatCode>
                <c:ptCount val="7"/>
                <c:pt idx="0">
                  <c:v>5.3044416119227389E-2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GoodNet_Bimodal_1024LP!$N$12:$N$18</c:f>
              <c:numCache>
                <c:formatCode>0.00%</c:formatCode>
                <c:ptCount val="7"/>
                <c:pt idx="0">
                  <c:v>6.0802499916891017E-2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GoodNet_Bimodal_1024LP!$P$12:$P$18</c:f>
              <c:numCache>
                <c:formatCode>0.00%</c:formatCode>
                <c:ptCount val="7"/>
                <c:pt idx="0">
                  <c:v>5.0222606578905316E-2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GoodNet_Bimodal_1024LP!$R$12:$R$18</c:f>
              <c:numCache>
                <c:formatCode>0.00%</c:formatCode>
                <c:ptCount val="7"/>
                <c:pt idx="0">
                  <c:v>5.3600000000000092E-2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opLeftCell="G1" zoomScale="85" zoomScaleNormal="85" workbookViewId="0">
      <selection activeCell="Q16" sqref="Q1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6">
        <f>ROUND(J4/J3,4)-1</f>
        <v>3.8731</v>
      </c>
      <c r="L4" s="17"/>
      <c r="M4" s="8">
        <v>7.6843000000000004</v>
      </c>
      <c r="N4" s="10"/>
      <c r="O4" s="6">
        <f>ROUND(M4/M3,4)-1</f>
        <v>4.4530000000000003</v>
      </c>
      <c r="P4" s="8">
        <v>7.6825999999999999</v>
      </c>
      <c r="Q4" s="10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6">
        <f>ROUND(J5/J3,4)-1</f>
        <v>0.53140000000000009</v>
      </c>
      <c r="L5" s="17"/>
      <c r="M5" s="8">
        <v>2.1532</v>
      </c>
      <c r="N5" s="10"/>
      <c r="O5" s="6">
        <f>ROUND(M5/M3,4)-1</f>
        <v>0.52800000000000002</v>
      </c>
      <c r="P5" s="8">
        <v>2.1534</v>
      </c>
      <c r="Q5" s="10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6">
        <f>ROUND(J6/J3,4)-1</f>
        <v>0.63369999999999993</v>
      </c>
      <c r="L6" s="17"/>
      <c r="M6" s="8">
        <v>2.2345000000000002</v>
      </c>
      <c r="N6" s="10"/>
      <c r="O6" s="6">
        <f>ROUND(M6/M3,4)-1</f>
        <v>0.58570000000000011</v>
      </c>
      <c r="P6" s="8">
        <v>2.23</v>
      </c>
      <c r="Q6" s="10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  <c r="Q12" s="3">
        <v>2.02</v>
      </c>
      <c r="R12" s="6">
        <f>Q12/U3-1</f>
        <v>0.44110722693871729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43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tabSelected="1" zoomScale="70" zoomScaleNormal="70" workbookViewId="0">
      <selection activeCell="Q15" sqref="Q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45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1.7316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2.7198000000000002</v>
      </c>
      <c r="R12" s="6">
        <f>Q12/U3-1</f>
        <v>0.5706860706860708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44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46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2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opLeftCell="F1" zoomScale="70" zoomScaleNormal="70" workbookViewId="0">
      <selection activeCell="R21" sqref="R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F1" zoomScale="55" zoomScaleNormal="55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6">
        <f>ROUND(J4/J3,4)-1</f>
        <v>0.43340000000000001</v>
      </c>
      <c r="L4" s="17"/>
      <c r="M4" s="8">
        <v>1.9887999999999999</v>
      </c>
      <c r="N4" s="10"/>
      <c r="O4" s="6">
        <f>ROUND(M4/M3,4)-1</f>
        <v>0.5172000000000001</v>
      </c>
      <c r="P4" s="8">
        <v>1.8765000000000001</v>
      </c>
      <c r="Q4" s="10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6">
        <f>ROUND(J5/J3,4)-1</f>
        <v>0.26570000000000005</v>
      </c>
      <c r="L5" s="17"/>
      <c r="M5" s="8">
        <v>1.661</v>
      </c>
      <c r="N5" s="10"/>
      <c r="O5" s="6">
        <f>ROUND(M5/M3,4)-1</f>
        <v>0.2672000000000001</v>
      </c>
      <c r="P5" s="8">
        <v>1.6674</v>
      </c>
      <c r="Q5" s="10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6">
        <f>ROUND(J6/J3,4)-1</f>
        <v>0.29940000000000011</v>
      </c>
      <c r="L6" s="17"/>
      <c r="M6" s="8">
        <v>1.6947000000000001</v>
      </c>
      <c r="N6" s="10"/>
      <c r="O6" s="6">
        <f>ROUND(M6/M3,4)-1</f>
        <v>0.29289999999999994</v>
      </c>
      <c r="P6" s="8">
        <v>1.7579</v>
      </c>
      <c r="Q6" s="10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  <c r="Q12" s="3">
        <v>1.6323000000000001</v>
      </c>
      <c r="R12" s="6">
        <f>Q12/U3-1</f>
        <v>0.23090264685921125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K1" zoomScale="70" zoomScaleNormal="70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6">
        <f>ROUND(J4/J3,4)-1</f>
        <v>0.23259999999999992</v>
      </c>
      <c r="L4" s="17"/>
      <c r="M4" s="8">
        <f>ROUND(1.32368411192381,4)</f>
        <v>1.3237000000000001</v>
      </c>
      <c r="N4" s="10"/>
      <c r="O4" s="6">
        <f>ROUND(M4/M3,4)-1</f>
        <v>0.26110000000000011</v>
      </c>
      <c r="P4" s="8">
        <f>ROUND(1.29757323247913,4)</f>
        <v>1.2976000000000001</v>
      </c>
      <c r="Q4" s="10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6">
        <f>ROUND(J5/J3,4)-1</f>
        <v>0.18989999999999996</v>
      </c>
      <c r="L5" s="17"/>
      <c r="M5" s="8">
        <v>1.2504999999999999</v>
      </c>
      <c r="N5" s="10"/>
      <c r="O5" s="6">
        <f>ROUND(M5/M3,4)-1</f>
        <v>0.19140000000000001</v>
      </c>
      <c r="P5" s="8">
        <v>1.2482</v>
      </c>
      <c r="Q5" s="10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6">
        <f>ROUND(J6/J3,4)-1</f>
        <v>0.41199999999999992</v>
      </c>
      <c r="L6" s="17"/>
      <c r="M6" s="8">
        <v>1.5116000000000001</v>
      </c>
      <c r="N6" s="10"/>
      <c r="O6" s="6">
        <f>ROUND(M6/M3,4)-1</f>
        <v>0.44019999999999992</v>
      </c>
      <c r="P6" s="8">
        <v>1.4991000000000001</v>
      </c>
      <c r="Q6" s="10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ROUND(K12/M3,4)-1</f>
        <v>0.18650000000000011</v>
      </c>
      <c r="M12" s="2">
        <v>1.2301</v>
      </c>
      <c r="N12" s="6">
        <f>ROUND(M12/P3,4)-1</f>
        <v>0.1745000000000001</v>
      </c>
      <c r="O12" s="3">
        <v>1.2406999999999999</v>
      </c>
      <c r="P12" s="6">
        <f>ROUND(O12/S3,4)-1</f>
        <v>0.18149999999999999</v>
      </c>
      <c r="Q12" s="3">
        <v>1.2468999999999999</v>
      </c>
      <c r="R12" s="6">
        <f>ROUND(Q12/U3,4)-1</f>
        <v>0.18389999999999995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8"/>
  <sheetViews>
    <sheetView topLeftCell="H1" zoomScale="70" zoomScaleNormal="70" workbookViewId="0">
      <selection activeCell="P8" sqref="P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8" t="s">
        <v>42</v>
      </c>
      <c r="K2" s="9"/>
      <c r="L2" s="10"/>
      <c r="M2" s="8" t="s">
        <v>42</v>
      </c>
      <c r="N2" s="9"/>
      <c r="O2" s="10"/>
      <c r="P2" s="8" t="s">
        <v>42</v>
      </c>
      <c r="Q2" s="9"/>
      <c r="R2" s="10"/>
      <c r="S2" s="8" t="s">
        <v>42</v>
      </c>
      <c r="T2" s="10"/>
      <c r="U2" s="8" t="s">
        <v>42</v>
      </c>
      <c r="V2" s="9"/>
      <c r="W2" s="10"/>
    </row>
    <row r="3" spans="1:23" ht="37.5" x14ac:dyDescent="0.25">
      <c r="I3" s="4" t="s">
        <v>9</v>
      </c>
      <c r="J3" s="14">
        <v>3.0270000000000001</v>
      </c>
      <c r="K3" s="22"/>
      <c r="L3" s="15"/>
      <c r="M3" s="11">
        <v>3.0596999999999999</v>
      </c>
      <c r="N3" s="12"/>
      <c r="O3" s="13"/>
      <c r="P3" s="11">
        <v>3.0081000000000002</v>
      </c>
      <c r="Q3" s="12"/>
      <c r="R3" s="13"/>
      <c r="S3" s="11">
        <v>3.1221000000000001</v>
      </c>
      <c r="T3" s="13"/>
      <c r="U3" s="5">
        <v>3.0289999999999999</v>
      </c>
    </row>
    <row r="4" spans="1:23" ht="30" x14ac:dyDescent="0.25">
      <c r="I4" s="2" t="s">
        <v>10</v>
      </c>
      <c r="J4" s="3">
        <v>3.1755</v>
      </c>
      <c r="K4" s="16">
        <f>J4/J3 -1</f>
        <v>4.9058473736372621E-2</v>
      </c>
      <c r="L4" s="17"/>
      <c r="M4" s="8">
        <v>3.2151000000000001</v>
      </c>
      <c r="N4" s="10"/>
      <c r="O4" s="6">
        <f>M4/M3 -1</f>
        <v>5.0789293067947883E-2</v>
      </c>
      <c r="P4" s="8">
        <v>3.1680000000000001</v>
      </c>
      <c r="Q4" s="10"/>
      <c r="R4" s="6">
        <f>ROUND(P4/P3,4) - 1</f>
        <v>5.3199999999999914E-2</v>
      </c>
      <c r="S4" s="3">
        <v>3.2637</v>
      </c>
      <c r="T4" s="6">
        <f>ROUND(S4/S3,4) - 1</f>
        <v>4.5400000000000107E-2</v>
      </c>
    </row>
    <row r="5" spans="1:23" x14ac:dyDescent="0.25">
      <c r="I5" s="2" t="s">
        <v>11</v>
      </c>
      <c r="J5" s="3">
        <v>3.1151</v>
      </c>
      <c r="K5" s="16">
        <f>ROUND(J5/J3,4) - 1</f>
        <v>2.9099999999999904E-2</v>
      </c>
      <c r="L5" s="17"/>
      <c r="M5" s="8">
        <v>3.1452</v>
      </c>
      <c r="N5" s="10"/>
      <c r="O5" s="6">
        <f>ROUND(M5/M3,4)-1</f>
        <v>2.7900000000000036E-2</v>
      </c>
      <c r="P5" s="8">
        <v>3.1044999999999998</v>
      </c>
      <c r="Q5" s="10"/>
      <c r="R5" s="6">
        <f>ROUND(P5/P3,4)-1</f>
        <v>3.2000000000000028E-2</v>
      </c>
      <c r="S5" s="3">
        <v>3.2006999999999999</v>
      </c>
      <c r="T5" s="6">
        <f>ROUND(S5/S3,4)-1</f>
        <v>2.5199999999999889E-2</v>
      </c>
    </row>
    <row r="6" spans="1:23" ht="30" x14ac:dyDescent="0.25">
      <c r="I6" s="2" t="s">
        <v>12</v>
      </c>
      <c r="J6" s="3">
        <v>3.6023999999999998</v>
      </c>
      <c r="K6" s="16">
        <f>ROUND(J6/J3,4)-1</f>
        <v>0.19009999999999994</v>
      </c>
      <c r="L6" s="17"/>
      <c r="M6" s="8">
        <v>3.6149</v>
      </c>
      <c r="N6" s="10"/>
      <c r="O6" s="6">
        <f>ROUND(M6/M3,4)-1</f>
        <v>0.18149999999999999</v>
      </c>
      <c r="P6" s="8">
        <v>3.6132</v>
      </c>
      <c r="Q6" s="10"/>
      <c r="R6" s="6">
        <f>ROUND(P6/P3,4)-1</f>
        <v>0.20120000000000005</v>
      </c>
      <c r="S6" s="3">
        <v>3.6958000000000002</v>
      </c>
      <c r="T6" s="6">
        <f>ROUND(S6/S3,4)-1</f>
        <v>0.18379999999999996</v>
      </c>
    </row>
    <row r="11" spans="1:23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3" ht="30" x14ac:dyDescent="0.25">
      <c r="I12" s="2" t="s">
        <v>16</v>
      </c>
      <c r="J12" s="2" t="s">
        <v>15</v>
      </c>
      <c r="K12" s="2">
        <v>3.222</v>
      </c>
      <c r="L12" s="6">
        <f>K12/M3-1</f>
        <v>5.3044416119227389E-2</v>
      </c>
      <c r="M12" s="2">
        <v>3.1909999999999998</v>
      </c>
      <c r="N12" s="6">
        <f>M12/P3-1</f>
        <v>6.0802499916891017E-2</v>
      </c>
      <c r="O12" s="3">
        <v>3.2789000000000001</v>
      </c>
      <c r="P12" s="6">
        <f>O12/S3-1</f>
        <v>5.0222606578905316E-2</v>
      </c>
      <c r="Q12" s="3">
        <v>3.1913999999999998</v>
      </c>
      <c r="R12" s="6">
        <f>ROUND(Q12/U3,4)-1</f>
        <v>5.3600000000000092E-2</v>
      </c>
    </row>
    <row r="13" spans="1:23" x14ac:dyDescent="0.25">
      <c r="I13" s="2" t="s">
        <v>20</v>
      </c>
      <c r="J13" s="2" t="s">
        <v>15</v>
      </c>
      <c r="K13" s="3"/>
      <c r="L13" s="6">
        <f>(ROUND(K13/M3,4)-1)</f>
        <v>-1</v>
      </c>
      <c r="M13" s="3"/>
      <c r="N13" s="6">
        <f>ROUND(M13/P3,4)-1</f>
        <v>-1</v>
      </c>
      <c r="O13" s="3"/>
      <c r="P13" s="6">
        <f>ROUND(O13/S3,4)-1</f>
        <v>-1</v>
      </c>
      <c r="Q13" s="3"/>
      <c r="R13" s="6">
        <f>ROUND(Q13/U3,4)-1</f>
        <v>-1</v>
      </c>
    </row>
    <row r="14" spans="1:23" x14ac:dyDescent="0.25">
      <c r="I14" s="2">
        <v>1</v>
      </c>
      <c r="J14" s="2" t="s">
        <v>23</v>
      </c>
      <c r="K14" s="2"/>
      <c r="L14" s="6">
        <f>(ROUND(K14/M3,4)-1)</f>
        <v>-1</v>
      </c>
      <c r="M14" s="2"/>
      <c r="N14" s="6">
        <f>ROUND(M14/P3,4)-1</f>
        <v>-1</v>
      </c>
      <c r="O14" s="3"/>
      <c r="P14" s="6">
        <f>ROUND(O14/S3,4)-1</f>
        <v>-1</v>
      </c>
      <c r="Q14" s="3"/>
      <c r="R14" s="6">
        <f>ROUND(Q14/U3,4)-1</f>
        <v>-1</v>
      </c>
    </row>
    <row r="15" spans="1:23" x14ac:dyDescent="0.25">
      <c r="I15" s="2">
        <v>2</v>
      </c>
      <c r="J15" s="2" t="s">
        <v>24</v>
      </c>
      <c r="K15" s="2"/>
      <c r="L15" s="6">
        <f>(ROUND(K15/M3,4)-1)</f>
        <v>-1</v>
      </c>
      <c r="M15" s="2"/>
      <c r="N15" s="6">
        <f>ROUND(M15/P3,4)-1</f>
        <v>-1</v>
      </c>
      <c r="O15" s="3"/>
      <c r="P15" s="6">
        <f>ROUND(O15/S3,4)-1</f>
        <v>-1</v>
      </c>
      <c r="Q15" s="3"/>
      <c r="R15" s="6">
        <f>ROUND(Q15/U3,4)-1</f>
        <v>-1</v>
      </c>
    </row>
    <row r="16" spans="1:23" x14ac:dyDescent="0.25">
      <c r="I16" s="2">
        <v>3</v>
      </c>
      <c r="J16" s="2" t="s">
        <v>25</v>
      </c>
      <c r="K16" s="2"/>
      <c r="L16" s="6">
        <f>(ROUND(K16/M3,4)-1)</f>
        <v>-1</v>
      </c>
      <c r="M16" s="2"/>
      <c r="N16" s="6">
        <f>ROUND(M16/P3,4)-1</f>
        <v>-1</v>
      </c>
      <c r="O16" s="3"/>
      <c r="P16" s="6">
        <f>ROUND(O16/S3,4)-1</f>
        <v>-1</v>
      </c>
      <c r="Q16" s="3"/>
      <c r="R16" s="6">
        <f>ROUND(Q16/U3,4)-1</f>
        <v>-1</v>
      </c>
    </row>
    <row r="17" spans="9:18" x14ac:dyDescent="0.25">
      <c r="I17" s="2">
        <v>4</v>
      </c>
      <c r="J17" s="2" t="s">
        <v>26</v>
      </c>
      <c r="K17" s="2"/>
      <c r="L17" s="6">
        <f>(ROUND(K17/M3,4)-1)</f>
        <v>-1</v>
      </c>
      <c r="M17" s="2"/>
      <c r="N17" s="6">
        <f>ROUND(M17/P3,4)-1</f>
        <v>-1</v>
      </c>
      <c r="O17" s="3"/>
      <c r="P17" s="6">
        <f>ROUND(O17/S3,4)-1</f>
        <v>-1</v>
      </c>
      <c r="Q17" s="3"/>
      <c r="R17" s="6">
        <f>ROUND(Q17/U3,4)-1</f>
        <v>-1</v>
      </c>
    </row>
    <row r="18" spans="9:18" x14ac:dyDescent="0.25">
      <c r="I18" s="2">
        <v>5</v>
      </c>
      <c r="J18" s="2" t="s">
        <v>22</v>
      </c>
      <c r="K18" s="2"/>
      <c r="L18" s="6">
        <f>(ROUND(K18/M3,4)-1)</f>
        <v>-1</v>
      </c>
      <c r="M18" s="2"/>
      <c r="N18" s="6">
        <f>ROUND(M18/P3,4)-1</f>
        <v>-1</v>
      </c>
      <c r="O18" s="3"/>
      <c r="P18" s="6">
        <f>ROUND(O18/S3,4)-1</f>
        <v>-1</v>
      </c>
      <c r="Q18" s="3"/>
      <c r="R18" s="6">
        <f>ROUND(Q18/U3,4)-1</f>
        <v>-1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China_Telecom_1024LP</vt:lpstr>
      <vt:lpstr>GEANT_2048LP</vt:lpstr>
      <vt:lpstr>GEANT_1024LP</vt:lpstr>
      <vt:lpstr>ScaleFree30Nodes_random_1024LP</vt:lpstr>
      <vt:lpstr>GoodNet_Gravity_1024LP</vt:lpstr>
      <vt:lpstr>GoodNet_Bimodal_1024LP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2021-11-20T16:44:11Z</dcterms:modified>
</cp:coreProperties>
</file>