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27687BA3-D66B-4119-920C-1D2400FBF57B}" xr6:coauthVersionLast="45" xr6:coauthVersionMax="47" xr10:uidLastSave="{00000000-0000-0000-0000-000000000000}"/>
  <bookViews>
    <workbookView xWindow="-120" yWindow="-120" windowWidth="20730" windowHeight="11160" tabRatio="841" firstSheet="1" activeTab="1" xr2:uid="{B30EEAA8-12F8-4DDD-9B6F-144A5E592B50}"/>
  </bookViews>
  <sheets>
    <sheet name="HANDEX" sheetId="14" r:id="rId1"/>
    <sheet name="Dataset" sheetId="4" r:id="rId2"/>
    <sheet name="MATH&amp;TRİG formulas" sheetId="2" r:id="rId3"/>
    <sheet name="MATH&amp;TRİG formulas (2)" sheetId="17" r:id="rId4"/>
    <sheet name="Xana ünvanlarının sürüşməsi" sheetId="11" r:id="rId5"/>
    <sheet name="Nümunə1" sheetId="6" r:id="rId6"/>
    <sheet name="Nümunə1 (2)" sheetId="15" r:id="rId7"/>
    <sheet name="Nümunə2" sheetId="7" r:id="rId8"/>
    <sheet name="$ sign practise" sheetId="5" r:id="rId9"/>
    <sheet name="Blank sheet for TRUE and FALSE" sheetId="9" r:id="rId10"/>
    <sheet name="Blank sheet for TRUE and FA (2)" sheetId="16" r:id="rId11"/>
    <sheet name="Con.Form. with formula1" sheetId="8" r:id="rId12"/>
    <sheet name="Practise" sheetId="13" r:id="rId13"/>
  </sheets>
  <definedNames>
    <definedName name="_xlnm._FilterDatabase" localSheetId="8"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4" l="1"/>
  <c r="K9" i="4" l="1"/>
  <c r="K8" i="4"/>
  <c r="M4" i="4" l="1"/>
  <c r="L4" i="4"/>
  <c r="K3" i="4" l="1"/>
  <c r="K2" i="4"/>
  <c r="K11" i="4" l="1"/>
  <c r="J12" i="4"/>
  <c r="J11" i="4"/>
  <c r="F1" i="17"/>
  <c r="B1" i="17"/>
  <c r="K4" i="4"/>
  <c r="A3" i="13" l="1"/>
  <c r="G7" i="8" l="1"/>
  <c r="F8" i="8"/>
  <c r="F7" i="8"/>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J9" i="4"/>
  <c r="J8" i="4"/>
  <c r="D4" i="11"/>
  <c r="D5" i="11"/>
  <c r="D2" i="11"/>
</calcChain>
</file>

<file path=xl/sharedStrings.xml><?xml version="1.0" encoding="utf-8"?>
<sst xmlns="http://schemas.openxmlformats.org/spreadsheetml/2006/main" count="2322" uniqueCount="809">
  <si>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</si>
  <si>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</si>
  <si>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</si>
  <si>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</si>
  <si>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</si>
  <si>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</si>
  <si>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</si>
  <si>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</si>
  <si>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</si>
  <si>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</si>
  <si>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</si>
  <si>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</si>
  <si>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</si>
  <si>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</si>
  <si>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</si>
  <si>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</si>
  <si>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</si>
  <si>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</si>
  <si>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</si>
  <si>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</si>
  <si>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</si>
  <si>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</si>
  <si>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</si>
  <si>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</si>
  <si>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</si>
  <si>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</si>
  <si>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</si>
  <si>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</si>
  <si>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</si>
  <si>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</si>
  <si>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</si>
  <si>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</si>
  <si>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</si>
  <si>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</si>
  <si>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</si>
  <si>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</si>
  <si>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</si>
  <si>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</si>
  <si>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</si>
  <si>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</si>
  <si>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</si>
  <si>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</si>
  <si>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</si>
  <si>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</si>
  <si>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</si>
  <si>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</si>
  <si>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</si>
  <si>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</si>
  <si>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</si>
  <si>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</si>
  <si>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</si>
  <si>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</si>
  <si>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</si>
  <si>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</si>
  <si>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</si>
  <si>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</si>
  <si>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</si>
  <si>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</si>
  <si>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</si>
  <si>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</si>
  <si>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</si>
  <si>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</si>
  <si>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</si>
  <si>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</si>
  <si>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</si>
  <si>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</si>
  <si>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</si>
  <si>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</si>
  <si>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</si>
  <si>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</si>
  <si>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</si>
  <si>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</si>
  <si>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</si>
  <si>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</si>
  <si>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</si>
  <si>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</si>
  <si>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</si>
  <si>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</si>
  <si>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</si>
  <si>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</si>
  <si>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</si>
  <si>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</si>
  <si>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</si>
  <si>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</si>
  <si>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</si>
  <si>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</si>
  <si>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</si>
  <si>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</si>
  <si>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</si>
  <si>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</si>
  <si>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</si>
  <si>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</si>
  <si>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</si>
  <si>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</si>
  <si>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</si>
  <si>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</si>
  <si>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</si>
  <si>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</si>
  <si>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</si>
  <si>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</si>
  <si>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</si>
  <si>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</si>
  <si>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</si>
  <si>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</si>
  <si>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</si>
  <si>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</si>
  <si>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</si>
  <si>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</si>
  <si>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</si>
  <si>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</si>
  <si>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</si>
  <si>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</si>
  <si>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</si>
  <si>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</si>
  <si>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</si>
  <si>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</si>
  <si>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</si>
  <si>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</si>
  <si>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</si>
  <si>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</si>
  <si>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</si>
  <si>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</si>
  <si>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</si>
  <si>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</si>
  <si>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</si>
  <si>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</si>
  <si>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</si>
  <si>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</si>
  <si>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</si>
  <si>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</si>
  <si>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</si>
  <si>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</si>
  <si>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</si>
  <si>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</si>
  <si>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</si>
  <si>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</si>
  <si>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</si>
  <si>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</si>
  <si>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</si>
  <si>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</si>
  <si>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</si>
  <si>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</si>
  <si>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</si>
  <si>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</si>
  <si>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</si>
  <si>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</si>
  <si>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</si>
  <si>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</si>
  <si>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</si>
  <si>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</si>
  <si>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</si>
  <si>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</si>
  <si>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</si>
  <si>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</si>
  <si>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</si>
  <si>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</si>
  <si>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</si>
  <si>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</si>
  <si>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</si>
  <si>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</si>
  <si>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</si>
  <si>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</si>
  <si>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</si>
  <si>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</si>
  <si>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</si>
  <si>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</si>
  <si>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</si>
  <si>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</si>
  <si>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</si>
  <si>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</si>
  <si>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</si>
  <si>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</si>
  <si>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</si>
  <si>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</si>
  <si>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</si>
  <si>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</si>
  <si>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</si>
  <si>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</si>
  <si>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</si>
  <si>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</si>
  <si>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</si>
  <si>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</si>
  <si>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</si>
  <si>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</si>
  <si>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</si>
  <si>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</si>
  <si>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</si>
  <si>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</si>
  <si>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</si>
  <si>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</si>
  <si>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</si>
  <si>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</si>
  <si>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</si>
  <si>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</si>
  <si>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</si>
  <si>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</si>
  <si>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</si>
  <si>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</si>
  <si>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</si>
  <si>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</si>
  <si>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</si>
  <si>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</si>
  <si>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</si>
  <si>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</si>
  <si>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</si>
  <si>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</si>
  <si>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</si>
  <si>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</si>
  <si>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</si>
  <si>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</si>
  <si>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</si>
  <si>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</si>
  <si>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</si>
  <si>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</si>
  <si>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</si>
  <si>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</si>
  <si>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</si>
  <si>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</si>
  <si>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</si>
  <si>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</si>
  <si>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</si>
  <si>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</si>
  <si>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</si>
  <si>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</si>
  <si>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</si>
  <si>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</si>
  <si>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</si>
  <si>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</si>
  <si>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</si>
  <si>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</si>
  <si>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</si>
  <si>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</si>
  <si>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</si>
  <si>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</si>
  <si>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</si>
  <si>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</si>
  <si>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</si>
  <si>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</si>
  <si>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</si>
  <si>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</si>
  <si>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</si>
  <si>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</si>
  <si>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</si>
  <si>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</si>
  <si>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</si>
  <si>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</si>
  <si>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</si>
  <si>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</si>
  <si>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</si>
  <si>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</si>
  <si>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</si>
  <si>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</si>
  <si>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</si>
  <si>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</si>
  <si>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</si>
  <si>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</si>
  <si>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</si>
  <si>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</si>
  <si>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</si>
  <si>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</si>
  <si>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</si>
  <si>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</si>
  <si>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</si>
  <si>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</si>
  <si>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</si>
  <si>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</si>
  <si>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</si>
  <si>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</si>
  <si>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</si>
  <si>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</si>
  <si>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</si>
  <si>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</si>
  <si>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</si>
  <si>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</si>
  <si>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</si>
  <si>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</si>
  <si>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</si>
  <si>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</si>
  <si>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</si>
  <si>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</si>
  <si>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</si>
  <si>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</si>
  <si>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</si>
  <si>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</si>
  <si>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</si>
  <si>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</si>
  <si>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</si>
  <si>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</si>
  <si>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</si>
  <si>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</si>
  <si>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</si>
  <si>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</si>
  <si>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</si>
  <si>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</si>
  <si>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</si>
  <si>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</si>
  <si>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</si>
  <si>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</si>
  <si>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</si>
  <si>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</si>
  <si>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</si>
  <si>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</si>
  <si>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</si>
  <si>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</si>
  <si>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</si>
  <si>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</si>
  <si>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</si>
  <si>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</si>
  <si>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</si>
  <si>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</si>
  <si>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</si>
  <si>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</si>
  <si>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</si>
  <si>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</si>
  <si>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</si>
  <si>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</si>
  <si>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</si>
  <si>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</si>
  <si>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</si>
  <si>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</si>
  <si>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</si>
  <si>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</si>
  <si>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</si>
  <si>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</si>
  <si>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</si>
  <si>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</si>
  <si>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</si>
  <si>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</si>
  <si>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</si>
  <si>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</si>
  <si>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</si>
  <si>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</si>
  <si>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</si>
  <si>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</si>
  <si>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</si>
  <si>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</si>
  <si>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</si>
  <si>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</si>
  <si>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</si>
  <si>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</si>
  <si>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</si>
  <si>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</si>
  <si>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</si>
  <si>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</si>
  <si>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</si>
  <si>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</si>
  <si>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</si>
  <si>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</si>
  <si>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</si>
  <si>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</si>
  <si>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</si>
  <si>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</si>
  <si>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</si>
  <si>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</si>
  <si>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</si>
  <si>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</si>
  <si>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</si>
  <si>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</si>
  <si>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</si>
  <si>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</si>
  <si>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</si>
  <si>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</si>
  <si>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</si>
  <si>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</si>
  <si>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</si>
  <si>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</si>
  <si>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</si>
  <si>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</si>
  <si>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</si>
  <si>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</si>
  <si>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</si>
  <si>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</si>
  <si>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</si>
  <si>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</si>
  <si>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</si>
  <si>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</si>
  <si>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</si>
  <si>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</si>
  <si>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</si>
  <si>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</si>
  <si>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</si>
  <si>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</si>
  <si>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</si>
  <si>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</si>
  <si>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</si>
  <si>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</si>
  <si>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</si>
  <si>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</si>
  <si>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</si>
  <si>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</si>
  <si>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</si>
  <si>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</si>
  <si>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</si>
  <si>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</si>
  <si>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</si>
  <si>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</si>
  <si>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</si>
  <si>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</si>
  <si>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</si>
  <si>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</si>
  <si>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</si>
  <si>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</si>
  <si>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</si>
  <si>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</si>
  <si>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</si>
  <si>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</si>
  <si>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</si>
  <si>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</si>
  <si>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</si>
  <si>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</si>
  <si>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</si>
  <si>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</si>
  <si>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</si>
  <si>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</si>
  <si>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</si>
  <si>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</si>
  <si>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</si>
  <si>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</si>
  <si>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</si>
  <si>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</si>
  <si>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</si>
  <si>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</si>
  <si>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</si>
  <si>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</si>
  <si>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</si>
  <si>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</si>
  <si>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</si>
  <si>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</si>
  <si>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</si>
  <si>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</si>
  <si>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</si>
  <si>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</si>
  <si>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</si>
  <si>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</si>
  <si>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</si>
  <si>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</si>
  <si>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</si>
  <si>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</si>
  <si>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</si>
  <si>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</si>
  <si>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</si>
  <si>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</si>
  <si>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</si>
  <si>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</si>
  <si>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</si>
  <si>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</si>
  <si>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</si>
  <si>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</si>
  <si>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</si>
  <si>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</si>
  <si>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</si>
  <si>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</si>
  <si>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</si>
  <si>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</si>
  <si>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</si>
  <si>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</si>
  <si>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</si>
  <si>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</si>
  <si>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</si>
  <si>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</si>
  <si>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</si>
  <si>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</si>
  <si>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</si>
  <si>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</si>
  <si>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</si>
  <si>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</si>
  <si>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</si>
  <si>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</si>
  <si>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</si>
  <si>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</si>
  <si>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</si>
  <si>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</si>
  <si>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</si>
  <si>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</si>
  <si>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</si>
  <si>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</si>
  <si>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</si>
  <si>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</si>
  <si>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</si>
  <si>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</si>
  <si>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</si>
  <si>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</si>
  <si>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</si>
  <si>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</si>
  <si>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</si>
  <si>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</si>
  <si>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</si>
  <si>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</si>
  <si>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</si>
  <si>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</si>
  <si>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</si>
  <si>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</si>
  <si>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</si>
  <si>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</si>
  <si>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</si>
  <si>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</si>
  <si>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</si>
  <si>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</si>
  <si>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</si>
  <si>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</si>
  <si>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</si>
  <si>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</si>
  <si>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</si>
  <si>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</si>
  <si>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</si>
  <si>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</si>
  <si>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</si>
  <si>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</si>
  <si>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</si>
  <si>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</si>
  <si>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</si>
  <si>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</si>
  <si>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</si>
  <si>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</si>
  <si>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</si>
  <si>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</si>
  <si>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</si>
  <si>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</si>
  <si>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</si>
  <si>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</si>
  <si>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</si>
  <si>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</si>
  <si>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</si>
  <si>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</si>
  <si>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</si>
  <si>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</si>
  <si>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</si>
  <si>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</si>
  <si>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</si>
  <si>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</si>
  <si>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</si>
  <si>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</si>
  <si>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</si>
  <si>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</si>
  <si>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</si>
  <si>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</si>
  <si>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</si>
  <si>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</si>
  <si>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</si>
  <si>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</si>
  <si>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</si>
  <si>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</si>
  <si>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</si>
  <si>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</si>
  <si>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</si>
  <si>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</si>
  <si>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</si>
  <si>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</si>
  <si>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</si>
  <si>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</si>
  <si>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</si>
  <si>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</si>
  <si>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</si>
  <si>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</si>
  <si>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</si>
  <si>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</si>
  <si>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</si>
  <si>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</si>
  <si>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</si>
  <si>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</si>
  <si>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</si>
  <si>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</si>
  <si>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</si>
  <si>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</si>
  <si>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</si>
  <si>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</si>
  <si>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</si>
  <si>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</si>
  <si>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</si>
  <si>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</si>
  <si>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</si>
  <si>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</si>
  <si>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</si>
  <si>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</si>
  <si>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</si>
  <si>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</si>
  <si>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</si>
  <si>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</si>
  <si>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</si>
  <si>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</si>
  <si>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</si>
  <si>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</si>
  <si>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</si>
  <si>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</si>
  <si>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</si>
  <si>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</si>
  <si>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</si>
  <si>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</si>
  <si>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</si>
  <si>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</si>
  <si>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</si>
  <si>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</si>
  <si>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</si>
  <si>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</si>
  <si>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</si>
  <si>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</si>
  <si>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</si>
  <si>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</si>
  <si>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</si>
  <si>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</si>
  <si>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</si>
  <si>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</si>
  <si>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</si>
  <si>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</si>
  <si>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</si>
  <si>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</si>
  <si>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</si>
  <si>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</si>
  <si>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</si>
  <si>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</si>
  <si>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</si>
  <si>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</si>
  <si>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</si>
  <si>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</si>
  <si>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</si>
  <si>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</si>
  <si>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</si>
  <si>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</si>
  <si>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</si>
  <si>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</si>
  <si>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</si>
  <si>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</si>
  <si>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</si>
  <si>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</si>
  <si>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</si>
  <si>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</si>
  <si>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</si>
  <si>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</si>
  <si>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</si>
  <si>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</si>
  <si>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</si>
  <si>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</si>
  <si>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</si>
  <si>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</si>
  <si>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</si>
  <si>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</si>
  <si>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</si>
  <si>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</si>
  <si>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</si>
  <si>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</si>
  <si>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</si>
  <si>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</si>
  <si>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</si>
  <si>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</si>
  <si>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</si>
  <si>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</si>
  <si>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</si>
  <si>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</si>
  <si>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</si>
  <si>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</si>
  <si>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</si>
  <si>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</si>
  <si>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</si>
  <si>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</si>
  <si>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</si>
  <si>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</si>
  <si>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</si>
  <si>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</si>
  <si>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</si>
  <si>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</si>
  <si>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</si>
  <si>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</si>
  <si>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</si>
  <si>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</si>
  <si>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</si>
  <si>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</si>
  <si>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</si>
  <si>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</si>
  <si>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</si>
  <si>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</si>
  <si>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</si>
  <si>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</si>
  <si>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</si>
  <si>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</si>
  <si>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</si>
  <si>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</si>
  <si>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</si>
  <si>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</si>
  <si>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</si>
  <si>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</si>
  <si>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</si>
  <si>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</si>
  <si>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</si>
  <si>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</si>
  <si>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</si>
  <si>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</si>
  <si>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</si>
  <si>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</si>
  <si>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</si>
  <si>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</si>
  <si>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</si>
  <si>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</si>
  <si>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</si>
  <si>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</si>
  <si>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</si>
  <si>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</si>
  <si>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</si>
  <si>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</si>
  <si>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</si>
  <si>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</si>
  <si>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</si>
  <si>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</si>
  <si>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</si>
  <si>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</si>
  <si>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</si>
  <si>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</si>
  <si>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</si>
  <si>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</si>
  <si>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</si>
  <si>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</si>
  <si>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</si>
  <si>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</si>
  <si>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</si>
  <si>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</si>
  <si>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</si>
  <si>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</si>
  <si>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</si>
  <si>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</si>
  <si>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</si>
  <si>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</si>
  <si>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</si>
  <si>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</si>
  <si>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</si>
  <si>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</si>
  <si>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</si>
  <si>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</si>
  <si>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</si>
  <si>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</si>
  <si>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</si>
  <si>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</si>
  <si>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</si>
  <si>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</si>
  <si>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</si>
  <si>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</si>
  <si>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</si>
  <si>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</si>
  <si>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</si>
  <si>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</si>
  <si>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</si>
  <si>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</si>
  <si>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</si>
  <si>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</si>
  <si>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</si>
  <si>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</si>
  <si>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</si>
  <si>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</si>
  <si>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</si>
  <si>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</si>
  <si>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</si>
  <si>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</si>
  <si>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</si>
  <si>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</si>
  <si>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</si>
  <si>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</si>
  <si>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</si>
  <si>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</si>
  <si>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</si>
  <si>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</si>
  <si>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</si>
  <si>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</si>
  <si>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</si>
  <si>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</si>
  <si>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</si>
  <si>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</si>
  <si>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</si>
  <si>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</si>
  <si>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</si>
  <si>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</si>
  <si>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</si>
  <si>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</si>
  <si>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</si>
  <si>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</si>
  <si>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</si>
  <si>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</si>
  <si>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</si>
  <si>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</si>
  <si>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</si>
  <si>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</si>
  <si>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</si>
  <si>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</si>
  <si>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</si>
  <si>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</si>
  <si>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</si>
  <si>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</si>
  <si>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</si>
  <si>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</si>
  <si>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</si>
  <si>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</si>
  <si>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</si>
  <si>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</si>
  <si>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</si>
  <si>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</si>
  <si>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</si>
  <si>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</si>
  <si>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</si>
  <si>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</si>
  <si>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</si>
  <si>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</si>
  <si>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</si>
  <si>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</si>
  <si>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</si>
  <si>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</si>
  <si>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</si>
  <si>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</si>
  <si>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</si>
  <si>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</si>
  <si>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SUM</t>
  </si>
  <si>
    <t>SUMIF</t>
  </si>
  <si>
    <t>SUMİFS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</si>
</sst>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65">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14" fontId="0" fillId="0" borderId="0" xfId="0" applyNumberFormat="1" applyAlignment="1">
      <alignment horizontal="center"/>
    </xf>
    <xf numFmtId="0" fontId="19" fillId="0" borderId="0" xfId="2" applyFont="1" applyAlignment="1">
      <alignment horizontal="center" wrapText="1"/>
    </xf>
    <xf numFmtId="0" fontId="19" fillId="2" borderId="0" xfId="2" applyFont="1" applyFill="1" applyAlignment="1">
      <alignment horizontal="center" vertical="center" wrapText="1"/>
    </xf>
    <xf numFmtId="0" fontId="19" fillId="2" borderId="0" xfId="2" applyFont="1" applyFill="1" applyAlignment="1">
      <alignment horizontal="center" wrapText="1"/>
    </xf>
    <xf numFmtId="0" fontId="19" fillId="0" borderId="0" xfId="2" applyFont="1" applyAlignment="1">
      <alignment horizontal="center" vertical="center" wrapText="1"/>
    </xf>
    <xf numFmtId="0" fontId="14" fillId="0" borderId="0" xfId="3" applyFont="1" applyAlignment="1">
      <alignment horizontal="center"/>
    </xf>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xf numFmtId="0" fontId="5" fillId="0" borderId="0" xfId="3" applyNumberFormat="1"/>
    <xf numFmtId="0" fontId="14" fillId="0" borderId="0" xfId="3" applyNumberFormat="1" applyFont="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6">
    <dxf>
      <fill>
        <patternFill>
          <bgColor rgb="FFFF0000"/>
        </patternFill>
      </fill>
    </dxf>
    <dxf>
      <fill>
        <patternFill>
          <bgColor theme="7" tint="0.59996337778862885"/>
        </patternFill>
      </fill>
    </dxf>
    <dxf>
      <fill>
        <patternFill>
          <bgColor theme="6" tint="0.39994506668294322"/>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5" style="48" customWidth="1"/>
    <col min="20" max="16383" width="12" style="48" hidden="1"/>
    <col min="16384" max="16384" width="8" style="48" hidden="1" customWidth="1"/>
  </cols>
  <sheetData>
    <row r="1" spans="1:19" ht="18.95" customHeight="1" x14ac:dyDescent="0.35">
      <c r="B1" s="60" t="s">
        <v>795</v>
      </c>
      <c r="C1" s="60"/>
      <c r="D1" s="60"/>
      <c r="E1" s="60"/>
      <c r="F1" s="60"/>
      <c r="G1" s="60"/>
      <c r="H1" s="60"/>
      <c r="I1" s="60"/>
      <c r="J1" s="60"/>
      <c r="K1" s="60"/>
      <c r="L1" s="60"/>
      <c r="M1" s="60"/>
      <c r="N1" s="60"/>
      <c r="O1" s="60"/>
    </row>
    <row r="2" spans="1:19" ht="18.95" customHeight="1" x14ac:dyDescent="0.35">
      <c r="B2" s="60"/>
      <c r="C2" s="60"/>
      <c r="D2" s="60"/>
      <c r="E2" s="60"/>
      <c r="F2" s="60"/>
      <c r="G2" s="60"/>
      <c r="H2" s="60"/>
      <c r="I2" s="60"/>
      <c r="J2" s="60"/>
      <c r="K2" s="60"/>
      <c r="L2" s="60"/>
      <c r="M2" s="60"/>
      <c r="N2" s="60"/>
      <c r="O2" s="60"/>
    </row>
    <row r="3" spans="1:19" ht="18.95" customHeight="1" x14ac:dyDescent="0.35">
      <c r="B3" s="60"/>
      <c r="C3" s="60"/>
      <c r="D3" s="60"/>
      <c r="E3" s="60"/>
      <c r="F3" s="60"/>
      <c r="G3" s="60"/>
      <c r="H3" s="60"/>
      <c r="I3" s="60"/>
      <c r="J3" s="60"/>
      <c r="K3" s="60"/>
      <c r="L3" s="60"/>
      <c r="M3" s="60"/>
      <c r="N3" s="60"/>
      <c r="O3" s="60"/>
    </row>
    <row r="4" spans="1:19" ht="18.95" customHeight="1" x14ac:dyDescent="0.35">
      <c r="B4" s="60"/>
      <c r="C4" s="60"/>
      <c r="D4" s="60"/>
      <c r="E4" s="60"/>
      <c r="F4" s="60"/>
      <c r="G4" s="60"/>
      <c r="H4" s="60"/>
      <c r="I4" s="60"/>
      <c r="J4" s="60"/>
      <c r="K4" s="60"/>
      <c r="L4" s="60"/>
      <c r="M4" s="60"/>
      <c r="N4" s="60"/>
      <c r="O4" s="60"/>
    </row>
    <row r="5" spans="1:19" ht="18.95" customHeight="1" x14ac:dyDescent="0.35">
      <c r="B5" s="60"/>
      <c r="C5" s="60"/>
      <c r="D5" s="60"/>
      <c r="E5" s="60"/>
      <c r="F5" s="60"/>
      <c r="G5" s="60"/>
      <c r="H5" s="60"/>
      <c r="I5" s="60"/>
      <c r="J5" s="60"/>
      <c r="K5" s="60"/>
      <c r="L5" s="60"/>
      <c r="M5" s="60"/>
      <c r="N5" s="60"/>
      <c r="O5" s="60"/>
    </row>
    <row r="6" spans="1:19" ht="141.94999999999999" customHeight="1" x14ac:dyDescent="0.45">
      <c r="A6" s="61" t="s">
        <v>796</v>
      </c>
      <c r="B6" s="61"/>
      <c r="C6" s="61"/>
      <c r="D6" s="61"/>
      <c r="E6" s="61"/>
      <c r="F6" s="61"/>
      <c r="G6" s="61"/>
      <c r="H6" s="61"/>
      <c r="I6" s="61"/>
      <c r="J6" s="61"/>
      <c r="K6" s="61"/>
      <c r="L6" s="61"/>
      <c r="M6" s="61"/>
      <c r="N6" s="61"/>
      <c r="O6" s="61"/>
      <c r="P6" s="61"/>
      <c r="Q6" s="61"/>
      <c r="R6" s="61"/>
      <c r="S6" s="61"/>
    </row>
    <row r="7" spans="1:19" ht="128.65" customHeight="1" x14ac:dyDescent="0.45">
      <c r="A7" s="61" t="s">
        <v>797</v>
      </c>
      <c r="B7" s="61"/>
      <c r="C7" s="61"/>
      <c r="D7" s="61"/>
      <c r="E7" s="61"/>
      <c r="F7" s="61"/>
      <c r="G7" s="61"/>
      <c r="H7" s="61"/>
      <c r="I7" s="61"/>
      <c r="J7" s="61"/>
      <c r="K7" s="61"/>
      <c r="L7" s="61"/>
      <c r="M7" s="61"/>
      <c r="N7" s="61"/>
      <c r="O7" s="61"/>
      <c r="P7" s="61"/>
      <c r="Q7" s="61"/>
      <c r="R7" s="61"/>
      <c r="S7" s="61"/>
    </row>
    <row r="8" spans="1:19" ht="3.4" customHeight="1" x14ac:dyDescent="0.35"/>
    <row r="9" spans="1:19" ht="23.25" x14ac:dyDescent="0.35">
      <c r="A9" s="49"/>
    </row>
    <row r="10" spans="1:19" ht="25.5" x14ac:dyDescent="0.45">
      <c r="A10" s="50" t="s">
        <v>798</v>
      </c>
    </row>
    <row r="11" spans="1:19" ht="25.5" x14ac:dyDescent="0.45">
      <c r="A11" s="50"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2" t="s">
        <v>800</v>
      </c>
      <c r="C18" s="62"/>
      <c r="D18" s="62" t="s">
        <v>801</v>
      </c>
      <c r="E18" s="62"/>
      <c r="F18" s="62" t="s">
        <v>802</v>
      </c>
      <c r="G18" s="62"/>
      <c r="H18" s="62" t="s">
        <v>803</v>
      </c>
      <c r="I18" s="62"/>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58" t="s">
        <v>804</v>
      </c>
      <c r="K23" s="59"/>
      <c r="L23" s="59"/>
      <c r="M23" s="59"/>
      <c r="N23" s="59"/>
      <c r="O23" s="59"/>
      <c r="P23" s="59"/>
      <c r="Q23" s="59"/>
      <c r="R23" s="59"/>
    </row>
    <row r="24" spans="2:18" ht="18.75" customHeight="1" x14ac:dyDescent="0.35">
      <c r="J24" s="59"/>
      <c r="K24" s="59"/>
      <c r="L24" s="59"/>
      <c r="M24" s="59"/>
      <c r="N24" s="59"/>
      <c r="O24" s="59"/>
      <c r="P24" s="59"/>
      <c r="Q24" s="59"/>
      <c r="R24" s="59"/>
    </row>
    <row r="25" spans="2:18" ht="18.75" customHeight="1" x14ac:dyDescent="0.35">
      <c r="J25" s="59"/>
      <c r="K25" s="59"/>
      <c r="L25" s="59"/>
      <c r="M25" s="59"/>
      <c r="N25" s="59"/>
      <c r="O25" s="59"/>
      <c r="P25" s="59"/>
      <c r="Q25" s="59"/>
      <c r="R25" s="5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5"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4" priority="4">
      <formula>B8=5</formula>
    </cfRule>
  </conditionalFormatting>
  <conditionalFormatting sqref="A1:A5">
    <cfRule type="expression" dxfId="3" priority="1">
      <formula>$A1&gt;=10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1" sqref="G11"/>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7" width="11.75" style="1" bestFit="1" customWidth="1"/>
    <col min="8"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759</v>
      </c>
    </row>
    <row r="3" spans="1:13" ht="21" x14ac:dyDescent="0.35">
      <c r="A3" s="33" t="s">
        <v>752</v>
      </c>
      <c r="B3" s="33" t="s">
        <v>753</v>
      </c>
      <c r="C3" s="33">
        <v>101</v>
      </c>
      <c r="D3" s="34">
        <v>30</v>
      </c>
      <c r="E3" s="44" t="b">
        <f t="shared" ref="E3:E8" si="0">A3=$F$2</f>
        <v>0</v>
      </c>
      <c r="F3" s="32" t="s">
        <v>1</v>
      </c>
      <c r="J3" s="36"/>
      <c r="M3" s="36"/>
    </row>
    <row r="4" spans="1:13" ht="21" x14ac:dyDescent="0.35">
      <c r="A4" s="33" t="s">
        <v>754</v>
      </c>
      <c r="B4" s="33" t="s">
        <v>755</v>
      </c>
      <c r="C4" s="33">
        <v>45</v>
      </c>
      <c r="D4" s="34">
        <v>22</v>
      </c>
      <c r="E4" s="44" t="b">
        <f t="shared" si="0"/>
        <v>0</v>
      </c>
      <c r="F4" s="33">
        <v>100</v>
      </c>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1</v>
      </c>
      <c r="F7" s="1" t="b">
        <f>C2&gt;F4</f>
        <v>0</v>
      </c>
      <c r="G7" s="37" t="b">
        <f>AND(C2&gt;=F4, F4&lt;&gt;"")</f>
        <v>0</v>
      </c>
    </row>
    <row r="8" spans="1:13" ht="21" x14ac:dyDescent="0.35">
      <c r="A8" s="33" t="s">
        <v>752</v>
      </c>
      <c r="B8" s="33" t="s">
        <v>761</v>
      </c>
      <c r="C8" s="33">
        <v>50</v>
      </c>
      <c r="D8" s="34">
        <v>2</v>
      </c>
      <c r="E8" s="44" t="b">
        <f t="shared" si="0"/>
        <v>0</v>
      </c>
      <c r="F8" s="1" t="b">
        <f>F4&lt;&gt;""</f>
        <v>1</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2" priority="1">
      <formula>AND($C2&gt;=$F$4, $F$4&lt;&gt;"")</formula>
    </cfRule>
    <cfRule type="expression" dxfId="1" priority="2">
      <formula>$A2=$F$2</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A3"/>
  <sheetViews>
    <sheetView zoomScale="205" zoomScaleNormal="205" workbookViewId="0">
      <selection activeCell="A2" sqref="A2"/>
    </sheetView>
  </sheetViews>
  <sheetFormatPr defaultRowHeight="16.5" x14ac:dyDescent="0.3"/>
  <cols>
    <col min="1" max="1" width="31.625" customWidth="1"/>
  </cols>
  <sheetData>
    <row r="1" spans="1:1" x14ac:dyDescent="0.3">
      <c r="A1" s="52">
        <v>44023</v>
      </c>
    </row>
    <row r="3" spans="1:1" x14ac:dyDescent="0.3">
      <c r="A3">
        <f>WEEKDAY(A1, 2)</f>
        <v>6</v>
      </c>
    </row>
  </sheetData>
  <conditionalFormatting sqref="A1">
    <cfRule type="expression" dxfId="0" priority="1">
      <formula xml:space="preserve"> AND(OR(WEEKDAY($A1, 2) =6, WEEKDAY($A1, 2) =7), $A1&lt;&gt;"")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M691"/>
  <sheetViews>
    <sheetView tabSelected="1" topLeftCell="E1" zoomScale="85" zoomScaleNormal="85" workbookViewId="0">
      <selection activeCell="K5" sqref="K5"/>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9.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3" s="9" customFormat="1" ht="39" customHeight="1" x14ac:dyDescent="0.35">
      <c r="A1" s="4" t="s">
        <v>3</v>
      </c>
      <c r="B1" s="5" t="s">
        <v>4</v>
      </c>
      <c r="C1" s="5" t="s">
        <v>5</v>
      </c>
      <c r="D1" s="5" t="s">
        <v>6</v>
      </c>
      <c r="E1" s="5" t="s">
        <v>7</v>
      </c>
      <c r="F1" s="5" t="s">
        <v>8</v>
      </c>
      <c r="G1" s="6" t="s">
        <v>9</v>
      </c>
      <c r="H1" s="7" t="s">
        <v>10</v>
      </c>
      <c r="I1" s="8"/>
      <c r="J1" s="9" t="s">
        <v>766</v>
      </c>
    </row>
    <row r="2" spans="1:13" ht="21" x14ac:dyDescent="0.4">
      <c r="A2" s="10">
        <v>14624</v>
      </c>
      <c r="B2" s="11" t="s">
        <v>11</v>
      </c>
      <c r="C2" s="11" t="s">
        <v>12</v>
      </c>
      <c r="D2" s="12">
        <v>1544</v>
      </c>
      <c r="E2" s="11" t="s">
        <v>13</v>
      </c>
      <c r="F2" s="11">
        <v>45</v>
      </c>
      <c r="G2" s="13">
        <v>27245</v>
      </c>
      <c r="H2" s="14">
        <v>40095</v>
      </c>
      <c r="J2" s="31" t="s">
        <v>745</v>
      </c>
      <c r="K2" s="57">
        <f>SUMIF(C:C, "mütəxəssis", D:D)</f>
        <v>208430</v>
      </c>
    </row>
    <row r="3" spans="1:13" ht="21" x14ac:dyDescent="0.4">
      <c r="A3" s="16">
        <v>13777</v>
      </c>
      <c r="B3" s="17" t="s">
        <v>14</v>
      </c>
      <c r="C3" s="17" t="s">
        <v>15</v>
      </c>
      <c r="D3" s="18">
        <v>939</v>
      </c>
      <c r="E3" s="17" t="s">
        <v>16</v>
      </c>
      <c r="F3" s="17">
        <v>31</v>
      </c>
      <c r="G3" s="19">
        <v>32615</v>
      </c>
      <c r="H3" s="20">
        <v>40395</v>
      </c>
      <c r="J3" s="31" t="s">
        <v>746</v>
      </c>
      <c r="K3" s="57">
        <f>SUMIF(C:C,  "*mütəxəssis*",  D:D)</f>
        <v>492410</v>
      </c>
    </row>
    <row r="4" spans="1:13" ht="21" x14ac:dyDescent="0.4">
      <c r="A4" s="10">
        <v>14686</v>
      </c>
      <c r="B4" s="11" t="s">
        <v>17</v>
      </c>
      <c r="C4" s="11" t="s">
        <v>18</v>
      </c>
      <c r="D4" s="12">
        <v>1578</v>
      </c>
      <c r="E4" s="11" t="s">
        <v>13</v>
      </c>
      <c r="F4" s="11">
        <v>47</v>
      </c>
      <c r="G4" s="13">
        <v>26652</v>
      </c>
      <c r="H4" s="14">
        <v>40001</v>
      </c>
      <c r="J4" s="31" t="s">
        <v>747</v>
      </c>
      <c r="K4" s="57">
        <f>SUMIF(D:D, "&gt;1500", D:D)</f>
        <v>942746</v>
      </c>
      <c r="L4" s="57">
        <f>SUMIF(D:D, "&gt;"&amp;1500, D:D)</f>
        <v>942746</v>
      </c>
      <c r="M4" s="57">
        <f>SUMIF(D:D, "&gt;1500")</f>
        <v>942746</v>
      </c>
    </row>
    <row r="5" spans="1:13" ht="21" x14ac:dyDescent="0.4">
      <c r="A5" s="16">
        <v>13901</v>
      </c>
      <c r="B5" s="17" t="s">
        <v>19</v>
      </c>
      <c r="C5" s="17" t="s">
        <v>20</v>
      </c>
      <c r="D5" s="18">
        <v>2928</v>
      </c>
      <c r="E5" s="17" t="s">
        <v>16</v>
      </c>
      <c r="F5" s="17">
        <v>49</v>
      </c>
      <c r="G5" s="19">
        <v>26038</v>
      </c>
      <c r="H5" s="20">
        <v>39843</v>
      </c>
      <c r="J5" s="31" t="s">
        <v>767</v>
      </c>
      <c r="K5" s="64">
        <f>SUMIFS(D:D, H:H,"&gt;=01/07/2010", H:H,"&lt;=30/09/2010")</f>
        <v>137697</v>
      </c>
      <c r="L5" s="21"/>
      <c r="M5" s="42"/>
    </row>
    <row r="6" spans="1:13" x14ac:dyDescent="0.35">
      <c r="A6" s="10">
        <v>14688</v>
      </c>
      <c r="B6" s="11" t="s">
        <v>21</v>
      </c>
      <c r="C6" s="11" t="s">
        <v>18</v>
      </c>
      <c r="D6" s="12">
        <v>1870</v>
      </c>
      <c r="E6" s="11" t="s">
        <v>13</v>
      </c>
      <c r="F6" s="11">
        <v>46</v>
      </c>
      <c r="G6" s="13">
        <v>26963</v>
      </c>
      <c r="H6" s="14">
        <v>40050</v>
      </c>
    </row>
    <row r="7" spans="1:13" x14ac:dyDescent="0.35">
      <c r="A7" s="16">
        <v>14942</v>
      </c>
      <c r="B7" s="17" t="s">
        <v>22</v>
      </c>
      <c r="C7" s="17" t="s">
        <v>15</v>
      </c>
      <c r="D7" s="18">
        <v>1633</v>
      </c>
      <c r="E7" s="17" t="s">
        <v>13</v>
      </c>
      <c r="F7" s="17">
        <v>40</v>
      </c>
      <c r="G7" s="19">
        <v>29363</v>
      </c>
      <c r="H7" s="20">
        <v>40430</v>
      </c>
    </row>
    <row r="8" spans="1:13" ht="22.5" x14ac:dyDescent="0.4">
      <c r="A8" s="10">
        <v>14672</v>
      </c>
      <c r="B8" s="11" t="s">
        <v>23</v>
      </c>
      <c r="C8" s="11" t="s">
        <v>18</v>
      </c>
      <c r="D8" s="12">
        <v>1284</v>
      </c>
      <c r="E8" s="11" t="s">
        <v>16</v>
      </c>
      <c r="F8" s="11">
        <v>51</v>
      </c>
      <c r="G8" s="13">
        <v>25207</v>
      </c>
      <c r="H8" s="14">
        <v>38884</v>
      </c>
      <c r="J8" s="41">
        <f>SUMIFS(D:D,C:C,"mütəxəssis",E:E,"kişi")</f>
        <v>126879</v>
      </c>
      <c r="K8" s="57">
        <f>SUMIFS(D:D, C:C, "mütəxəssis", E:E, "kişi")</f>
        <v>126879</v>
      </c>
    </row>
    <row r="9" spans="1:13" ht="22.5" x14ac:dyDescent="0.4">
      <c r="A9" s="16">
        <v>13843</v>
      </c>
      <c r="B9" s="17" t="s">
        <v>24</v>
      </c>
      <c r="C9" s="17" t="s">
        <v>12</v>
      </c>
      <c r="D9" s="18">
        <v>2633</v>
      </c>
      <c r="E9" s="17" t="s">
        <v>16</v>
      </c>
      <c r="F9" s="17">
        <v>45</v>
      </c>
      <c r="G9" s="19">
        <v>27572</v>
      </c>
      <c r="H9" s="20">
        <v>40073</v>
      </c>
      <c r="J9" s="41">
        <f>SUMIFS(D:D,C:C,"*mütəxəssis*",D:D,"&lt;=1500")</f>
        <v>111944</v>
      </c>
      <c r="K9" s="57">
        <f>SUMIFS(D:D,C:C, "*mütəxəssis*", D:D, "&lt;=1500")</f>
        <v>111944</v>
      </c>
    </row>
    <row r="10" spans="1:13" x14ac:dyDescent="0.35">
      <c r="A10" s="10">
        <v>14244</v>
      </c>
      <c r="B10" s="11" t="s">
        <v>25</v>
      </c>
      <c r="C10" s="11" t="s">
        <v>26</v>
      </c>
      <c r="D10" s="12">
        <v>1989</v>
      </c>
      <c r="E10" s="11" t="s">
        <v>13</v>
      </c>
      <c r="F10" s="11">
        <v>28</v>
      </c>
      <c r="G10" s="13">
        <v>33515</v>
      </c>
      <c r="H10" s="14">
        <v>43222</v>
      </c>
    </row>
    <row r="11" spans="1:13" x14ac:dyDescent="0.35">
      <c r="A11" s="16">
        <v>14193</v>
      </c>
      <c r="B11" s="17" t="s">
        <v>27</v>
      </c>
      <c r="C11" s="17" t="s">
        <v>28</v>
      </c>
      <c r="D11" s="18">
        <v>2343</v>
      </c>
      <c r="E11" s="17" t="s">
        <v>13</v>
      </c>
      <c r="F11" s="17">
        <v>51</v>
      </c>
      <c r="G11" s="19">
        <v>25234</v>
      </c>
      <c r="H11" s="20">
        <v>38862</v>
      </c>
      <c r="J11" s="15">
        <f>SUMIF(E2:E690,  "qadın", D2:D690)</f>
        <v>559265</v>
      </c>
      <c r="K11" s="15">
        <f>SUMIF(E:E,  "qadın", D:D)</f>
        <v>559265</v>
      </c>
    </row>
    <row r="12" spans="1:13" x14ac:dyDescent="0.35">
      <c r="A12" s="10">
        <v>14460</v>
      </c>
      <c r="B12" s="11" t="s">
        <v>29</v>
      </c>
      <c r="C12" s="11" t="s">
        <v>30</v>
      </c>
      <c r="D12" s="12">
        <v>2700</v>
      </c>
      <c r="E12" s="11" t="s">
        <v>16</v>
      </c>
      <c r="F12" s="11">
        <v>35</v>
      </c>
      <c r="G12" s="13">
        <v>31121</v>
      </c>
      <c r="H12" s="14">
        <v>40192</v>
      </c>
      <c r="J12" s="15">
        <f>SUMIF(D2:D4, "&gt;1000", D2:D4)</f>
        <v>3122</v>
      </c>
    </row>
    <row r="13" spans="1:13" x14ac:dyDescent="0.35">
      <c r="A13" s="16">
        <v>14628</v>
      </c>
      <c r="B13" s="17" t="s">
        <v>31</v>
      </c>
      <c r="C13" s="17" t="s">
        <v>12</v>
      </c>
      <c r="D13" s="18">
        <v>2131</v>
      </c>
      <c r="E13" s="17" t="s">
        <v>16</v>
      </c>
      <c r="F13" s="17">
        <v>40</v>
      </c>
      <c r="G13" s="19">
        <v>29150</v>
      </c>
      <c r="H13" s="20">
        <v>40417</v>
      </c>
    </row>
    <row r="14" spans="1:13" x14ac:dyDescent="0.35">
      <c r="A14" s="10">
        <v>13891</v>
      </c>
      <c r="B14" s="11" t="s">
        <v>32</v>
      </c>
      <c r="C14" s="11" t="s">
        <v>33</v>
      </c>
      <c r="D14" s="12">
        <v>2160</v>
      </c>
      <c r="E14" s="11" t="s">
        <v>13</v>
      </c>
      <c r="F14" s="11">
        <v>33</v>
      </c>
      <c r="G14" s="13">
        <v>31685</v>
      </c>
      <c r="H14" s="14">
        <v>40287</v>
      </c>
    </row>
    <row r="15" spans="1:13" x14ac:dyDescent="0.35">
      <c r="A15" s="16">
        <v>14631</v>
      </c>
      <c r="B15" s="17" t="s">
        <v>34</v>
      </c>
      <c r="C15" s="17" t="s">
        <v>12</v>
      </c>
      <c r="D15" s="18">
        <v>1271</v>
      </c>
      <c r="E15" s="17" t="s">
        <v>16</v>
      </c>
      <c r="F15" s="17">
        <v>31</v>
      </c>
      <c r="G15" s="19">
        <v>32326</v>
      </c>
      <c r="H15" s="20">
        <v>40443</v>
      </c>
      <c r="J15" s="21">
        <v>40360</v>
      </c>
    </row>
    <row r="16" spans="1:13" x14ac:dyDescent="0.35">
      <c r="A16" s="10">
        <v>14210</v>
      </c>
      <c r="B16" s="11" t="s">
        <v>35</v>
      </c>
      <c r="C16" s="11" t="s">
        <v>36</v>
      </c>
      <c r="D16" s="12">
        <v>1582</v>
      </c>
      <c r="E16" s="11" t="s">
        <v>13</v>
      </c>
      <c r="F16" s="11">
        <v>38</v>
      </c>
      <c r="G16" s="13">
        <v>29947</v>
      </c>
      <c r="H16" s="14">
        <v>40541</v>
      </c>
      <c r="J16" s="21">
        <v>40451</v>
      </c>
    </row>
    <row r="17" spans="1:10" x14ac:dyDescent="0.35">
      <c r="A17" s="16">
        <v>13719</v>
      </c>
      <c r="B17" s="17" t="s">
        <v>37</v>
      </c>
      <c r="C17" s="17" t="s">
        <v>36</v>
      </c>
      <c r="D17" s="18">
        <v>1700</v>
      </c>
      <c r="E17" s="17" t="s">
        <v>16</v>
      </c>
      <c r="F17" s="17">
        <v>51</v>
      </c>
      <c r="G17" s="19">
        <v>25296</v>
      </c>
      <c r="H17" s="20">
        <v>38852</v>
      </c>
      <c r="J17" s="63">
        <v>40360</v>
      </c>
    </row>
    <row r="18" spans="1:10" x14ac:dyDescent="0.35">
      <c r="A18" s="10">
        <v>14199</v>
      </c>
      <c r="B18" s="11" t="s">
        <v>38</v>
      </c>
      <c r="C18" s="11" t="s">
        <v>28</v>
      </c>
      <c r="D18" s="12">
        <v>612</v>
      </c>
      <c r="E18" s="11" t="s">
        <v>16</v>
      </c>
      <c r="F18" s="11">
        <v>29</v>
      </c>
      <c r="G18" s="13">
        <v>33195</v>
      </c>
      <c r="H18" s="14">
        <v>44059</v>
      </c>
      <c r="J18" s="63">
        <v>40451</v>
      </c>
    </row>
    <row r="19" spans="1:10" x14ac:dyDescent="0.35">
      <c r="A19" s="16">
        <v>13923</v>
      </c>
      <c r="B19" s="17" t="s">
        <v>39</v>
      </c>
      <c r="C19" s="17" t="s">
        <v>40</v>
      </c>
      <c r="D19" s="18">
        <v>2898</v>
      </c>
      <c r="E19" s="17" t="s">
        <v>16</v>
      </c>
      <c r="F19" s="17">
        <v>49</v>
      </c>
      <c r="G19" s="19">
        <v>26079</v>
      </c>
      <c r="H19" s="20">
        <v>39846</v>
      </c>
    </row>
    <row r="20" spans="1:10" x14ac:dyDescent="0.35">
      <c r="A20" s="10">
        <v>14546</v>
      </c>
      <c r="B20" s="11" t="s">
        <v>41</v>
      </c>
      <c r="C20" s="11" t="s">
        <v>42</v>
      </c>
      <c r="D20" s="12">
        <v>957</v>
      </c>
      <c r="E20" s="11" t="s">
        <v>16</v>
      </c>
      <c r="F20" s="11">
        <v>23</v>
      </c>
      <c r="G20" s="13">
        <v>35468</v>
      </c>
      <c r="H20" s="14">
        <v>44002</v>
      </c>
    </row>
    <row r="21" spans="1:10" x14ac:dyDescent="0.35">
      <c r="A21" s="16">
        <v>14044</v>
      </c>
      <c r="B21" s="17" t="s">
        <v>43</v>
      </c>
      <c r="C21" s="17" t="s">
        <v>36</v>
      </c>
      <c r="D21" s="18">
        <v>1943</v>
      </c>
      <c r="E21" s="17" t="s">
        <v>16</v>
      </c>
      <c r="F21" s="17">
        <v>35</v>
      </c>
      <c r="G21" s="19">
        <v>31221</v>
      </c>
      <c r="H21" s="20">
        <v>40185</v>
      </c>
    </row>
    <row r="22" spans="1:10" x14ac:dyDescent="0.35">
      <c r="A22" s="10">
        <v>14442</v>
      </c>
      <c r="B22" s="11" t="s">
        <v>44</v>
      </c>
      <c r="C22" s="11" t="s">
        <v>30</v>
      </c>
      <c r="D22" s="12">
        <v>642</v>
      </c>
      <c r="E22" s="11" t="s">
        <v>16</v>
      </c>
      <c r="F22" s="11">
        <v>44</v>
      </c>
      <c r="G22" s="13">
        <v>27890</v>
      </c>
      <c r="H22" s="14">
        <v>40156</v>
      </c>
    </row>
    <row r="23" spans="1:10" x14ac:dyDescent="0.35">
      <c r="A23" s="16">
        <v>14462</v>
      </c>
      <c r="B23" s="17" t="s">
        <v>45</v>
      </c>
      <c r="C23" s="17" t="s">
        <v>30</v>
      </c>
      <c r="D23" s="18">
        <v>2370</v>
      </c>
      <c r="E23" s="17" t="s">
        <v>16</v>
      </c>
      <c r="F23" s="17">
        <v>35</v>
      </c>
      <c r="G23" s="19">
        <v>31113</v>
      </c>
      <c r="H23" s="20">
        <v>40198</v>
      </c>
    </row>
    <row r="24" spans="1:10" x14ac:dyDescent="0.35">
      <c r="A24" s="10">
        <v>14607</v>
      </c>
      <c r="B24" s="11" t="s">
        <v>46</v>
      </c>
      <c r="C24" s="11" t="s">
        <v>47</v>
      </c>
      <c r="D24" s="12">
        <v>517</v>
      </c>
      <c r="E24" s="11" t="s">
        <v>13</v>
      </c>
      <c r="F24" s="11">
        <v>21</v>
      </c>
      <c r="G24" s="13">
        <v>36156</v>
      </c>
      <c r="H24" s="14">
        <v>44056</v>
      </c>
    </row>
    <row r="25" spans="1:10" x14ac:dyDescent="0.35">
      <c r="A25" s="16">
        <v>14959</v>
      </c>
      <c r="B25" s="17" t="s">
        <v>48</v>
      </c>
      <c r="C25" s="17" t="s">
        <v>15</v>
      </c>
      <c r="D25" s="18">
        <v>982</v>
      </c>
      <c r="E25" s="17" t="s">
        <v>13</v>
      </c>
      <c r="F25" s="17">
        <v>37</v>
      </c>
      <c r="G25" s="19">
        <v>30383</v>
      </c>
      <c r="H25" s="20">
        <v>40616</v>
      </c>
    </row>
    <row r="26" spans="1:10" x14ac:dyDescent="0.35">
      <c r="A26" s="10">
        <v>13921</v>
      </c>
      <c r="B26" s="11" t="s">
        <v>49</v>
      </c>
      <c r="C26" s="11" t="s">
        <v>40</v>
      </c>
      <c r="D26" s="12">
        <v>749</v>
      </c>
      <c r="E26" s="11" t="s">
        <v>16</v>
      </c>
      <c r="F26" s="11">
        <v>49</v>
      </c>
      <c r="G26" s="13">
        <v>25875</v>
      </c>
      <c r="H26" s="14">
        <v>44062</v>
      </c>
    </row>
    <row r="27" spans="1:10" x14ac:dyDescent="0.35">
      <c r="A27" s="16">
        <v>13632</v>
      </c>
      <c r="B27" s="17" t="s">
        <v>50</v>
      </c>
      <c r="C27" s="17" t="s">
        <v>51</v>
      </c>
      <c r="D27" s="18">
        <v>1434</v>
      </c>
      <c r="E27" s="17" t="s">
        <v>13</v>
      </c>
      <c r="F27" s="17">
        <v>47</v>
      </c>
      <c r="G27" s="19">
        <v>26808</v>
      </c>
      <c r="H27" s="20">
        <v>39958</v>
      </c>
    </row>
    <row r="28" spans="1:10" x14ac:dyDescent="0.35">
      <c r="A28" s="10">
        <v>14071</v>
      </c>
      <c r="B28" s="11" t="s">
        <v>52</v>
      </c>
      <c r="C28" s="11" t="s">
        <v>36</v>
      </c>
      <c r="D28" s="12">
        <v>532</v>
      </c>
      <c r="E28" s="11" t="s">
        <v>13</v>
      </c>
      <c r="F28" s="11">
        <v>23</v>
      </c>
      <c r="G28" s="13">
        <v>35567</v>
      </c>
      <c r="H28" s="14">
        <v>44034</v>
      </c>
    </row>
    <row r="29" spans="1:10" x14ac:dyDescent="0.35">
      <c r="A29" s="16">
        <v>15074</v>
      </c>
      <c r="B29" s="17" t="s">
        <v>53</v>
      </c>
      <c r="C29" s="17" t="s">
        <v>54</v>
      </c>
      <c r="D29" s="18">
        <v>1916</v>
      </c>
      <c r="E29" s="17" t="s">
        <v>13</v>
      </c>
      <c r="F29" s="17">
        <v>40</v>
      </c>
      <c r="G29" s="19">
        <v>29136</v>
      </c>
      <c r="H29" s="20">
        <v>40434</v>
      </c>
    </row>
    <row r="30" spans="1:10" x14ac:dyDescent="0.35">
      <c r="A30" s="10">
        <v>14505</v>
      </c>
      <c r="B30" s="11" t="s">
        <v>55</v>
      </c>
      <c r="C30" s="11" t="s">
        <v>56</v>
      </c>
      <c r="D30" s="12">
        <v>1851</v>
      </c>
      <c r="E30" s="11" t="s">
        <v>13</v>
      </c>
      <c r="F30" s="11">
        <v>45</v>
      </c>
      <c r="G30" s="13">
        <v>27217</v>
      </c>
      <c r="H30" s="14">
        <v>40085</v>
      </c>
    </row>
    <row r="31" spans="1:10" x14ac:dyDescent="0.35">
      <c r="A31" s="16">
        <v>14953</v>
      </c>
      <c r="B31" s="17" t="s">
        <v>57</v>
      </c>
      <c r="C31" s="17" t="s">
        <v>15</v>
      </c>
      <c r="D31" s="18">
        <v>1875</v>
      </c>
      <c r="E31" s="17" t="s">
        <v>16</v>
      </c>
      <c r="F31" s="17">
        <v>38</v>
      </c>
      <c r="G31" s="19">
        <v>29892</v>
      </c>
      <c r="H31" s="20">
        <v>40554</v>
      </c>
    </row>
    <row r="32" spans="1:10"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row>
  </sheetData>
  <autoFilter ref="A1:H690" xr:uid="{7B06B523-7D92-4F98-AB9C-BBB1C2D6EE2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5" t="s">
        <v>772</v>
      </c>
    </row>
    <row r="2" spans="1:2" ht="18" x14ac:dyDescent="0.25">
      <c r="A2" s="46" t="s">
        <v>773</v>
      </c>
      <c r="B2" s="1" t="s">
        <v>765</v>
      </c>
    </row>
    <row r="3" spans="1:2" ht="18" x14ac:dyDescent="0.25">
      <c r="A3" s="47" t="s">
        <v>774</v>
      </c>
      <c r="B3" s="1" t="s">
        <v>765</v>
      </c>
    </row>
    <row r="4" spans="1:2" ht="18" x14ac:dyDescent="0.25">
      <c r="A4" s="46" t="s">
        <v>794</v>
      </c>
      <c r="B4" s="1" t="s">
        <v>765</v>
      </c>
    </row>
    <row r="5" spans="1:2" ht="18" x14ac:dyDescent="0.25">
      <c r="A5" s="47" t="s">
        <v>793</v>
      </c>
    </row>
    <row r="6" spans="1:2" ht="18" x14ac:dyDescent="0.25">
      <c r="A6" s="46" t="s">
        <v>792</v>
      </c>
    </row>
    <row r="7" spans="1:2" ht="18" x14ac:dyDescent="0.25">
      <c r="A7" s="47" t="s">
        <v>791</v>
      </c>
    </row>
    <row r="8" spans="1:2" ht="18" x14ac:dyDescent="0.25">
      <c r="A8" s="46" t="s">
        <v>790</v>
      </c>
    </row>
    <row r="9" spans="1:2" ht="18" x14ac:dyDescent="0.25">
      <c r="A9" s="47" t="s">
        <v>789</v>
      </c>
    </row>
    <row r="10" spans="1:2" ht="18" x14ac:dyDescent="0.25">
      <c r="A10" s="46" t="s">
        <v>788</v>
      </c>
    </row>
    <row r="11" spans="1:2" ht="18" x14ac:dyDescent="0.25">
      <c r="A11" s="47" t="s">
        <v>787</v>
      </c>
    </row>
    <row r="12" spans="1:2" ht="18" x14ac:dyDescent="0.25">
      <c r="A12" s="46" t="s">
        <v>786</v>
      </c>
    </row>
    <row r="13" spans="1:2" ht="18" x14ac:dyDescent="0.25">
      <c r="A13" s="47" t="s">
        <v>785</v>
      </c>
    </row>
    <row r="14" spans="1:2" ht="18" x14ac:dyDescent="0.25">
      <c r="A14" s="46" t="s">
        <v>784</v>
      </c>
    </row>
    <row r="15" spans="1:2" ht="17.25" customHeight="1" x14ac:dyDescent="0.25">
      <c r="A15" s="47" t="s">
        <v>781</v>
      </c>
    </row>
    <row r="16" spans="1:2" ht="18" x14ac:dyDescent="0.25">
      <c r="A16" s="46" t="s">
        <v>782</v>
      </c>
    </row>
    <row r="17" spans="1:1" ht="18" x14ac:dyDescent="0.25">
      <c r="A17" s="47" t="s">
        <v>783</v>
      </c>
    </row>
    <row r="18" spans="1:1" ht="17.25" customHeight="1" x14ac:dyDescent="0.25">
      <c r="A18" s="46" t="s">
        <v>779</v>
      </c>
    </row>
    <row r="19" spans="1:1" ht="17.25" customHeight="1" x14ac:dyDescent="0.25">
      <c r="A19" s="47" t="s">
        <v>780</v>
      </c>
    </row>
    <row r="20" spans="1:1" ht="17.25" customHeight="1" x14ac:dyDescent="0.25">
      <c r="A20" s="46" t="s">
        <v>778</v>
      </c>
    </row>
    <row r="21" spans="1:1" ht="18" x14ac:dyDescent="0.25">
      <c r="A21" s="47" t="s">
        <v>777</v>
      </c>
    </row>
    <row r="22" spans="1:1" ht="18" x14ac:dyDescent="0.25">
      <c r="A22" s="46" t="s">
        <v>776</v>
      </c>
    </row>
    <row r="23" spans="1:1" customFormat="1" ht="18.75" x14ac:dyDescent="0.3">
      <c r="A23" s="47"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3B6B-5AE8-4774-BF03-82D7BFA0B5ED}">
  <sheetPr>
    <tabColor theme="5"/>
  </sheetPr>
  <dimension ref="A1:L23"/>
  <sheetViews>
    <sheetView zoomScaleNormal="100" workbookViewId="0">
      <selection activeCell="A4" sqref="A4"/>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53" t="s">
        <v>806</v>
      </c>
      <c r="B1">
        <f>SUM(C1:D1)</f>
        <v>5</v>
      </c>
      <c r="C1">
        <v>2</v>
      </c>
      <c r="D1">
        <v>3</v>
      </c>
      <c r="F1">
        <f>SUM(G1,H1)</f>
        <v>9</v>
      </c>
      <c r="G1">
        <v>4</v>
      </c>
      <c r="H1">
        <v>5</v>
      </c>
      <c r="L1">
        <v>24</v>
      </c>
    </row>
    <row r="2" spans="1:12" ht="18" x14ac:dyDescent="0.3">
      <c r="A2" s="54" t="s">
        <v>807</v>
      </c>
    </row>
    <row r="3" spans="1:12" ht="18.75" x14ac:dyDescent="0.3">
      <c r="A3" s="53" t="s">
        <v>808</v>
      </c>
    </row>
    <row r="4" spans="1:12" ht="18.75" x14ac:dyDescent="0.3">
      <c r="A4" s="55"/>
    </row>
    <row r="5" spans="1:12" ht="18.75" x14ac:dyDescent="0.3">
      <c r="A5" s="53"/>
    </row>
    <row r="6" spans="1:12" ht="18" x14ac:dyDescent="0.3">
      <c r="A6" s="54"/>
    </row>
    <row r="7" spans="1:12" ht="18" x14ac:dyDescent="0.3">
      <c r="A7" s="56"/>
    </row>
    <row r="8" spans="1:12" ht="18" x14ac:dyDescent="0.3">
      <c r="A8" s="54"/>
    </row>
    <row r="9" spans="1:12" ht="18" x14ac:dyDescent="0.3">
      <c r="A9" s="56"/>
    </row>
    <row r="10" spans="1:12" ht="18" x14ac:dyDescent="0.3">
      <c r="A10" s="54"/>
    </row>
    <row r="11" spans="1:12" ht="18" x14ac:dyDescent="0.3">
      <c r="A11" s="56"/>
    </row>
    <row r="12" spans="1:12" ht="18" x14ac:dyDescent="0.3">
      <c r="A12" s="54"/>
    </row>
    <row r="13" spans="1:12" ht="18" x14ac:dyDescent="0.3">
      <c r="A13" s="56"/>
    </row>
    <row r="14" spans="1:12" ht="18" x14ac:dyDescent="0.3">
      <c r="A14" s="54"/>
    </row>
    <row r="15" spans="1:12" ht="17.25" customHeight="1" x14ac:dyDescent="0.3">
      <c r="A15" s="56"/>
    </row>
    <row r="16" spans="1:12" ht="18" x14ac:dyDescent="0.3">
      <c r="A16" s="54"/>
    </row>
    <row r="17" spans="1:1" ht="18" x14ac:dyDescent="0.3">
      <c r="A17" s="56"/>
    </row>
    <row r="18" spans="1:1" ht="17.25" customHeight="1" x14ac:dyDescent="0.3">
      <c r="A18" s="54"/>
    </row>
    <row r="19" spans="1:1" ht="17.25" customHeight="1" x14ac:dyDescent="0.3">
      <c r="A19" s="56"/>
    </row>
    <row r="20" spans="1:1" ht="17.25" customHeight="1" x14ac:dyDescent="0.3">
      <c r="A20" s="54"/>
    </row>
    <row r="21" spans="1:1" ht="18" x14ac:dyDescent="0.3">
      <c r="A21" s="56"/>
    </row>
    <row r="22" spans="1:1" ht="18" x14ac:dyDescent="0.3">
      <c r="A22" s="54"/>
    </row>
    <row r="23" spans="1:1" ht="18" x14ac:dyDescent="0.3">
      <c r="A23"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HANDEX</vt:lpstr>
      <vt:lpstr>Dataset</vt:lpstr>
      <vt:lpstr>MATH&amp;TRİG formulas</vt:lpstr>
      <vt:lpstr>MATH&amp;TRİG formulas (2)</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2025-05-07T12:52:34Z</dcterms:modified>
</cp:coreProperties>
</file>