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\Handex Excel\Excel 2021-Yeni Excel funksiyaları\"/>
    </mc:Choice>
  </mc:AlternateContent>
  <xr:revisionPtr revIDLastSave="0" documentId="13_ncr:1_{496D9D13-2CE9-49D3-91C0-DABF772E198E}" xr6:coauthVersionLast="45" xr6:coauthVersionMax="47" xr10:uidLastSave="{00000000-0000-0000-0000-000000000000}"/>
  <bookViews>
    <workbookView xWindow="-120" yWindow="-120" windowWidth="20730" windowHeight="11160" firstSheet="3" activeTab="5" xr2:uid="{0441237C-2694-4C89-9DEA-8B9049EE1EDD}"/>
  </bookViews>
  <sheets>
    <sheet name="xlookup arqumentlər" sheetId="27" r:id="rId1"/>
    <sheet name="Vertikal XL" sheetId="21" r:id="rId2"/>
    <sheet name="Horizontal XL" sheetId="22" r:id="rId3"/>
    <sheet name="Təxmini axtarış-Match mode" sheetId="23" r:id="rId4"/>
    <sheet name="Simvollarla axtarış-Match mode" sheetId="24" r:id="rId5"/>
    <sheet name="Axtarış istiqaməti-Search mode" sheetId="25" r:id="rId6"/>
  </sheets>
  <externalReferences>
    <externalReference r:id="rId7"/>
    <externalReference r:id="rId8"/>
  </externalReferences>
  <definedNames>
    <definedName name="__IntlFixup" hidden="1">TRUE</definedName>
    <definedName name="AccessDatabase" hidden="1">"C:\My Documents\MAUI MALL1.mdb"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Cwvu.CapersView." localSheetId="0" hidden="1">[1]MASTER!#REF!</definedName>
    <definedName name="Cwvu.CapersView." hidden="1">[1]MASTER!#REF!</definedName>
    <definedName name="Cwvu.Japan_Capers_Ed_Pub." localSheetId="0" hidden="1">[1]MASTER!#REF!</definedName>
    <definedName name="Cwvu.Japan_Capers_Ed_Pub." hidden="1">[1]MASTER!#REF!</definedName>
    <definedName name="Cwvu.KJP_CC." localSheetId="0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de" localSheetId="0" hidden="1">{"программа",#N/A,TRUE,"lessons";"продажа оргтехники",#N/A,TRUE,"образец"}</definedName>
    <definedName name="de" hidden="1">{"программа",#N/A,TRUE,"lessons";"продажа оргтехники",#N/A,TRUE,"образец"}</definedName>
    <definedName name="gh" localSheetId="0" hidden="1">[1]MASTER!#REF!</definedName>
    <definedName name="gh" hidden="1">[1]MASTER!#REF!</definedName>
    <definedName name="HTML_CodePage" hidden="1">1252</definedName>
    <definedName name="HTML_Control" localSheetId="0" hidden="1">{"'PRODUCTIONCOST SHEET'!$B$3:$G$48"}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o" localSheetId="0" hidden="1">#REF!</definedName>
    <definedName name="o" hidden="1">#REF!</definedName>
    <definedName name="ok" localSheetId="0" hidden="1">#REF!</definedName>
    <definedName name="ok" hidden="1">#REF!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wvu.CapersView." localSheetId="0" hidden="1">[1]MASTER!#REF!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vertex42_copyright" hidden="1">"© 2014 Vertex42 LLC"</definedName>
    <definedName name="vertex42_id" hidden="1">"travel-budget.xlsx"</definedName>
    <definedName name="vertex42_title" hidden="1">"Travel Budget Worksheet"</definedName>
    <definedName name="wrn.CapersPlotter." localSheetId="0" hidden="1">{#N/A,#N/A,FALSE,"DI 2 YEAR MASTER SCHEDULE"}</definedName>
    <definedName name="wrn.CapersPlotter." hidden="1">{#N/A,#N/A,FALSE,"DI 2 YEAR MASTER SCHEDULE"}</definedName>
    <definedName name="wrn.Edutainment._.Priority._.List." localSheetId="0" hidden="1">{#N/A,#N/A,FALSE,"DI 2 YEAR MASTER SCHEDULE"}</definedName>
    <definedName name="wrn.Edutainment._.Priority._.List." hidden="1">{#N/A,#N/A,FALSE,"DI 2 YEAR MASTER SCHEDULE"}</definedName>
    <definedName name="wrn.Japan_Capers_Ed._.Pub." localSheetId="0" hidden="1">{"Japan_Capers_Ed_Pub",#N/A,FALSE,"DI 2 YEAR MASTER SCHEDULE"}</definedName>
    <definedName name="wrn.Japan_Capers_Ed._.Pub." hidden="1">{"Japan_Capers_Ed_Pub",#N/A,FALSE,"DI 2 YEAR MASTER SCHEDULE"}</definedName>
    <definedName name="wrn.Priority._.list." localSheetId="0" hidden="1">{#N/A,#N/A,FALSE,"DI 2 YEAR MASTER SCHEDULE"}</definedName>
    <definedName name="wrn.Priority._.list." hidden="1">{#N/A,#N/A,FALSE,"DI 2 YEAR MASTER SCHEDULE"}</definedName>
    <definedName name="wrn.Prjcted._.Mnthly._.Qtys." localSheetId="0" hidden="1">{#N/A,#N/A,FALSE,"PRJCTED MNTHLY QTY's"}</definedName>
    <definedName name="wrn.Prjcted._.Mnthly._.Qtys." hidden="1">{#N/A,#N/A,FALSE,"PRJCTED MNTHLY QTY's"}</definedName>
    <definedName name="wrn.Prjcted._.Qtrly._.Dollars." localSheetId="0" hidden="1">{#N/A,#N/A,FALSE,"PRJCTED QTRLY $'s"}</definedName>
    <definedName name="wrn.Prjcted._.Qtrly._.Dollars." hidden="1">{#N/A,#N/A,FALSE,"PRJCTED QTRLY $'s"}</definedName>
    <definedName name="wrn.Prjcted._.Qtrly._.Qtys." localSheetId="0" hidden="1">{#N/A,#N/A,FALSE,"PRJCTED QTRLY QTY's"}</definedName>
    <definedName name="wrn.Prjcted._.Qtrly._.Qtys." hidden="1">{#N/A,#N/A,FALSE,"PRJCTED QTRLY QTY's"}</definedName>
    <definedName name="wrn.QUARTERLY._.VIEW." localSheetId="0" hidden="1">{"QUARTERLY VIEW",#N/A,FALSE,"YEAR TOTAL"}</definedName>
    <definedName name="wrn.QUARTERLY._.VIEW." hidden="1">{"QUARTERLY VIEW",#N/A,FALSE,"YEAR TOTAL"}</definedName>
    <definedName name="wrn.YEAR._.VIEW." localSheetId="0" hidden="1">{#N/A,#N/A,FALSE,"YEAR TOTAL"}</definedName>
    <definedName name="wrn.YEAR._.VIEW." hidden="1">{#N/A,#N/A,FALSE,"YEAR TOTAL"}</definedName>
    <definedName name="wrn.отчет._.по._.курсу." localSheetId="0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wvu.CapersView." localSheetId="0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0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0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localSheetId="0" hidden="1">[1]MASTER!#REF!,[1]MASTER!#REF!,[1]MASTER!#REF!,[1]MASTER!#REF!,[1]MASTER!#REF!,[1]MASTER!#REF!,[1]MASTER!#REF!,[1]MASTER!$A$98:$IV$272</definedName>
    <definedName name="Z_9A428CE1_B4D9_11D0_A8AA_0000C071AEE7_.wvu.Rows" hidden="1">[1]MASTER!#REF!,[1]MASTER!#REF!,[1]MASTER!#REF!,[1]MASTER!#REF!,[1]MASTER!#REF!,[1]MASTER!#REF!,[1]MASTER!#REF!,[1]MASTER!$A$98:$IV$272</definedName>
    <definedName name="а" hidden="1">'[2]THREE VARIABLES'!$N$1:$V$165</definedName>
    <definedName name="АА" hidden="1">[1]MASTER!#REF!</definedName>
    <definedName name="ВАА" hidden="1">[1]MASTER!#REF!</definedName>
    <definedName name="вв" localSheetId="0" hidden="1">{"программа",#N/A,TRUE,"lessons";"продажа оргтехники",#N/A,TRUE,"образец"}</definedName>
    <definedName name="вв" hidden="1">{"программа",#N/A,TRUE,"lessons";"продажа оргтехники",#N/A,TRUE,"образец"}</definedName>
    <definedName name="ВВВ" hidden="1">[1]MASTER!#REF!</definedName>
    <definedName name="ДЖ" hidden="1">[1]MASTER!#REF!</definedName>
    <definedName name="жж" hidden="1">[1]MASTER!#REF!</definedName>
    <definedName name="з" localSheetId="0" hidden="1">{"программа",#N/A,TRUE,"lessons";"продажа оргтехники",#N/A,TRUE,"образец"}</definedName>
    <definedName name="з" hidden="1">{"программа",#N/A,TRUE,"lessons";"продажа оргтехники",#N/A,TRUE,"образец"}</definedName>
    <definedName name="ке" localSheetId="0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УАА" hidden="1">[1]MASTER!#REF!</definedName>
    <definedName name="х" localSheetId="0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  <definedName name="ы" hidden="1">[1]MASTER!#REF!</definedName>
    <definedName name="ывыа" hidden="1">[1]MASTER!#REF!</definedName>
    <definedName name="ььь" hidden="1">[1]MASTER!#REF!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25" l="1"/>
  <c r="I10" i="25"/>
  <c r="K5" i="25"/>
  <c r="I5" i="25"/>
  <c r="H4" i="24"/>
  <c r="H5" i="24"/>
  <c r="H6" i="24"/>
  <c r="H7" i="24"/>
  <c r="H8" i="24"/>
  <c r="H9" i="24"/>
  <c r="H10" i="24"/>
  <c r="H11" i="24"/>
  <c r="H3" i="24"/>
  <c r="D4" i="23"/>
  <c r="D5" i="23"/>
  <c r="D6" i="23"/>
  <c r="D7" i="23"/>
  <c r="D3" i="23"/>
  <c r="C4" i="23"/>
  <c r="C5" i="23"/>
  <c r="C6" i="23"/>
  <c r="C7" i="23"/>
  <c r="C3" i="23"/>
  <c r="C7" i="22"/>
  <c r="K20" i="21"/>
  <c r="K19" i="21"/>
  <c r="K18" i="21"/>
  <c r="K17" i="21"/>
  <c r="K16" i="21"/>
  <c r="K15" i="21"/>
  <c r="K10" i="21"/>
  <c r="K9" i="21"/>
  <c r="K8" i="21"/>
  <c r="K7" i="21"/>
  <c r="K6" i="21"/>
  <c r="K5" i="21"/>
  <c r="M6" i="21"/>
  <c r="M7" i="21"/>
  <c r="M8" i="21"/>
  <c r="M9" i="21"/>
  <c r="M10" i="21"/>
  <c r="M5" i="21"/>
  <c r="L6" i="21"/>
  <c r="L7" i="21"/>
  <c r="L8" i="21"/>
  <c r="L9" i="21"/>
  <c r="L10" i="21"/>
  <c r="L5" i="21"/>
  <c r="H9" i="21"/>
  <c r="H5" i="21"/>
  <c r="H1" i="21"/>
  <c r="G9" i="21"/>
  <c r="G5" i="21"/>
  <c r="F85" i="25" l="1"/>
  <c r="F84" i="25"/>
  <c r="F83" i="25"/>
  <c r="F82" i="25"/>
  <c r="F81" i="25"/>
  <c r="F80" i="25"/>
  <c r="F79" i="25"/>
  <c r="F78" i="25"/>
  <c r="F77" i="25"/>
  <c r="F76" i="25"/>
  <c r="F75" i="25"/>
  <c r="F74" i="25"/>
  <c r="F73" i="25"/>
  <c r="F72" i="25"/>
  <c r="F71" i="25"/>
  <c r="F70" i="25"/>
  <c r="F69" i="25"/>
  <c r="F68" i="25"/>
  <c r="F67" i="25"/>
  <c r="F66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F3" i="25"/>
  <c r="F2" i="25"/>
</calcChain>
</file>

<file path=xl/sharedStrings.xml><?xml version="1.0" encoding="utf-8"?>
<sst xmlns="http://schemas.openxmlformats.org/spreadsheetml/2006/main" count="368" uniqueCount="97">
  <si>
    <t>Tarix</t>
  </si>
  <si>
    <t>Məhsul</t>
  </si>
  <si>
    <t>İstehsal edən ölkə</t>
  </si>
  <si>
    <t>Anbar</t>
  </si>
  <si>
    <t>Qiyməti</t>
  </si>
  <si>
    <t>Divan (künc)</t>
  </si>
  <si>
    <t>Almaniya</t>
  </si>
  <si>
    <t>Nəsimi</t>
  </si>
  <si>
    <t>Divan (ikili)</t>
  </si>
  <si>
    <t>Belçika</t>
  </si>
  <si>
    <t>Divan (sadə)</t>
  </si>
  <si>
    <t>Rusiya</t>
  </si>
  <si>
    <t>Bakı-Qusar</t>
  </si>
  <si>
    <t>Kreslo</t>
  </si>
  <si>
    <t>Çin</t>
  </si>
  <si>
    <t>Stul (qədim)</t>
  </si>
  <si>
    <t>Stol (metal)</t>
  </si>
  <si>
    <t>Koreya</t>
  </si>
  <si>
    <t>Stul (metal)</t>
  </si>
  <si>
    <t>Stol (qədim)</t>
  </si>
  <si>
    <t>Stul (euro)</t>
  </si>
  <si>
    <t>Stol (böyük)</t>
  </si>
  <si>
    <t>Yaponiya</t>
  </si>
  <si>
    <t>Şkaf (euro)</t>
  </si>
  <si>
    <t>Yataq (ikili)</t>
  </si>
  <si>
    <t>Yataq (tək)</t>
  </si>
  <si>
    <t>Stul (kreslo)</t>
  </si>
  <si>
    <t>Stul (rəngli)</t>
  </si>
  <si>
    <t>Şkaf (böyük)</t>
  </si>
  <si>
    <t>Səbail</t>
  </si>
  <si>
    <t>Əməkdaş</t>
  </si>
  <si>
    <t>Satış miqdarı</t>
  </si>
  <si>
    <t>Bonus 
(= or &gt;)</t>
  </si>
  <si>
    <t>Bonus 
(= or &lt;)</t>
  </si>
  <si>
    <t>Bonus</t>
  </si>
  <si>
    <t>Mustafayev Kamal Dəmir oğlu</t>
  </si>
  <si>
    <t>Əliyev İsa Zəka oğlu</t>
  </si>
  <si>
    <t>Musayev Tofiq İsmayıl oğlu</t>
  </si>
  <si>
    <t>Nemətova Səbinə İsa qızı</t>
  </si>
  <si>
    <t>İsmayılova Səbinə Tofiq qızı</t>
  </si>
  <si>
    <t>Stol (euro)</t>
  </si>
  <si>
    <t>Stul</t>
  </si>
  <si>
    <t>Divan</t>
  </si>
  <si>
    <t>Şkaf</t>
  </si>
  <si>
    <t>Stol</t>
  </si>
  <si>
    <t>Televizor</t>
  </si>
  <si>
    <t>Yataq</t>
  </si>
  <si>
    <t>Planşet</t>
  </si>
  <si>
    <t>Noutbuk</t>
  </si>
  <si>
    <t>Noutbuk (ACER)</t>
  </si>
  <si>
    <t>Səs-gücləndirici</t>
  </si>
  <si>
    <t>Qaz cihazı</t>
  </si>
  <si>
    <t>Rəqəmsal kamera</t>
  </si>
  <si>
    <t>Kondisioner</t>
  </si>
  <si>
    <t>Kondisioner (Gree)</t>
  </si>
  <si>
    <t>Paltaryuyan</t>
  </si>
  <si>
    <t>Çoxfunksiyalı printer</t>
  </si>
  <si>
    <t>Alıcı</t>
  </si>
  <si>
    <t>Miqdarı</t>
  </si>
  <si>
    <t>Məbləğ</t>
  </si>
  <si>
    <t>Trim</t>
  </si>
  <si>
    <t>Number</t>
  </si>
  <si>
    <t>Ultra</t>
  </si>
  <si>
    <t>Sensora</t>
  </si>
  <si>
    <t>BlackWhite</t>
  </si>
  <si>
    <t>ABC</t>
  </si>
  <si>
    <t>Future</t>
  </si>
  <si>
    <t>Zoom</t>
  </si>
  <si>
    <t>Invest</t>
  </si>
  <si>
    <t>AZtotal</t>
  </si>
  <si>
    <t>Albana</t>
  </si>
  <si>
    <t>Ilmano</t>
  </si>
  <si>
    <t>Sansor</t>
  </si>
  <si>
    <t>Standart</t>
  </si>
  <si>
    <t>Human</t>
  </si>
  <si>
    <t>Diema</t>
  </si>
  <si>
    <t>Pero</t>
  </si>
  <si>
    <t>S/S</t>
  </si>
  <si>
    <t>lookup_value</t>
  </si>
  <si>
    <t>lookup_array</t>
  </si>
  <si>
    <t>return_array</t>
  </si>
  <si>
    <t>[if_not_found]</t>
  </si>
  <si>
    <t>[match_mode]</t>
  </si>
  <si>
    <t>[search_mode]</t>
  </si>
  <si>
    <t>XlOOKUP funksiyasının arqumentləri</t>
  </si>
  <si>
    <t>Axtarış edilən dəyər</t>
  </si>
  <si>
    <t>Axtarış edilən ərazi</t>
  </si>
  <si>
    <t>Qaytarılan ərazi, tapılmalı olan nəticələrin olduğu ərazi</t>
  </si>
  <si>
    <r>
      <t xml:space="preserve">Uyğunluq növü, bu arqumentin 4 tipi var:
</t>
    </r>
    <r>
      <rPr>
        <b/>
        <sz val="12"/>
        <color theme="1"/>
        <rFont val="Calibri"/>
        <family val="2"/>
        <scheme val="minor"/>
      </rPr>
      <t xml:space="preserve">0 </t>
    </r>
    <r>
      <rPr>
        <sz val="12"/>
        <color theme="1"/>
        <rFont val="Calibri"/>
        <family val="2"/>
        <scheme val="minor"/>
      </rPr>
      <t xml:space="preserve">- tam uyğunluq, heç biri tapılmazsa #N/A xətasını qaytarır (susmaya görə)
</t>
    </r>
    <r>
      <rPr>
        <b/>
        <sz val="12"/>
        <color theme="1"/>
        <rFont val="Calibri"/>
        <family val="2"/>
        <scheme val="minor"/>
      </rPr>
      <t xml:space="preserve">-1 </t>
    </r>
    <r>
      <rPr>
        <sz val="12"/>
        <color theme="1"/>
        <rFont val="Calibri"/>
        <family val="2"/>
        <scheme val="minor"/>
      </rPr>
      <t xml:space="preserve">- tam uyğunluq, heç biri tapılmazsa növbəti kiçik elementi qaytarır
</t>
    </r>
    <r>
      <rPr>
        <b/>
        <sz val="12"/>
        <color theme="1"/>
        <rFont val="Calibri"/>
        <family val="2"/>
        <scheme val="minor"/>
      </rPr>
      <t xml:space="preserve">1 </t>
    </r>
    <r>
      <rPr>
        <sz val="12"/>
        <color theme="1"/>
        <rFont val="Calibri"/>
        <family val="2"/>
        <scheme val="minor"/>
      </rPr>
      <t xml:space="preserve">- tam uyğunluq, heç biri tapılmazsa növbəti böyük elementi qaytarır
</t>
    </r>
    <r>
      <rPr>
        <b/>
        <sz val="12"/>
        <color theme="1"/>
        <rFont val="Calibri"/>
        <family val="2"/>
        <scheme val="minor"/>
      </rPr>
      <t xml:space="preserve">2 </t>
    </r>
    <r>
      <rPr>
        <sz val="12"/>
        <color theme="1"/>
        <rFont val="Calibri"/>
        <family val="2"/>
        <scheme val="minor"/>
      </rPr>
      <t>-</t>
    </r>
    <r>
      <rPr>
        <b/>
        <sz val="12"/>
        <color theme="1"/>
        <rFont val="Calibri"/>
        <family val="2"/>
        <scheme val="minor"/>
      </rPr>
      <t xml:space="preserve"> *</t>
    </r>
    <r>
      <rPr>
        <sz val="12"/>
        <color theme="1"/>
        <rFont val="Calibri"/>
        <family val="2"/>
        <scheme val="minor"/>
      </rPr>
      <t>,</t>
    </r>
    <r>
      <rPr>
        <b/>
        <sz val="12"/>
        <color theme="1"/>
        <rFont val="Calibri"/>
        <family val="2"/>
        <scheme val="minor"/>
      </rPr>
      <t xml:space="preserve"> ?</t>
    </r>
    <r>
      <rPr>
        <sz val="12"/>
        <color theme="1"/>
        <rFont val="Calibri"/>
        <family val="2"/>
        <scheme val="minor"/>
      </rPr>
      <t>,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və</t>
    </r>
    <r>
      <rPr>
        <b/>
        <sz val="12"/>
        <color theme="1"/>
        <rFont val="Calibri"/>
        <family val="2"/>
        <scheme val="minor"/>
      </rPr>
      <t xml:space="preserve"> ~</t>
    </r>
    <r>
      <rPr>
        <sz val="12"/>
        <color theme="1"/>
        <rFont val="Calibri"/>
        <family val="2"/>
        <scheme val="minor"/>
      </rPr>
      <t xml:space="preserve"> işarələrinin xüsusi məna daşıdığı joker xarakter uyğunluğu</t>
    </r>
  </si>
  <si>
    <t>Axtarış edilən dəyər tapılmadıqda qaytarılan cavab (susmaya görə #N/A)</t>
  </si>
  <si>
    <r>
      <t xml:space="preserve">Axtarış rejimi, bu arqumentin 4 tipi var:
</t>
    </r>
    <r>
      <rPr>
        <b/>
        <sz val="12"/>
        <color theme="1"/>
        <rFont val="Calibri"/>
        <family val="2"/>
        <scheme val="minor"/>
      </rPr>
      <t xml:space="preserve">1 </t>
    </r>
    <r>
      <rPr>
        <sz val="12"/>
        <color theme="1"/>
        <rFont val="Calibri"/>
        <family val="2"/>
        <scheme val="minor"/>
      </rPr>
      <t xml:space="preserve">- birinci elementdən başlayaraq axtarış aparır (susmaya görə)
</t>
    </r>
    <r>
      <rPr>
        <b/>
        <sz val="12"/>
        <color theme="1"/>
        <rFont val="Calibri"/>
        <family val="2"/>
        <scheme val="minor"/>
      </rPr>
      <t xml:space="preserve">-1 </t>
    </r>
    <r>
      <rPr>
        <sz val="12"/>
        <color theme="1"/>
        <rFont val="Calibri"/>
        <family val="2"/>
        <scheme val="minor"/>
      </rPr>
      <t xml:space="preserve">- Son elementdən başlayaraq tərs axtarış aparır
</t>
    </r>
    <r>
      <rPr>
        <b/>
        <sz val="12"/>
        <color theme="1"/>
        <rFont val="Calibri"/>
        <family val="2"/>
        <scheme val="minor"/>
      </rPr>
      <t xml:space="preserve">2 </t>
    </r>
    <r>
      <rPr>
        <sz val="12"/>
        <color theme="1"/>
        <rFont val="Calibri"/>
        <family val="2"/>
        <scheme val="minor"/>
      </rPr>
      <t xml:space="preserve">- axtarış ərazisinin artan qaydada düzülməsinə əsaslanan axtarışı həyata keçirir. Sıralanmasa etibarsız nəticələr qaytarır (daha sürətlidir)
</t>
    </r>
    <r>
      <rPr>
        <b/>
        <sz val="12"/>
        <color theme="1"/>
        <rFont val="Calibri"/>
        <family val="2"/>
        <scheme val="minor"/>
      </rPr>
      <t>-2</t>
    </r>
    <r>
      <rPr>
        <sz val="12"/>
        <color theme="1"/>
        <rFont val="Calibri"/>
        <family val="2"/>
        <scheme val="minor"/>
      </rPr>
      <t xml:space="preserve"> - axtarış ərazisinin azalan qaydada düzülməsinə əsaslanan axtarışı həyata keçirir. Sıralanmasa etibarsız nəticələr qaytarır (daha sürətlidir)</t>
    </r>
  </si>
  <si>
    <t>VLOOKUP</t>
  </si>
  <si>
    <t>XLOOKUP</t>
  </si>
  <si>
    <t>INDEX+MATCH</t>
  </si>
  <si>
    <t>MATCH</t>
  </si>
  <si>
    <t>XMATCH</t>
  </si>
  <si>
    <t>XLOOKUP(ARRAY)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</si>
</sst>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₼&quot;\ * #,##0.00_-;\-&quot;₼&quot;\ * #,##0.00_-;_-&quot;₼&quot;\ * &quot;-&quot;??_-;_-@_-"/>
    <numFmt numFmtId="165" formatCode="_-* #,##0.0\ [$₼-42C]_-;\-* #,##0.0\ [$₼-42C]_-;_-* &quot;-&quot;??\ [$₼-42C]_-;_-@_-"/>
    <numFmt numFmtId="166" formatCode="_-* #,##0.0\ [$₼-42C]_-;\-* #,##0.0\ [$₼-42C]_-;_-* &quot;-&quot;?\ [$₼-42C]_-;_-@_-"/>
  </numFmts>
  <fonts count="16">
    <font>
      <sz val="11"/>
      <color theme="1"/>
      <name val="Calibri"/>
      <family val="2"/>
      <charset val="186"/>
      <scheme val="minor"/>
    </font>
    <font>
      <sz val="12"/>
      <color theme="1"/>
      <name val="Arial"/>
      <family val="2"/>
      <charset val="186"/>
    </font>
    <font>
      <sz val="10"/>
      <name val="MS Sans Serif"/>
      <family val="2"/>
      <charset val="204"/>
    </font>
    <font>
      <sz val="13"/>
      <color theme="1"/>
      <name val="Palatino Linotype"/>
      <family val="2"/>
      <charset val="186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</font>
    <font>
      <sz val="11"/>
      <color rgb="FF242424"/>
      <name val="Consolas"/>
      <family val="3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lightTrellis">
        <fgColor rgb="FFFF9797"/>
        <bgColor auto="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5" fillId="0" borderId="0"/>
    <xf numFmtId="0" fontId="4" fillId="0" borderId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0">
    <xf numFmtId="0" fontId="0" fillId="0" borderId="0" xfId="0"/>
    <xf numFmtId="0" fontId="9" fillId="0" borderId="0" xfId="3" applyFont="1" applyAlignment="1">
      <alignment horizontal="center" vertical="center"/>
    </xf>
    <xf numFmtId="0" fontId="9" fillId="2" borderId="1" xfId="3" applyFont="1" applyFill="1" applyBorder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9" fillId="2" borderId="1" xfId="6" applyNumberFormat="1" applyFont="1" applyFill="1" applyBorder="1" applyAlignment="1">
      <alignment horizontal="center" vertical="center"/>
    </xf>
    <xf numFmtId="165" fontId="9" fillId="2" borderId="1" xfId="6" applyNumberFormat="1" applyFont="1" applyFill="1" applyBorder="1" applyAlignment="1">
      <alignment horizontal="center" vertical="center"/>
    </xf>
    <xf numFmtId="0" fontId="10" fillId="0" borderId="0" xfId="7" applyFont="1" applyBorder="1" applyAlignment="1">
      <alignment horizontal="center" vertical="center"/>
    </xf>
    <xf numFmtId="0" fontId="11" fillId="0" borderId="0" xfId="8" applyFont="1" applyAlignment="1">
      <alignment horizontal="center" vertical="center"/>
    </xf>
    <xf numFmtId="0" fontId="11" fillId="0" borderId="1" xfId="8" applyFont="1" applyBorder="1" applyAlignment="1">
      <alignment horizontal="center" vertical="center"/>
    </xf>
    <xf numFmtId="0" fontId="10" fillId="3" borderId="1" xfId="8" applyFont="1" applyFill="1" applyBorder="1" applyAlignment="1">
      <alignment horizontal="center" vertical="center"/>
    </xf>
    <xf numFmtId="9" fontId="10" fillId="3" borderId="1" xfId="10" applyFont="1" applyFill="1" applyBorder="1" applyAlignment="1">
      <alignment horizontal="center" vertical="center"/>
    </xf>
    <xf numFmtId="14" fontId="9" fillId="2" borderId="1" xfId="3" applyNumberFormat="1" applyFont="1" applyFill="1" applyBorder="1" applyAlignment="1">
      <alignment horizontal="center" vertical="center"/>
    </xf>
    <xf numFmtId="166" fontId="9" fillId="2" borderId="1" xfId="3" applyNumberFormat="1" applyFont="1" applyFill="1" applyBorder="1" applyAlignment="1">
      <alignment horizontal="center" vertical="center"/>
    </xf>
    <xf numFmtId="0" fontId="11" fillId="0" borderId="0" xfId="8" applyFont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8" fillId="4" borderId="2" xfId="3" applyFont="1" applyFill="1" applyBorder="1" applyAlignment="1">
      <alignment horizontal="center" vertical="center" wrapText="1"/>
    </xf>
    <xf numFmtId="0" fontId="8" fillId="4" borderId="1" xfId="3" applyFont="1" applyFill="1" applyBorder="1" applyAlignment="1">
      <alignment horizontal="center" vertical="center" wrapText="1"/>
    </xf>
    <xf numFmtId="165" fontId="9" fillId="2" borderId="1" xfId="6" applyNumberFormat="1" applyFont="1" applyFill="1" applyBorder="1" applyAlignment="1">
      <alignment horizontal="left" vertical="center"/>
    </xf>
    <xf numFmtId="0" fontId="9" fillId="0" borderId="1" xfId="3" applyFont="1" applyBorder="1" applyAlignment="1">
      <alignment horizontal="left" vertical="center"/>
    </xf>
    <xf numFmtId="9" fontId="9" fillId="0" borderId="1" xfId="9" applyFont="1" applyBorder="1" applyAlignment="1">
      <alignment horizontal="left" vertical="center"/>
    </xf>
    <xf numFmtId="0" fontId="8" fillId="4" borderId="2" xfId="3" applyFont="1" applyFill="1" applyBorder="1" applyAlignment="1">
      <alignment horizontal="center" vertical="center" wrapText="1"/>
    </xf>
    <xf numFmtId="0" fontId="8" fillId="4" borderId="3" xfId="3" applyFont="1" applyFill="1" applyBorder="1" applyAlignment="1">
      <alignment horizontal="center" vertical="center" wrapText="1"/>
    </xf>
    <xf numFmtId="0" fontId="9" fillId="5" borderId="0" xfId="3" applyFont="1" applyFill="1" applyAlignment="1">
      <alignment horizontal="center" vertical="center"/>
    </xf>
    <xf numFmtId="0" fontId="13" fillId="4" borderId="1" xfId="3" applyFont="1" applyFill="1" applyBorder="1" applyAlignment="1">
      <alignment horizontal="center" vertical="center" wrapText="1"/>
    </xf>
    <xf numFmtId="0" fontId="15" fillId="5" borderId="0" xfId="3" applyFont="1" applyFill="1" applyAlignment="1">
      <alignment horizontal="center" vertical="center"/>
    </xf>
    <xf numFmtId="0" fontId="9" fillId="5" borderId="2" xfId="3" applyFont="1" applyFill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4" fillId="5" borderId="0" xfId="3" applyFont="1" applyFill="1" applyAlignment="1">
      <alignment horizontal="center" vertical="center"/>
    </xf>
    <xf numFmtId="9" fontId="10" fillId="6" borderId="4" xfId="0" applyNumberFormat="1" applyFont="1" applyFill="1" applyBorder="1"/>
  </cellXfs>
  <cellStyles count="11">
    <cellStyle name="Currency 2 2 2" xfId="6" xr:uid="{28E0FB82-5A2D-424C-AC7B-B382F25922C5}"/>
    <cellStyle name="Currency 4" xfId="5" xr:uid="{6C3970E9-DB99-46C0-8CA9-E4C8BD206E80}"/>
    <cellStyle name="Hyperlink 2" xfId="7" xr:uid="{F9E85BAD-FF8C-4562-BAA8-985C75CBECCE}"/>
    <cellStyle name="Normal" xfId="0" builtinId="0"/>
    <cellStyle name="Normal 2" xfId="2" xr:uid="{01AB6C6D-07B8-4957-92F0-28991A1D9299}"/>
    <cellStyle name="Normal 2 2" xfId="3" xr:uid="{C83E28C3-93DD-4813-A529-7777248CE50B}"/>
    <cellStyle name="Normal 3" xfId="4" xr:uid="{E59CF897-7D07-46D8-BAFF-CE26903100D0}"/>
    <cellStyle name="Normal 4" xfId="8" xr:uid="{0F43D68F-DE46-4E0F-A3A8-BF55E8B9CD53}"/>
    <cellStyle name="Percent 2" xfId="9" xr:uid="{E3499317-4D7F-4732-9022-E84ECF9C815F}"/>
    <cellStyle name="Percent 2 2 3" xfId="10" xr:uid="{3FA3E180-7B87-40FC-8151-37E265F6A8C6}"/>
    <cellStyle name="Обычный_DHL" xfId="1" xr:uid="{8D97622F-69C1-463D-B3CE-9A6CDC942C19}"/>
  </cellStyles>
  <dxfs count="2"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797"/>
      <color rgb="FFD0DBF0"/>
      <color rgb="FFE587F5"/>
      <color rgb="FFE06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PERS\CAPRAPSC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 t="str">
            <v/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 t="str">
            <v/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 t="str">
            <v/>
          </cell>
          <cell r="U10" t="str">
            <v/>
          </cell>
          <cell r="V10" t="str">
            <v/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 t="str">
            <v/>
          </cell>
          <cell r="U11" t="str">
            <v/>
          </cell>
          <cell r="V11" t="str">
            <v/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 t="str">
            <v/>
          </cell>
          <cell r="U12" t="str">
            <v/>
          </cell>
          <cell r="V12" t="str">
            <v/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 t="str">
            <v/>
          </cell>
          <cell r="U13" t="str">
            <v/>
          </cell>
          <cell r="V13" t="str">
            <v/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 t="str">
            <v/>
          </cell>
          <cell r="U14" t="str">
            <v/>
          </cell>
          <cell r="V14" t="str">
            <v/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 t="str">
            <v/>
          </cell>
          <cell r="U20" t="str">
            <v/>
          </cell>
          <cell r="V20" t="str">
            <v/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 t="str">
            <v/>
          </cell>
          <cell r="U21" t="str">
            <v/>
          </cell>
          <cell r="V21" t="str">
            <v/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 t="str">
            <v/>
          </cell>
          <cell r="U22" t="str">
            <v/>
          </cell>
          <cell r="V22" t="str">
            <v/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 t="str">
            <v/>
          </cell>
          <cell r="U23" t="str">
            <v/>
          </cell>
          <cell r="V23" t="str">
            <v/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 t="str">
            <v/>
          </cell>
          <cell r="U24" t="str">
            <v/>
          </cell>
          <cell r="V24" t="str">
            <v/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 t="str">
            <v/>
          </cell>
          <cell r="U25" t="str">
            <v/>
          </cell>
          <cell r="V25" t="str">
            <v/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 t="str">
            <v/>
          </cell>
          <cell r="U26" t="str">
            <v/>
          </cell>
          <cell r="V26" t="str">
            <v/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 t="str">
            <v/>
          </cell>
          <cell r="U32" t="str">
            <v/>
          </cell>
          <cell r="V32" t="str">
            <v/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 t="str">
            <v/>
          </cell>
          <cell r="U33" t="str">
            <v/>
          </cell>
          <cell r="V33" t="str">
            <v/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 t="str">
            <v/>
          </cell>
          <cell r="U34" t="str">
            <v/>
          </cell>
          <cell r="V34" t="str">
            <v/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 t="str">
            <v/>
          </cell>
          <cell r="U35" t="str">
            <v/>
          </cell>
          <cell r="V35" t="str">
            <v/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 t="str">
            <v/>
          </cell>
          <cell r="U36" t="str">
            <v/>
          </cell>
          <cell r="V36" t="str">
            <v/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 t="str">
            <v/>
          </cell>
          <cell r="U37" t="str">
            <v/>
          </cell>
          <cell r="V37" t="str">
            <v/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 t="str">
            <v/>
          </cell>
          <cell r="U38" t="str">
            <v/>
          </cell>
          <cell r="V38" t="str">
            <v/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 t="str">
            <v/>
          </cell>
          <cell r="U44" t="str">
            <v/>
          </cell>
          <cell r="V44" t="str">
            <v/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 t="str">
            <v/>
          </cell>
          <cell r="U45" t="str">
            <v/>
          </cell>
          <cell r="V45" t="str">
            <v/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 t="str">
            <v/>
          </cell>
          <cell r="U46" t="str">
            <v/>
          </cell>
          <cell r="V46" t="str">
            <v/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 t="str">
            <v/>
          </cell>
          <cell r="U47" t="str">
            <v/>
          </cell>
          <cell r="V47" t="str">
            <v/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 t="str">
            <v/>
          </cell>
          <cell r="U48" t="str">
            <v/>
          </cell>
          <cell r="V48" t="str">
            <v/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 t="str">
            <v/>
          </cell>
          <cell r="U49" t="str">
            <v/>
          </cell>
          <cell r="V49" t="str">
            <v/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 t="str">
            <v/>
          </cell>
          <cell r="U50" t="str">
            <v/>
          </cell>
          <cell r="V50" t="str">
            <v/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 t="str">
            <v/>
          </cell>
          <cell r="U56" t="str">
            <v/>
          </cell>
          <cell r="V56" t="str">
            <v/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 t="str">
            <v/>
          </cell>
          <cell r="U57" t="str">
            <v/>
          </cell>
          <cell r="V57" t="str">
            <v/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 t="str">
            <v/>
          </cell>
          <cell r="U58" t="str">
            <v/>
          </cell>
          <cell r="V58" t="str">
            <v/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 t="str">
            <v/>
          </cell>
          <cell r="U59" t="str">
            <v/>
          </cell>
          <cell r="V59" t="str">
            <v/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 t="str">
            <v/>
          </cell>
          <cell r="U60" t="str">
            <v/>
          </cell>
          <cell r="V60" t="str">
            <v/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 t="str">
            <v/>
          </cell>
          <cell r="U61" t="str">
            <v/>
          </cell>
          <cell r="V61" t="str">
            <v/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 t="str">
            <v/>
          </cell>
          <cell r="U62" t="str">
            <v/>
          </cell>
          <cell r="V62" t="str">
            <v/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 t="str">
            <v/>
          </cell>
          <cell r="U68" t="str">
            <v/>
          </cell>
          <cell r="V68" t="str">
            <v/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 t="str">
            <v/>
          </cell>
          <cell r="U69" t="str">
            <v/>
          </cell>
          <cell r="V69" t="str">
            <v/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 t="str">
            <v/>
          </cell>
          <cell r="U70" t="str">
            <v/>
          </cell>
          <cell r="V70" t="str">
            <v/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 t="str">
            <v/>
          </cell>
          <cell r="U71" t="str">
            <v/>
          </cell>
          <cell r="V71" t="str">
            <v/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 t="str">
            <v/>
          </cell>
          <cell r="U72" t="str">
            <v/>
          </cell>
          <cell r="V72" t="str">
            <v/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 t="str">
            <v/>
          </cell>
          <cell r="U73" t="str">
            <v/>
          </cell>
          <cell r="V73" t="str">
            <v/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 t="str">
            <v/>
          </cell>
          <cell r="U74" t="str">
            <v/>
          </cell>
          <cell r="V74" t="str">
            <v/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 t="str">
            <v/>
          </cell>
          <cell r="U80" t="str">
            <v/>
          </cell>
          <cell r="V80" t="str">
            <v/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 t="str">
            <v/>
          </cell>
          <cell r="U81" t="str">
            <v/>
          </cell>
          <cell r="V81" t="str">
            <v/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 t="str">
            <v/>
          </cell>
          <cell r="U82" t="str">
            <v/>
          </cell>
          <cell r="V82" t="str">
            <v/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 t="str">
            <v/>
          </cell>
          <cell r="U83" t="str">
            <v/>
          </cell>
          <cell r="V83" t="str">
            <v/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 t="str">
            <v/>
          </cell>
          <cell r="U84" t="str">
            <v/>
          </cell>
          <cell r="V84" t="str">
            <v/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 t="str">
            <v/>
          </cell>
          <cell r="U85" t="str">
            <v/>
          </cell>
          <cell r="V85" t="str">
            <v/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 t="str">
            <v/>
          </cell>
          <cell r="U86" t="str">
            <v/>
          </cell>
          <cell r="V86" t="str">
            <v/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 t="str">
            <v/>
          </cell>
          <cell r="U92" t="str">
            <v/>
          </cell>
          <cell r="V92" t="str">
            <v/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 t="str">
            <v/>
          </cell>
          <cell r="U93" t="str">
            <v/>
          </cell>
          <cell r="V93" t="str">
            <v/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 t="str">
            <v/>
          </cell>
          <cell r="U94" t="str">
            <v/>
          </cell>
          <cell r="V94" t="str">
            <v/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 t="str">
            <v/>
          </cell>
          <cell r="U95" t="str">
            <v/>
          </cell>
          <cell r="V95" t="str">
            <v/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 t="str">
            <v/>
          </cell>
          <cell r="U96" t="str">
            <v/>
          </cell>
          <cell r="V96" t="str">
            <v/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 t="str">
            <v/>
          </cell>
          <cell r="U97" t="str">
            <v/>
          </cell>
          <cell r="V97" t="str">
            <v/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 t="str">
            <v/>
          </cell>
          <cell r="U98" t="str">
            <v/>
          </cell>
          <cell r="V98" t="str">
            <v/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 t="str">
            <v/>
          </cell>
          <cell r="U104" t="str">
            <v/>
          </cell>
          <cell r="V104" t="str">
            <v/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 t="str">
            <v/>
          </cell>
          <cell r="U105" t="str">
            <v/>
          </cell>
          <cell r="V105" t="str">
            <v/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 t="str">
            <v/>
          </cell>
          <cell r="U106" t="str">
            <v/>
          </cell>
          <cell r="V106" t="str">
            <v/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 t="str">
            <v/>
          </cell>
          <cell r="U107" t="str">
            <v/>
          </cell>
          <cell r="V107" t="str">
            <v/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 t="str">
            <v/>
          </cell>
          <cell r="U108" t="str">
            <v/>
          </cell>
          <cell r="V108" t="str">
            <v/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 t="str">
            <v/>
          </cell>
          <cell r="U109" t="str">
            <v/>
          </cell>
          <cell r="V109" t="str">
            <v/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 t="str">
            <v/>
          </cell>
          <cell r="U110" t="str">
            <v/>
          </cell>
          <cell r="V110" t="str">
            <v/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 t="str">
            <v/>
          </cell>
          <cell r="U116" t="str">
            <v/>
          </cell>
          <cell r="V116" t="str">
            <v/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 t="str">
            <v/>
          </cell>
          <cell r="U117" t="str">
            <v/>
          </cell>
          <cell r="V117" t="str">
            <v/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 t="str">
            <v/>
          </cell>
          <cell r="U118" t="str">
            <v/>
          </cell>
          <cell r="V118" t="str">
            <v/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 t="str">
            <v/>
          </cell>
          <cell r="U119" t="str">
            <v/>
          </cell>
          <cell r="V119" t="str">
            <v/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 t="str">
            <v/>
          </cell>
          <cell r="U120" t="str">
            <v/>
          </cell>
          <cell r="V120" t="str">
            <v/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 t="str">
            <v/>
          </cell>
          <cell r="U121" t="str">
            <v/>
          </cell>
          <cell r="V121" t="str">
            <v/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 t="str">
            <v/>
          </cell>
          <cell r="U122" t="str">
            <v/>
          </cell>
          <cell r="V122" t="str">
            <v/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 t="str">
            <v/>
          </cell>
          <cell r="U130" t="str">
            <v/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 t="str">
            <v/>
          </cell>
          <cell r="U131" t="str">
            <v/>
          </cell>
          <cell r="V131" t="str">
            <v/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 t="str">
            <v/>
          </cell>
          <cell r="U138" t="str">
            <v/>
          </cell>
          <cell r="V138" t="str">
            <v/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 t="str">
            <v/>
          </cell>
          <cell r="U139" t="str">
            <v/>
          </cell>
          <cell r="V139" t="str">
            <v/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 t="str">
            <v/>
          </cell>
          <cell r="U140" t="str">
            <v/>
          </cell>
          <cell r="V140" t="str">
            <v/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 t="str">
            <v/>
          </cell>
          <cell r="U148" t="str">
            <v/>
          </cell>
          <cell r="V148" t="str">
            <v/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 t="str">
            <v/>
          </cell>
          <cell r="U149" t="str">
            <v/>
          </cell>
          <cell r="V149" t="str">
            <v/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 t="str">
            <v/>
          </cell>
          <cell r="U150" t="str">
            <v/>
          </cell>
          <cell r="V150" t="str">
            <v/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 t="str">
            <v/>
          </cell>
          <cell r="U158" t="str">
            <v/>
          </cell>
          <cell r="V158" t="str">
            <v/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 t="str">
            <v/>
          </cell>
          <cell r="U159" t="str">
            <v/>
          </cell>
          <cell r="V159" t="str">
            <v/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 t="str">
            <v/>
          </cell>
          <cell r="U160" t="str">
            <v/>
          </cell>
          <cell r="V160" t="str">
            <v/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42F5152-7385-4621-9397-FA868DE00F87}">
  <we:reference id="wa104381504" version="1.0.0.0" store="ru-RU" storeType="OMEX"/>
  <we:alternateReferences>
    <we:reference id="WA104381504" version="1.0.0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F7CE5-75F2-40B6-9C76-55CDB474ABD4}">
  <dimension ref="A1:B7"/>
  <sheetViews>
    <sheetView showGridLines="0" topLeftCell="A4" zoomScale="145" zoomScaleNormal="145" workbookViewId="0">
      <selection activeCell="B6" sqref="B6"/>
    </sheetView>
  </sheetViews>
  <sheetFormatPr defaultRowHeight="15"/>
  <cols>
    <col min="1" max="1" width="15.42578125" customWidth="1"/>
    <col min="2" max="2" width="79.140625" customWidth="1"/>
  </cols>
  <sheetData>
    <row r="1" spans="1:2" ht="16.5" thickBot="1">
      <c r="A1" s="20" t="s">
        <v>84</v>
      </c>
      <c r="B1" s="21"/>
    </row>
    <row r="2" spans="1:2" ht="16.5" thickBot="1">
      <c r="A2" s="15" t="s">
        <v>78</v>
      </c>
      <c r="B2" s="14" t="s">
        <v>85</v>
      </c>
    </row>
    <row r="3" spans="1:2" ht="16.5" thickBot="1">
      <c r="A3" s="15" t="s">
        <v>79</v>
      </c>
      <c r="B3" s="14" t="s">
        <v>86</v>
      </c>
    </row>
    <row r="4" spans="1:2" ht="16.5" thickBot="1">
      <c r="A4" s="15" t="s">
        <v>80</v>
      </c>
      <c r="B4" s="14" t="s">
        <v>87</v>
      </c>
    </row>
    <row r="5" spans="1:2" ht="15.75" customHeight="1" thickBot="1">
      <c r="A5" s="15" t="s">
        <v>81</v>
      </c>
      <c r="B5" s="14" t="s">
        <v>89</v>
      </c>
    </row>
    <row r="6" spans="1:2" ht="79.5" thickBot="1">
      <c r="A6" s="15" t="s">
        <v>82</v>
      </c>
      <c r="B6" s="14" t="s">
        <v>88</v>
      </c>
    </row>
    <row r="7" spans="1:2" ht="111" thickBot="1">
      <c r="A7" s="15" t="s">
        <v>83</v>
      </c>
      <c r="B7" s="14" t="s">
        <v>90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9E5D9-5F5E-4068-88C0-BCA00F146058}">
  <dimension ref="A1:M20"/>
  <sheetViews>
    <sheetView showGridLines="0" topLeftCell="B1" zoomScale="145" zoomScaleNormal="145" workbookViewId="0">
      <selection activeCell="K5" sqref="K5"/>
    </sheetView>
  </sheetViews>
  <sheetFormatPr defaultRowHeight="15.75"/>
  <cols>
    <col min="1" max="1" width="12.7109375" style="1" bestFit="1" customWidth="1"/>
    <col min="2" max="2" width="10.5703125" style="1" bestFit="1" customWidth="1"/>
    <col min="3" max="3" width="11.28515625" style="1" bestFit="1" customWidth="1"/>
    <col min="4" max="4" width="9.85546875" style="1" bestFit="1" customWidth="1"/>
    <col min="5" max="5" width="3.85546875" style="1" customWidth="1"/>
    <col min="6" max="6" width="12.42578125" style="1" bestFit="1" customWidth="1"/>
    <col min="7" max="7" width="11" style="1" customWidth="1"/>
    <col min="8" max="8" width="8.85546875" style="1" customWidth="1"/>
    <col min="9" max="9" width="3" style="1" customWidth="1"/>
    <col min="10" max="10" width="12.5703125" style="1" bestFit="1" customWidth="1"/>
    <col min="11" max="11" width="14.7109375" style="1" customWidth="1"/>
    <col min="12" max="12" width="10" style="1" bestFit="1" customWidth="1"/>
    <col min="13" max="13" width="8.85546875" style="1" bestFit="1" customWidth="1"/>
    <col min="14" max="16384" width="9.140625" style="1"/>
  </cols>
  <sheetData>
    <row r="1" spans="1:13" ht="31.5" customHeight="1" thickBot="1">
      <c r="A1" s="15" t="s">
        <v>1</v>
      </c>
      <c r="B1" s="15" t="s">
        <v>2</v>
      </c>
      <c r="C1" s="15" t="s">
        <v>3</v>
      </c>
      <c r="D1" s="16" t="s">
        <v>4</v>
      </c>
      <c r="G1" s="25" t="s">
        <v>91</v>
      </c>
      <c r="H1" s="26">
        <f>VLOOKUP(F5, A:D, 4)</f>
        <v>23</v>
      </c>
    </row>
    <row r="2" spans="1:13" ht="16.5" thickBot="1">
      <c r="A2" s="2" t="s">
        <v>5</v>
      </c>
      <c r="B2" s="3" t="s">
        <v>6</v>
      </c>
      <c r="C2" s="4" t="s">
        <v>7</v>
      </c>
      <c r="D2" s="5">
        <v>450</v>
      </c>
    </row>
    <row r="3" spans="1:13" ht="16.5" thickBot="1">
      <c r="A3" s="2" t="s">
        <v>8</v>
      </c>
      <c r="B3" s="3" t="s">
        <v>9</v>
      </c>
      <c r="C3" s="4" t="s">
        <v>7</v>
      </c>
      <c r="D3" s="5">
        <v>400</v>
      </c>
      <c r="G3" s="24" t="s">
        <v>93</v>
      </c>
      <c r="H3" s="22" t="s">
        <v>94</v>
      </c>
      <c r="K3" s="28" t="s">
        <v>96</v>
      </c>
      <c r="L3" s="28" t="s">
        <v>92</v>
      </c>
    </row>
    <row r="4" spans="1:13" ht="16.5" thickBot="1">
      <c r="A4" s="2" t="s">
        <v>10</v>
      </c>
      <c r="B4" s="3" t="s">
        <v>11</v>
      </c>
      <c r="C4" s="4" t="s">
        <v>12</v>
      </c>
      <c r="D4" s="5">
        <v>370</v>
      </c>
      <c r="F4" s="16" t="s">
        <v>1</v>
      </c>
      <c r="G4" s="23" t="s">
        <v>4</v>
      </c>
      <c r="H4" s="16" t="s">
        <v>77</v>
      </c>
      <c r="J4" s="16" t="s">
        <v>1</v>
      </c>
      <c r="K4" s="16"/>
      <c r="L4" s="16" t="s">
        <v>4</v>
      </c>
      <c r="M4" s="16"/>
    </row>
    <row r="5" spans="1:13" ht="16.5" thickBot="1">
      <c r="A5" s="2" t="s">
        <v>13</v>
      </c>
      <c r="B5" s="3" t="s">
        <v>14</v>
      </c>
      <c r="C5" s="4" t="s">
        <v>7</v>
      </c>
      <c r="D5" s="5">
        <v>105</v>
      </c>
      <c r="F5" s="3" t="s">
        <v>15</v>
      </c>
      <c r="G5" s="5">
        <f>INDEX(D:D,MATCH(F5,A:A,0))</f>
        <v>23</v>
      </c>
      <c r="H5" s="4">
        <f>MATCH(F5, A:A, 0)</f>
        <v>10</v>
      </c>
      <c r="J5" s="2" t="s">
        <v>5</v>
      </c>
      <c r="K5" s="2" t="e">
        <f ca="1">XLOOKUP(J5:J10, A:A, D:D)</f>
        <v>#NAME?</v>
      </c>
      <c r="L5" s="18" t="e">
        <f ca="1">XLOOKUP(J5, A:A, D:D)</f>
        <v>#NAME?</v>
      </c>
      <c r="M5" s="3" t="e">
        <f ca="1">XLOOKUP(J5, A:A, D:D, "")</f>
        <v>#NAME?</v>
      </c>
    </row>
    <row r="6" spans="1:13" ht="16.5" thickBot="1">
      <c r="A6" s="2" t="s">
        <v>16</v>
      </c>
      <c r="B6" s="3" t="s">
        <v>17</v>
      </c>
      <c r="C6" s="4" t="s">
        <v>7</v>
      </c>
      <c r="D6" s="5">
        <v>260</v>
      </c>
      <c r="J6" s="2" t="s">
        <v>18</v>
      </c>
      <c r="K6" s="2" t="e">
        <f ca="1">XLOOKUP(J5:J10, A:A, D:D)</f>
        <v>#NAME?</v>
      </c>
      <c r="L6" s="18" t="e">
        <f t="shared" ref="L6:L10" ca="1" si="0">XLOOKUP(J6, A:A, D:D)</f>
        <v>#NAME?</v>
      </c>
      <c r="M6" s="3" t="e">
        <f t="shared" ref="M6:M10" ca="1" si="1">XLOOKUP(J6, A:A, D:D, "")</f>
        <v>#NAME?</v>
      </c>
    </row>
    <row r="7" spans="1:13" ht="16.5" thickBot="1">
      <c r="A7" s="2" t="s">
        <v>19</v>
      </c>
      <c r="B7" s="3" t="s">
        <v>14</v>
      </c>
      <c r="C7" s="4" t="s">
        <v>12</v>
      </c>
      <c r="D7" s="5">
        <v>180</v>
      </c>
      <c r="F7" s="6"/>
      <c r="G7" s="22" t="s">
        <v>92</v>
      </c>
      <c r="H7" s="22" t="s">
        <v>95</v>
      </c>
      <c r="J7" s="2" t="s">
        <v>20</v>
      </c>
      <c r="K7" s="2" t="e">
        <f ca="1">XLOOKUP(J5:J10, A:A, D:D)</f>
        <v>#NAME?</v>
      </c>
      <c r="L7" s="18" t="e">
        <f t="shared" ca="1" si="0"/>
        <v>#NAME?</v>
      </c>
      <c r="M7" s="3" t="e">
        <f t="shared" ca="1" si="1"/>
        <v>#NAME?</v>
      </c>
    </row>
    <row r="8" spans="1:13" ht="16.5" thickBot="1">
      <c r="A8" s="2" t="s">
        <v>21</v>
      </c>
      <c r="B8" s="3" t="s">
        <v>22</v>
      </c>
      <c r="C8" s="4" t="s">
        <v>7</v>
      </c>
      <c r="D8" s="5">
        <v>220</v>
      </c>
      <c r="F8" s="16" t="s">
        <v>1</v>
      </c>
      <c r="G8" s="16" t="s">
        <v>4</v>
      </c>
      <c r="H8" s="16" t="s">
        <v>77</v>
      </c>
      <c r="J8" s="2" t="s">
        <v>23</v>
      </c>
      <c r="K8" s="2" t="e">
        <f ca="1">XLOOKUP(J5:J10, A:A, D:D)</f>
        <v>#NAME?</v>
      </c>
      <c r="L8" s="18" t="e">
        <f t="shared" ca="1" si="0"/>
        <v>#NAME?</v>
      </c>
      <c r="M8" s="3" t="e">
        <f t="shared" ca="1" si="1"/>
        <v>#NAME?</v>
      </c>
    </row>
    <row r="9" spans="1:13" ht="16.5" thickBot="1">
      <c r="A9" s="2" t="s">
        <v>18</v>
      </c>
      <c r="B9" s="3" t="s">
        <v>17</v>
      </c>
      <c r="C9" s="4" t="s">
        <v>7</v>
      </c>
      <c r="D9" s="5">
        <v>33</v>
      </c>
      <c r="F9" s="3" t="s">
        <v>15</v>
      </c>
      <c r="G9" s="27" t="e">
        <f ca="1">XLOOKUP(F9, A:A, D:D)</f>
        <v>#NAME?</v>
      </c>
      <c r="H9" s="4" t="e">
        <f ca="1">XMATCH(F9, A:A, 0)</f>
        <v>#NAME?</v>
      </c>
      <c r="J9" s="2" t="s">
        <v>24</v>
      </c>
      <c r="K9" s="2" t="e">
        <f ca="1">XLOOKUP(J5:J10, A:A, D:D)</f>
        <v>#NAME?</v>
      </c>
      <c r="L9" s="18" t="e">
        <f t="shared" ca="1" si="0"/>
        <v>#NAME?</v>
      </c>
      <c r="M9" s="3" t="e">
        <f t="shared" ca="1" si="1"/>
        <v>#NAME?</v>
      </c>
    </row>
    <row r="10" spans="1:13" ht="16.5" thickBot="1">
      <c r="A10" s="2" t="s">
        <v>15</v>
      </c>
      <c r="B10" s="3" t="s">
        <v>11</v>
      </c>
      <c r="C10" s="4" t="s">
        <v>7</v>
      </c>
      <c r="D10" s="5">
        <v>23</v>
      </c>
      <c r="J10" s="2" t="s">
        <v>25</v>
      </c>
      <c r="K10" s="2" t="e">
        <f ca="1">XLOOKUP(J5:J10, A:A, D:D)</f>
        <v>#NAME?</v>
      </c>
      <c r="L10" s="18" t="e">
        <f t="shared" ca="1" si="0"/>
        <v>#NAME?</v>
      </c>
      <c r="M10" s="3" t="e">
        <f t="shared" ca="1" si="1"/>
        <v>#NAME?</v>
      </c>
    </row>
    <row r="11" spans="1:13" ht="16.5" thickBot="1">
      <c r="A11" s="2" t="s">
        <v>26</v>
      </c>
      <c r="B11" s="3" t="s">
        <v>14</v>
      </c>
      <c r="C11" s="4" t="s">
        <v>12</v>
      </c>
      <c r="D11" s="5">
        <v>18</v>
      </c>
    </row>
    <row r="12" spans="1:13" ht="16.5" thickBot="1">
      <c r="A12" s="2" t="s">
        <v>27</v>
      </c>
      <c r="B12" s="3" t="s">
        <v>6</v>
      </c>
      <c r="C12" s="4" t="s">
        <v>12</v>
      </c>
      <c r="D12" s="5">
        <v>26</v>
      </c>
    </row>
    <row r="13" spans="1:13" ht="16.5" thickBot="1">
      <c r="A13" s="2" t="s">
        <v>28</v>
      </c>
      <c r="B13" s="3" t="s">
        <v>6</v>
      </c>
      <c r="C13" s="4" t="s">
        <v>29</v>
      </c>
      <c r="D13" s="5">
        <v>265</v>
      </c>
      <c r="K13" s="28" t="s">
        <v>96</v>
      </c>
      <c r="L13" s="28" t="s">
        <v>92</v>
      </c>
    </row>
    <row r="14" spans="1:13" ht="16.5" thickBot="1">
      <c r="A14" s="2" t="s">
        <v>23</v>
      </c>
      <c r="B14" s="3" t="s">
        <v>11</v>
      </c>
      <c r="C14" s="4" t="s">
        <v>29</v>
      </c>
      <c r="D14" s="5">
        <v>245</v>
      </c>
      <c r="J14" s="16" t="s">
        <v>1</v>
      </c>
      <c r="K14" s="16"/>
      <c r="L14" s="16" t="s">
        <v>4</v>
      </c>
    </row>
    <row r="15" spans="1:13" ht="16.5" thickBot="1">
      <c r="A15" s="2" t="s">
        <v>24</v>
      </c>
      <c r="B15" s="3" t="s">
        <v>6</v>
      </c>
      <c r="C15" s="4" t="s">
        <v>12</v>
      </c>
      <c r="D15" s="5">
        <v>350</v>
      </c>
      <c r="J15" s="2" t="s">
        <v>5</v>
      </c>
      <c r="K15" s="2" t="e">
        <f ca="1">XLOOKUP(J5, A:A, C:D)</f>
        <v>#NAME?</v>
      </c>
      <c r="L15" s="18"/>
    </row>
    <row r="16" spans="1:13" ht="16.5" thickBot="1">
      <c r="A16" s="2" t="s">
        <v>25</v>
      </c>
      <c r="B16" s="3" t="s">
        <v>11</v>
      </c>
      <c r="C16" s="4" t="s">
        <v>7</v>
      </c>
      <c r="D16" s="5">
        <v>320</v>
      </c>
      <c r="J16" s="2" t="s">
        <v>18</v>
      </c>
      <c r="K16" s="2" t="e">
        <f ca="1">XLOOKUP(J5, A:A, C:D)</f>
        <v>#NAME?</v>
      </c>
      <c r="L16" s="18"/>
    </row>
    <row r="17" spans="10:12" ht="16.5" thickBot="1">
      <c r="J17" s="2" t="s">
        <v>20</v>
      </c>
      <c r="K17" s="2" t="e">
        <f ca="1">XLOOKUP(J5, A:A, C:D)</f>
        <v>#NAME?</v>
      </c>
      <c r="L17" s="18"/>
    </row>
    <row r="18" spans="10:12" ht="16.5" thickBot="1">
      <c r="J18" s="2" t="s">
        <v>23</v>
      </c>
      <c r="K18" s="2" t="e">
        <f ca="1">XLOOKUP(J5, A:A, C:D)</f>
        <v>#NAME?</v>
      </c>
      <c r="L18" s="18"/>
    </row>
    <row r="19" spans="10:12" ht="16.5" thickBot="1">
      <c r="J19" s="2" t="s">
        <v>24</v>
      </c>
      <c r="K19" s="2" t="e">
        <f ca="1">XLOOKUP(J5, A:A, C:D)</f>
        <v>#NAME?</v>
      </c>
      <c r="L19" s="18"/>
    </row>
    <row r="20" spans="10:12" ht="16.5" thickBot="1">
      <c r="J20" s="2" t="s">
        <v>25</v>
      </c>
      <c r="K20" s="2" t="e">
        <f ca="1">XLOOKUP(J5, A:A, C:D)</f>
        <v>#NAME?</v>
      </c>
      <c r="L20" s="18"/>
    </row>
  </sheetData>
  <dataValidations disablePrompts="1" count="1">
    <dataValidation type="list" allowBlank="1" showInputMessage="1" showErrorMessage="1" sqref="F5 F9" xr:uid="{8DC19052-E8D4-4EA3-A053-CEF7AAB0745E}">
      <formula1>$A$2:$A$16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E248B-A3AF-48BD-AFB8-8577C66FCA76}">
  <dimension ref="A1:P7"/>
  <sheetViews>
    <sheetView showGridLines="0" zoomScale="160" zoomScaleNormal="160" workbookViewId="0">
      <selection activeCell="C7" sqref="C7"/>
    </sheetView>
  </sheetViews>
  <sheetFormatPr defaultRowHeight="15.75"/>
  <cols>
    <col min="1" max="1" width="9.140625" style="7" customWidth="1"/>
    <col min="2" max="2" width="12.85546875" style="7" bestFit="1" customWidth="1"/>
    <col min="3" max="3" width="12" style="7" bestFit="1" customWidth="1"/>
    <col min="4" max="4" width="12.7109375" style="7" bestFit="1" customWidth="1"/>
    <col min="5" max="5" width="9.85546875" style="7" bestFit="1" customWidth="1"/>
    <col min="6" max="6" width="12.140625" style="7" bestFit="1" customWidth="1"/>
    <col min="7" max="7" width="12.7109375" style="7" bestFit="1" customWidth="1"/>
    <col min="8" max="8" width="12.5703125" style="7" bestFit="1" customWidth="1"/>
    <col min="9" max="9" width="12.140625" style="7" bestFit="1" customWidth="1"/>
    <col min="10" max="10" width="12.7109375" style="7" bestFit="1" customWidth="1"/>
    <col min="11" max="11" width="12.42578125" style="7" bestFit="1" customWidth="1"/>
    <col min="12" max="12" width="12" style="7" bestFit="1" customWidth="1"/>
    <col min="13" max="13" width="12.85546875" style="7" bestFit="1" customWidth="1"/>
    <col min="14" max="14" width="11.42578125" style="7" bestFit="1" customWidth="1"/>
    <col min="15" max="15" width="11.5703125" style="7" bestFit="1" customWidth="1"/>
    <col min="16" max="16" width="11.42578125" style="7" bestFit="1" customWidth="1"/>
    <col min="17" max="16384" width="9.140625" style="7"/>
  </cols>
  <sheetData>
    <row r="1" spans="1:16" ht="19.5" customHeight="1" thickBot="1">
      <c r="A1" s="16" t="s">
        <v>1</v>
      </c>
      <c r="B1" s="2" t="s">
        <v>5</v>
      </c>
      <c r="C1" s="2" t="s">
        <v>8</v>
      </c>
      <c r="D1" s="2" t="s">
        <v>10</v>
      </c>
      <c r="E1" s="2" t="s">
        <v>13</v>
      </c>
      <c r="F1" s="2" t="s">
        <v>16</v>
      </c>
      <c r="G1" s="2" t="s">
        <v>19</v>
      </c>
      <c r="H1" s="2" t="s">
        <v>21</v>
      </c>
      <c r="I1" s="2" t="s">
        <v>18</v>
      </c>
      <c r="J1" s="2" t="s">
        <v>15</v>
      </c>
      <c r="K1" s="2" t="s">
        <v>26</v>
      </c>
      <c r="L1" s="2" t="s">
        <v>27</v>
      </c>
      <c r="M1" s="2" t="s">
        <v>28</v>
      </c>
      <c r="N1" s="2" t="s">
        <v>23</v>
      </c>
      <c r="O1" s="2" t="s">
        <v>24</v>
      </c>
      <c r="P1" s="2" t="s">
        <v>25</v>
      </c>
    </row>
    <row r="2" spans="1:16" ht="19.5" customHeight="1" thickBot="1">
      <c r="A2" s="16" t="s">
        <v>4</v>
      </c>
      <c r="B2" s="5">
        <v>450</v>
      </c>
      <c r="C2" s="5">
        <v>400</v>
      </c>
      <c r="D2" s="5">
        <v>370</v>
      </c>
      <c r="E2" s="5">
        <v>105</v>
      </c>
      <c r="F2" s="5">
        <v>260</v>
      </c>
      <c r="G2" s="5">
        <v>180</v>
      </c>
      <c r="H2" s="5">
        <v>220</v>
      </c>
      <c r="I2" s="5">
        <v>33</v>
      </c>
      <c r="J2" s="5">
        <v>23</v>
      </c>
      <c r="K2" s="5">
        <v>18</v>
      </c>
      <c r="L2" s="5">
        <v>26</v>
      </c>
      <c r="M2" s="5">
        <v>265</v>
      </c>
      <c r="N2" s="5">
        <v>245</v>
      </c>
      <c r="O2" s="5">
        <v>350</v>
      </c>
      <c r="P2" s="5">
        <v>320</v>
      </c>
    </row>
    <row r="5" spans="1:16" ht="16.5" thickBot="1"/>
    <row r="6" spans="1:16" ht="16.5" thickBot="1">
      <c r="B6" s="16" t="s">
        <v>1</v>
      </c>
      <c r="C6" s="3" t="s">
        <v>27</v>
      </c>
    </row>
    <row r="7" spans="1:16" ht="16.5" thickBot="1">
      <c r="B7" s="16" t="s">
        <v>4</v>
      </c>
      <c r="C7" s="17" t="e">
        <f ca="1">XLOOKUP(C6, 1:1, 2:2)</f>
        <v>#NAME?</v>
      </c>
    </row>
  </sheetData>
  <dataValidations count="1">
    <dataValidation type="list" allowBlank="1" showInputMessage="1" showErrorMessage="1" sqref="C6" xr:uid="{089ED83F-5BF0-4C98-965E-31BEC944A94F}">
      <formula1>$B$1:$P$1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706C7-9B33-4454-A8E3-29BFA85ABE22}">
  <dimension ref="A1:G9"/>
  <sheetViews>
    <sheetView showGridLines="0" zoomScale="160" zoomScaleNormal="160" workbookViewId="0">
      <selection activeCell="D3" sqref="D3"/>
    </sheetView>
  </sheetViews>
  <sheetFormatPr defaultRowHeight="15.75"/>
  <cols>
    <col min="1" max="1" width="29.85546875" style="7" bestFit="1" customWidth="1"/>
    <col min="2" max="2" width="10.140625" style="7" customWidth="1"/>
    <col min="3" max="3" width="9.28515625" style="7" bestFit="1" customWidth="1"/>
    <col min="4" max="4" width="9.28515625" style="7" customWidth="1"/>
    <col min="5" max="5" width="9.140625" style="7"/>
    <col min="6" max="6" width="9.85546875" style="7" customWidth="1"/>
    <col min="7" max="7" width="7.28515625" style="7" customWidth="1"/>
    <col min="8" max="16384" width="9.140625" style="7"/>
  </cols>
  <sheetData>
    <row r="1" spans="1:7" ht="16.5" thickBot="1"/>
    <row r="2" spans="1:7" ht="32.25" thickBot="1">
      <c r="A2" s="16" t="s">
        <v>30</v>
      </c>
      <c r="B2" s="16" t="s">
        <v>31</v>
      </c>
      <c r="C2" s="16" t="s">
        <v>32</v>
      </c>
      <c r="D2" s="16" t="s">
        <v>33</v>
      </c>
      <c r="F2" s="16" t="s">
        <v>31</v>
      </c>
      <c r="G2" s="16" t="s">
        <v>34</v>
      </c>
    </row>
    <row r="3" spans="1:7" ht="16.5" thickBot="1">
      <c r="A3" s="8" t="s">
        <v>35</v>
      </c>
      <c r="B3" s="8">
        <v>5800</v>
      </c>
      <c r="C3" s="29" t="e">
        <f ca="1">XLOOKUP(B3, $F$3:$F$9, $G$3:$G$9, , 1)</f>
        <v>#NAME?</v>
      </c>
      <c r="D3" s="19" t="e">
        <f ca="1">XLOOKUP(B3, $F$3:$F$9, $G$3:$G$9,,-1)</f>
        <v>#NAME?</v>
      </c>
      <c r="F3" s="9">
        <v>0</v>
      </c>
      <c r="G3" s="10">
        <v>0.1</v>
      </c>
    </row>
    <row r="4" spans="1:7" ht="16.5" thickBot="1">
      <c r="A4" s="8" t="s">
        <v>36</v>
      </c>
      <c r="B4" s="8">
        <v>1000</v>
      </c>
      <c r="C4" s="29" t="e">
        <f t="shared" ref="C4:C7" ca="1" si="0">XLOOKUP(B4, $F$3:$F$9, $G$3:$G$9, , 1)</f>
        <v>#NAME?</v>
      </c>
      <c r="D4" s="19" t="e">
        <f t="shared" ref="D4:D7" ca="1" si="1">XLOOKUP(B4, $F$3:$F$9, $G$3:$G$9,,-1)</f>
        <v>#NAME?</v>
      </c>
      <c r="F4" s="9">
        <v>1000</v>
      </c>
      <c r="G4" s="10">
        <v>0.2</v>
      </c>
    </row>
    <row r="5" spans="1:7" ht="16.5" thickBot="1">
      <c r="A5" s="8" t="s">
        <v>37</v>
      </c>
      <c r="B5" s="8">
        <v>12000</v>
      </c>
      <c r="C5" s="29" t="e">
        <f t="shared" ca="1" si="0"/>
        <v>#NAME?</v>
      </c>
      <c r="D5" s="19" t="e">
        <f t="shared" ca="1" si="1"/>
        <v>#NAME?</v>
      </c>
      <c r="F5" s="9">
        <v>6000</v>
      </c>
      <c r="G5" s="10">
        <v>0.5</v>
      </c>
    </row>
    <row r="6" spans="1:7" ht="16.5" thickBot="1">
      <c r="A6" s="8" t="s">
        <v>38</v>
      </c>
      <c r="B6" s="8">
        <v>2999</v>
      </c>
      <c r="C6" s="29" t="e">
        <f t="shared" ca="1" si="0"/>
        <v>#NAME?</v>
      </c>
      <c r="D6" s="19" t="e">
        <f t="shared" ca="1" si="1"/>
        <v>#NAME?</v>
      </c>
      <c r="F6" s="9">
        <v>3000</v>
      </c>
      <c r="G6" s="10">
        <v>0.3</v>
      </c>
    </row>
    <row r="7" spans="1:7" ht="16.5" thickBot="1">
      <c r="A7" s="8" t="s">
        <v>39</v>
      </c>
      <c r="B7" s="8">
        <v>1956</v>
      </c>
      <c r="C7" s="29" t="e">
        <f t="shared" ca="1" si="0"/>
        <v>#NAME?</v>
      </c>
      <c r="D7" s="19" t="e">
        <f t="shared" ca="1" si="1"/>
        <v>#NAME?</v>
      </c>
      <c r="F7" s="9">
        <v>4000</v>
      </c>
      <c r="G7" s="10">
        <v>0.35</v>
      </c>
    </row>
    <row r="8" spans="1:7" ht="16.5" thickBot="1">
      <c r="F8" s="9">
        <v>5000</v>
      </c>
      <c r="G8" s="10">
        <v>0.45</v>
      </c>
    </row>
    <row r="9" spans="1:7" ht="16.5" thickBot="1">
      <c r="F9" s="9">
        <v>2000</v>
      </c>
      <c r="G9" s="10">
        <v>0.25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70EED-602C-426D-AD7B-CCBB24BC48B6}">
  <dimension ref="A1:H16"/>
  <sheetViews>
    <sheetView showGridLines="0" zoomScale="145" zoomScaleNormal="145" workbookViewId="0">
      <selection activeCell="H7" sqref="H7"/>
    </sheetView>
  </sheetViews>
  <sheetFormatPr defaultRowHeight="15.75"/>
  <cols>
    <col min="1" max="1" width="20.42578125" style="1" bestFit="1" customWidth="1"/>
    <col min="2" max="2" width="10.5703125" style="1" bestFit="1" customWidth="1"/>
    <col min="3" max="3" width="11.28515625" style="1" bestFit="1" customWidth="1"/>
    <col min="4" max="4" width="11.5703125" style="1" bestFit="1" customWidth="1"/>
    <col min="5" max="6" width="9.140625" style="1"/>
    <col min="7" max="7" width="17.85546875" style="1" bestFit="1" customWidth="1"/>
    <col min="8" max="8" width="8.7109375" style="1" bestFit="1" customWidth="1"/>
    <col min="9" max="9" width="11.85546875" style="1" customWidth="1"/>
    <col min="10" max="16384" width="9.140625" style="1"/>
  </cols>
  <sheetData>
    <row r="1" spans="1:8" ht="31.5" customHeight="1" thickBot="1">
      <c r="A1" s="16" t="s">
        <v>1</v>
      </c>
      <c r="B1" s="16" t="s">
        <v>2</v>
      </c>
      <c r="C1" s="16" t="s">
        <v>3</v>
      </c>
      <c r="D1" s="16" t="s">
        <v>4</v>
      </c>
    </row>
    <row r="2" spans="1:8" ht="16.5" thickBot="1">
      <c r="A2" s="2" t="s">
        <v>5</v>
      </c>
      <c r="B2" s="3" t="s">
        <v>6</v>
      </c>
      <c r="C2" s="4" t="s">
        <v>7</v>
      </c>
      <c r="D2" s="5">
        <v>450</v>
      </c>
      <c r="G2" s="16" t="s">
        <v>1</v>
      </c>
      <c r="H2" s="16" t="s">
        <v>4</v>
      </c>
    </row>
    <row r="3" spans="1:8" ht="16.5" thickBot="1">
      <c r="A3" s="2" t="s">
        <v>13</v>
      </c>
      <c r="B3" s="3" t="s">
        <v>9</v>
      </c>
      <c r="C3" s="4" t="s">
        <v>7</v>
      </c>
      <c r="D3" s="5">
        <v>200</v>
      </c>
      <c r="G3" s="2" t="s">
        <v>42</v>
      </c>
      <c r="H3" s="18" t="e">
        <f ca="1">XLOOKUP("*"&amp;G3&amp;"*", A:A, D:D, ,2)</f>
        <v>#NAME?</v>
      </c>
    </row>
    <row r="4" spans="1:8" ht="16.5" thickBot="1">
      <c r="A4" s="2" t="s">
        <v>40</v>
      </c>
      <c r="B4" s="3" t="s">
        <v>11</v>
      </c>
      <c r="C4" s="4" t="s">
        <v>12</v>
      </c>
      <c r="D4" s="5">
        <v>370</v>
      </c>
      <c r="G4" s="2" t="s">
        <v>13</v>
      </c>
      <c r="H4" s="18" t="e">
        <f t="shared" ref="H4:H11" ca="1" si="0">XLOOKUP("*"&amp;G4&amp;"*", A:A, D:D, ,2)</f>
        <v>#NAME?</v>
      </c>
    </row>
    <row r="5" spans="1:8" ht="16.5" thickBot="1">
      <c r="A5" s="2" t="s">
        <v>41</v>
      </c>
      <c r="B5" s="3" t="s">
        <v>14</v>
      </c>
      <c r="C5" s="4" t="s">
        <v>7</v>
      </c>
      <c r="D5" s="5">
        <v>54</v>
      </c>
      <c r="G5" s="2" t="s">
        <v>44</v>
      </c>
      <c r="H5" s="18" t="e">
        <f t="shared" ca="1" si="0"/>
        <v>#NAME?</v>
      </c>
    </row>
    <row r="6" spans="1:8" ht="16.5" thickBot="1">
      <c r="A6" s="2" t="s">
        <v>43</v>
      </c>
      <c r="B6" s="3" t="s">
        <v>17</v>
      </c>
      <c r="C6" s="4" t="s">
        <v>7</v>
      </c>
      <c r="D6" s="5">
        <v>260</v>
      </c>
      <c r="G6" s="2" t="s">
        <v>46</v>
      </c>
      <c r="H6" s="18" t="e">
        <f t="shared" ca="1" si="0"/>
        <v>#NAME?</v>
      </c>
    </row>
    <row r="7" spans="1:8" ht="16.5" thickBot="1">
      <c r="A7" s="2" t="s">
        <v>24</v>
      </c>
      <c r="B7" s="3" t="s">
        <v>14</v>
      </c>
      <c r="C7" s="4" t="s">
        <v>12</v>
      </c>
      <c r="D7" s="5">
        <v>260</v>
      </c>
      <c r="G7" s="2" t="s">
        <v>48</v>
      </c>
      <c r="H7" s="18" t="e">
        <f t="shared" ca="1" si="0"/>
        <v>#NAME?</v>
      </c>
    </row>
    <row r="8" spans="1:8" ht="16.5" thickBot="1">
      <c r="A8" s="2" t="s">
        <v>45</v>
      </c>
      <c r="B8" s="3" t="s">
        <v>22</v>
      </c>
      <c r="C8" s="4" t="s">
        <v>7</v>
      </c>
      <c r="D8" s="5">
        <v>680</v>
      </c>
      <c r="G8" s="2" t="s">
        <v>50</v>
      </c>
      <c r="H8" s="18" t="e">
        <f t="shared" ca="1" si="0"/>
        <v>#NAME?</v>
      </c>
    </row>
    <row r="9" spans="1:8" ht="16.5" thickBot="1">
      <c r="A9" s="2" t="s">
        <v>47</v>
      </c>
      <c r="B9" s="3" t="s">
        <v>17</v>
      </c>
      <c r="C9" s="4" t="s">
        <v>7</v>
      </c>
      <c r="D9" s="5">
        <v>360</v>
      </c>
      <c r="G9" s="2" t="s">
        <v>51</v>
      </c>
      <c r="H9" s="18" t="e">
        <f t="shared" ca="1" si="0"/>
        <v>#NAME?</v>
      </c>
    </row>
    <row r="10" spans="1:8" ht="16.5" thickBot="1">
      <c r="A10" s="2" t="s">
        <v>49</v>
      </c>
      <c r="B10" s="3" t="s">
        <v>17</v>
      </c>
      <c r="C10" s="4" t="s">
        <v>7</v>
      </c>
      <c r="D10" s="5">
        <v>1250</v>
      </c>
      <c r="G10" s="2" t="s">
        <v>52</v>
      </c>
      <c r="H10" s="18" t="e">
        <f t="shared" ca="1" si="0"/>
        <v>#NAME?</v>
      </c>
    </row>
    <row r="11" spans="1:8" ht="16.5" thickBot="1">
      <c r="A11" s="2" t="s">
        <v>50</v>
      </c>
      <c r="B11" s="3" t="s">
        <v>14</v>
      </c>
      <c r="C11" s="4" t="s">
        <v>12</v>
      </c>
      <c r="D11" s="5">
        <v>260</v>
      </c>
      <c r="G11" s="2" t="s">
        <v>53</v>
      </c>
      <c r="H11" s="18" t="e">
        <f t="shared" ca="1" si="0"/>
        <v>#NAME?</v>
      </c>
    </row>
    <row r="12" spans="1:8" ht="16.5" thickBot="1">
      <c r="A12" s="2" t="s">
        <v>51</v>
      </c>
      <c r="B12" s="3" t="s">
        <v>6</v>
      </c>
      <c r="C12" s="4" t="s">
        <v>12</v>
      </c>
      <c r="D12" s="5">
        <v>300</v>
      </c>
    </row>
    <row r="13" spans="1:8" ht="16.5" thickBot="1">
      <c r="A13" s="2" t="s">
        <v>52</v>
      </c>
      <c r="B13" s="3" t="s">
        <v>6</v>
      </c>
      <c r="C13" s="4" t="s">
        <v>29</v>
      </c>
      <c r="D13" s="5">
        <v>450</v>
      </c>
    </row>
    <row r="14" spans="1:8" ht="16.5" thickBot="1">
      <c r="A14" s="2" t="s">
        <v>54</v>
      </c>
      <c r="B14" s="3" t="s">
        <v>14</v>
      </c>
      <c r="C14" s="4" t="s">
        <v>29</v>
      </c>
      <c r="D14" s="5">
        <v>1200</v>
      </c>
    </row>
    <row r="15" spans="1:8" ht="16.5" thickBot="1">
      <c r="A15" s="2" t="s">
        <v>55</v>
      </c>
      <c r="B15" s="3" t="s">
        <v>6</v>
      </c>
      <c r="C15" s="4" t="s">
        <v>12</v>
      </c>
      <c r="D15" s="5">
        <v>850</v>
      </c>
    </row>
    <row r="16" spans="1:8" ht="16.5" thickBot="1">
      <c r="A16" s="2" t="s">
        <v>56</v>
      </c>
      <c r="B16" s="3" t="s">
        <v>11</v>
      </c>
      <c r="C16" s="4" t="s">
        <v>7</v>
      </c>
      <c r="D16" s="5">
        <v>240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155EE-3424-4C86-B9D4-771C84134145}">
  <dimension ref="A1:L85"/>
  <sheetViews>
    <sheetView showGridLines="0" tabSelected="1" zoomScale="130" zoomScaleNormal="130" workbookViewId="0">
      <selection activeCell="I5" sqref="I5"/>
    </sheetView>
  </sheetViews>
  <sheetFormatPr defaultRowHeight="15.75"/>
  <cols>
    <col min="1" max="1" width="11.85546875" style="7" bestFit="1" customWidth="1"/>
    <col min="2" max="2" width="14.85546875" style="7" bestFit="1" customWidth="1"/>
    <col min="3" max="3" width="19.5703125" style="7" customWidth="1"/>
    <col min="4" max="4" width="9" style="7" customWidth="1"/>
    <col min="5" max="5" width="11.5703125" style="7" bestFit="1" customWidth="1"/>
    <col min="6" max="6" width="12.7109375" style="7" bestFit="1" customWidth="1"/>
    <col min="7" max="7" width="2.5703125" style="7" customWidth="1"/>
    <col min="8" max="8" width="9.140625" style="7"/>
    <col min="9" max="9" width="15.140625" style="7" customWidth="1"/>
    <col min="10" max="10" width="5.28515625" style="7" customWidth="1"/>
    <col min="11" max="11" width="9.140625" style="7" bestFit="1" customWidth="1"/>
    <col min="12" max="16384" width="9.140625" style="7"/>
  </cols>
  <sheetData>
    <row r="1" spans="1:12" ht="21.75" customHeight="1" thickBot="1">
      <c r="A1" s="16" t="s">
        <v>0</v>
      </c>
      <c r="B1" s="16" t="s">
        <v>1</v>
      </c>
      <c r="C1" s="16" t="s">
        <v>57</v>
      </c>
      <c r="D1" s="16" t="s">
        <v>58</v>
      </c>
      <c r="E1" s="16" t="s">
        <v>4</v>
      </c>
      <c r="F1" s="16" t="s">
        <v>59</v>
      </c>
    </row>
    <row r="2" spans="1:12" ht="16.5" thickBot="1">
      <c r="A2" s="11">
        <v>44531</v>
      </c>
      <c r="B2" s="2" t="s">
        <v>42</v>
      </c>
      <c r="C2" s="2" t="s">
        <v>60</v>
      </c>
      <c r="D2" s="2">
        <v>10</v>
      </c>
      <c r="E2" s="5">
        <v>450</v>
      </c>
      <c r="F2" s="12">
        <f>D2*E2</f>
        <v>4500</v>
      </c>
    </row>
    <row r="3" spans="1:12" ht="16.5" thickBot="1">
      <c r="A3" s="11">
        <v>44532</v>
      </c>
      <c r="B3" s="2" t="s">
        <v>41</v>
      </c>
      <c r="C3" s="2" t="s">
        <v>61</v>
      </c>
      <c r="D3" s="2">
        <v>11</v>
      </c>
      <c r="E3" s="5">
        <v>54</v>
      </c>
      <c r="F3" s="12">
        <f t="shared" ref="F3:F66" si="0">D3*E3</f>
        <v>594</v>
      </c>
    </row>
    <row r="4" spans="1:12" ht="16.5" thickBot="1">
      <c r="A4" s="11">
        <v>44532</v>
      </c>
      <c r="B4" s="2" t="s">
        <v>13</v>
      </c>
      <c r="C4" s="2" t="s">
        <v>62</v>
      </c>
      <c r="D4" s="2">
        <v>12</v>
      </c>
      <c r="E4" s="5">
        <v>200</v>
      </c>
      <c r="F4" s="12">
        <f t="shared" si="0"/>
        <v>2400</v>
      </c>
      <c r="H4" s="16" t="s">
        <v>1</v>
      </c>
      <c r="I4" s="16" t="s">
        <v>59</v>
      </c>
      <c r="K4" s="16" t="s">
        <v>77</v>
      </c>
    </row>
    <row r="5" spans="1:12" ht="16.5" thickBot="1">
      <c r="A5" s="11">
        <v>44532</v>
      </c>
      <c r="B5" s="2" t="s">
        <v>42</v>
      </c>
      <c r="C5" s="2" t="s">
        <v>63</v>
      </c>
      <c r="D5" s="2">
        <v>13</v>
      </c>
      <c r="E5" s="5">
        <v>450</v>
      </c>
      <c r="F5" s="12">
        <f t="shared" si="0"/>
        <v>5850</v>
      </c>
      <c r="H5" s="2" t="s">
        <v>43</v>
      </c>
      <c r="I5" s="8" t="e">
        <f ca="1">XLOOKUP(H5, B:B, F:F, , 0, 1)</f>
        <v>#NAME?</v>
      </c>
      <c r="K5" s="27" t="e">
        <f ca="1">INDEX(F:F,XMATCH(H5, B:B, 0, 1))</f>
        <v>#NAME?</v>
      </c>
      <c r="L5" s="13"/>
    </row>
    <row r="6" spans="1:12" ht="16.5" thickBot="1">
      <c r="A6" s="11">
        <v>44533</v>
      </c>
      <c r="B6" s="2" t="s">
        <v>44</v>
      </c>
      <c r="C6" s="2" t="s">
        <v>60</v>
      </c>
      <c r="D6" s="2">
        <v>12</v>
      </c>
      <c r="E6" s="5">
        <v>370</v>
      </c>
      <c r="F6" s="12">
        <f t="shared" si="0"/>
        <v>4440</v>
      </c>
    </row>
    <row r="7" spans="1:12" ht="16.5" thickBot="1">
      <c r="A7" s="11">
        <v>44533</v>
      </c>
      <c r="B7" s="2" t="s">
        <v>13</v>
      </c>
      <c r="C7" s="2" t="s">
        <v>64</v>
      </c>
      <c r="D7" s="2">
        <v>11</v>
      </c>
      <c r="E7" s="5">
        <v>200</v>
      </c>
      <c r="F7" s="12">
        <f t="shared" si="0"/>
        <v>2200</v>
      </c>
    </row>
    <row r="8" spans="1:12" ht="16.5" thickBot="1">
      <c r="A8" s="11">
        <v>44533</v>
      </c>
      <c r="B8" s="2" t="s">
        <v>42</v>
      </c>
      <c r="C8" s="2" t="s">
        <v>65</v>
      </c>
      <c r="D8" s="2">
        <v>11</v>
      </c>
      <c r="E8" s="5">
        <v>450</v>
      </c>
      <c r="F8" s="12">
        <f t="shared" si="0"/>
        <v>4950</v>
      </c>
    </row>
    <row r="9" spans="1:12" ht="16.5" thickBot="1">
      <c r="A9" s="11">
        <v>44534</v>
      </c>
      <c r="B9" s="2" t="s">
        <v>41</v>
      </c>
      <c r="C9" s="2" t="s">
        <v>66</v>
      </c>
      <c r="D9" s="2">
        <v>15</v>
      </c>
      <c r="E9" s="5">
        <v>54</v>
      </c>
      <c r="F9" s="12">
        <f t="shared" si="0"/>
        <v>810</v>
      </c>
      <c r="H9" s="16" t="s">
        <v>1</v>
      </c>
      <c r="I9" s="16" t="s">
        <v>59</v>
      </c>
      <c r="K9" s="16" t="s">
        <v>77</v>
      </c>
    </row>
    <row r="10" spans="1:12" ht="16.5" thickBot="1">
      <c r="A10" s="11">
        <v>44534</v>
      </c>
      <c r="B10" s="2" t="s">
        <v>44</v>
      </c>
      <c r="C10" s="2" t="s">
        <v>66</v>
      </c>
      <c r="D10" s="2">
        <v>10</v>
      </c>
      <c r="E10" s="5">
        <v>370</v>
      </c>
      <c r="F10" s="12">
        <f t="shared" si="0"/>
        <v>3700</v>
      </c>
      <c r="H10" s="2" t="s">
        <v>43</v>
      </c>
      <c r="I10" s="8" t="e">
        <f ca="1">XLOOKUP(H10, B:B, F:F, , 0, -1)</f>
        <v>#NAME?</v>
      </c>
      <c r="K10" s="8" t="e">
        <f ca="1">INDEX(F:F, XMATCH(H10, B:B, 0, -1))</f>
        <v>#NAME?</v>
      </c>
      <c r="L10" s="13"/>
    </row>
    <row r="11" spans="1:12" ht="16.5" thickBot="1">
      <c r="A11" s="11">
        <v>44534</v>
      </c>
      <c r="B11" s="2" t="s">
        <v>13</v>
      </c>
      <c r="C11" s="2" t="s">
        <v>67</v>
      </c>
      <c r="D11" s="2">
        <v>13</v>
      </c>
      <c r="E11" s="5">
        <v>200</v>
      </c>
      <c r="F11" s="12">
        <f t="shared" si="0"/>
        <v>2600</v>
      </c>
    </row>
    <row r="12" spans="1:12" ht="16.5" thickBot="1">
      <c r="A12" s="11">
        <v>44534</v>
      </c>
      <c r="B12" s="2" t="s">
        <v>42</v>
      </c>
      <c r="C12" s="2" t="s">
        <v>68</v>
      </c>
      <c r="D12" s="2">
        <v>15</v>
      </c>
      <c r="E12" s="5">
        <v>450</v>
      </c>
      <c r="F12" s="12">
        <f t="shared" si="0"/>
        <v>6750</v>
      </c>
    </row>
    <row r="13" spans="1:12" ht="16.5" thickBot="1">
      <c r="A13" s="11">
        <v>44535</v>
      </c>
      <c r="B13" s="2" t="s">
        <v>43</v>
      </c>
      <c r="C13" s="2" t="s">
        <v>69</v>
      </c>
      <c r="D13" s="2">
        <v>12</v>
      </c>
      <c r="E13" s="5">
        <v>260</v>
      </c>
      <c r="F13" s="12">
        <f t="shared" si="0"/>
        <v>3120</v>
      </c>
    </row>
    <row r="14" spans="1:12" ht="16.5" thickBot="1">
      <c r="A14" s="11">
        <v>44535</v>
      </c>
      <c r="B14" s="2" t="s">
        <v>41</v>
      </c>
      <c r="C14" s="2" t="s">
        <v>66</v>
      </c>
      <c r="D14" s="2">
        <v>13</v>
      </c>
      <c r="E14" s="5">
        <v>54</v>
      </c>
      <c r="F14" s="12">
        <f t="shared" si="0"/>
        <v>702</v>
      </c>
    </row>
    <row r="15" spans="1:12" ht="16.5" thickBot="1">
      <c r="A15" s="11">
        <v>44535</v>
      </c>
      <c r="B15" s="2" t="s">
        <v>44</v>
      </c>
      <c r="C15" s="2" t="s">
        <v>70</v>
      </c>
      <c r="D15" s="2">
        <v>12</v>
      </c>
      <c r="E15" s="5">
        <v>370</v>
      </c>
      <c r="F15" s="12">
        <f t="shared" si="0"/>
        <v>4440</v>
      </c>
    </row>
    <row r="16" spans="1:12" ht="16.5" thickBot="1">
      <c r="A16" s="11">
        <v>44535</v>
      </c>
      <c r="B16" s="2" t="s">
        <v>13</v>
      </c>
      <c r="C16" s="2" t="s">
        <v>63</v>
      </c>
      <c r="D16" s="2">
        <v>10</v>
      </c>
      <c r="E16" s="5">
        <v>200</v>
      </c>
      <c r="F16" s="12">
        <f t="shared" si="0"/>
        <v>2000</v>
      </c>
    </row>
    <row r="17" spans="1:6" ht="16.5" thickBot="1">
      <c r="A17" s="11">
        <v>44535</v>
      </c>
      <c r="B17" s="2" t="s">
        <v>42</v>
      </c>
      <c r="C17" s="2" t="s">
        <v>71</v>
      </c>
      <c r="D17" s="2">
        <v>10</v>
      </c>
      <c r="E17" s="5">
        <v>450</v>
      </c>
      <c r="F17" s="12">
        <f t="shared" si="0"/>
        <v>4500</v>
      </c>
    </row>
    <row r="18" spans="1:6" ht="16.5" thickBot="1">
      <c r="A18" s="11">
        <v>44536</v>
      </c>
      <c r="B18" s="2" t="s">
        <v>46</v>
      </c>
      <c r="C18" s="2" t="s">
        <v>72</v>
      </c>
      <c r="D18" s="2">
        <v>14</v>
      </c>
      <c r="E18" s="5">
        <v>260</v>
      </c>
      <c r="F18" s="12">
        <f t="shared" si="0"/>
        <v>3640</v>
      </c>
    </row>
    <row r="19" spans="1:6" ht="16.5" thickBot="1">
      <c r="A19" s="11">
        <v>44536</v>
      </c>
      <c r="B19" s="2" t="s">
        <v>43</v>
      </c>
      <c r="C19" s="2" t="s">
        <v>63</v>
      </c>
      <c r="D19" s="2">
        <v>14</v>
      </c>
      <c r="E19" s="5">
        <v>260</v>
      </c>
      <c r="F19" s="12">
        <f t="shared" si="0"/>
        <v>3640</v>
      </c>
    </row>
    <row r="20" spans="1:6" ht="16.5" thickBot="1">
      <c r="A20" s="11">
        <v>44536</v>
      </c>
      <c r="B20" s="2" t="s">
        <v>41</v>
      </c>
      <c r="C20" s="2" t="s">
        <v>69</v>
      </c>
      <c r="D20" s="2">
        <v>11</v>
      </c>
      <c r="E20" s="5">
        <v>54</v>
      </c>
      <c r="F20" s="12">
        <f t="shared" si="0"/>
        <v>594</v>
      </c>
    </row>
    <row r="21" spans="1:6" ht="16.5" thickBot="1">
      <c r="A21" s="11">
        <v>44536</v>
      </c>
      <c r="B21" s="2" t="s">
        <v>44</v>
      </c>
      <c r="C21" s="2" t="s">
        <v>73</v>
      </c>
      <c r="D21" s="2">
        <v>15</v>
      </c>
      <c r="E21" s="5">
        <v>370</v>
      </c>
      <c r="F21" s="12">
        <f t="shared" si="0"/>
        <v>5550</v>
      </c>
    </row>
    <row r="22" spans="1:6" ht="16.5" thickBot="1">
      <c r="A22" s="11">
        <v>44536</v>
      </c>
      <c r="B22" s="2" t="s">
        <v>13</v>
      </c>
      <c r="C22" s="2" t="s">
        <v>67</v>
      </c>
      <c r="D22" s="2">
        <v>13</v>
      </c>
      <c r="E22" s="5">
        <v>200</v>
      </c>
      <c r="F22" s="12">
        <f t="shared" si="0"/>
        <v>2600</v>
      </c>
    </row>
    <row r="23" spans="1:6" ht="16.5" thickBot="1">
      <c r="A23" s="11">
        <v>44536</v>
      </c>
      <c r="B23" s="2" t="s">
        <v>42</v>
      </c>
      <c r="C23" s="2" t="s">
        <v>67</v>
      </c>
      <c r="D23" s="2">
        <v>13</v>
      </c>
      <c r="E23" s="5">
        <v>450</v>
      </c>
      <c r="F23" s="12">
        <f t="shared" si="0"/>
        <v>5850</v>
      </c>
    </row>
    <row r="24" spans="1:6" ht="16.5" thickBot="1">
      <c r="A24" s="11">
        <v>44537</v>
      </c>
      <c r="B24" s="2" t="s">
        <v>46</v>
      </c>
      <c r="C24" s="2" t="s">
        <v>71</v>
      </c>
      <c r="D24" s="2">
        <v>15</v>
      </c>
      <c r="E24" s="5">
        <v>260</v>
      </c>
      <c r="F24" s="12">
        <f t="shared" si="0"/>
        <v>3900</v>
      </c>
    </row>
    <row r="25" spans="1:6" ht="16.5" thickBot="1">
      <c r="A25" s="11">
        <v>44537</v>
      </c>
      <c r="B25" s="2" t="s">
        <v>45</v>
      </c>
      <c r="C25" s="2" t="s">
        <v>62</v>
      </c>
      <c r="D25" s="2">
        <v>10</v>
      </c>
      <c r="E25" s="5">
        <v>680</v>
      </c>
      <c r="F25" s="12">
        <f t="shared" si="0"/>
        <v>6800</v>
      </c>
    </row>
    <row r="26" spans="1:6" ht="16.5" thickBot="1">
      <c r="A26" s="11">
        <v>44537</v>
      </c>
      <c r="B26" s="2" t="s">
        <v>43</v>
      </c>
      <c r="C26" s="2" t="s">
        <v>73</v>
      </c>
      <c r="D26" s="2">
        <v>13</v>
      </c>
      <c r="E26" s="5">
        <v>260</v>
      </c>
      <c r="F26" s="12">
        <f t="shared" si="0"/>
        <v>3380</v>
      </c>
    </row>
    <row r="27" spans="1:6" ht="16.5" thickBot="1">
      <c r="A27" s="11">
        <v>44537</v>
      </c>
      <c r="B27" s="2" t="s">
        <v>41</v>
      </c>
      <c r="C27" s="2" t="s">
        <v>60</v>
      </c>
      <c r="D27" s="2">
        <v>13</v>
      </c>
      <c r="E27" s="5">
        <v>54</v>
      </c>
      <c r="F27" s="12">
        <f t="shared" si="0"/>
        <v>702</v>
      </c>
    </row>
    <row r="28" spans="1:6" ht="16.5" thickBot="1">
      <c r="A28" s="11">
        <v>44537</v>
      </c>
      <c r="B28" s="2" t="s">
        <v>44</v>
      </c>
      <c r="C28" s="2" t="s">
        <v>65</v>
      </c>
      <c r="D28" s="2">
        <v>10</v>
      </c>
      <c r="E28" s="5">
        <v>370</v>
      </c>
      <c r="F28" s="12">
        <f t="shared" si="0"/>
        <v>3700</v>
      </c>
    </row>
    <row r="29" spans="1:6" ht="16.5" thickBot="1">
      <c r="A29" s="11">
        <v>44537</v>
      </c>
      <c r="B29" s="2" t="s">
        <v>13</v>
      </c>
      <c r="C29" s="2" t="s">
        <v>74</v>
      </c>
      <c r="D29" s="2">
        <v>15</v>
      </c>
      <c r="E29" s="5">
        <v>200</v>
      </c>
      <c r="F29" s="12">
        <f t="shared" si="0"/>
        <v>3000</v>
      </c>
    </row>
    <row r="30" spans="1:6" ht="16.5" thickBot="1">
      <c r="A30" s="11">
        <v>44537</v>
      </c>
      <c r="B30" s="2" t="s">
        <v>42</v>
      </c>
      <c r="C30" s="2" t="s">
        <v>62</v>
      </c>
      <c r="D30" s="2">
        <v>13</v>
      </c>
      <c r="E30" s="5">
        <v>450</v>
      </c>
      <c r="F30" s="12">
        <f t="shared" si="0"/>
        <v>5850</v>
      </c>
    </row>
    <row r="31" spans="1:6" ht="16.5" thickBot="1">
      <c r="A31" s="11">
        <v>44538</v>
      </c>
      <c r="B31" s="2" t="s">
        <v>46</v>
      </c>
      <c r="C31" s="2" t="s">
        <v>75</v>
      </c>
      <c r="D31" s="2">
        <v>12</v>
      </c>
      <c r="E31" s="5">
        <v>260</v>
      </c>
      <c r="F31" s="12">
        <f t="shared" si="0"/>
        <v>3120</v>
      </c>
    </row>
    <row r="32" spans="1:6" ht="16.5" thickBot="1">
      <c r="A32" s="11">
        <v>44538</v>
      </c>
      <c r="B32" s="2" t="s">
        <v>45</v>
      </c>
      <c r="C32" s="2" t="s">
        <v>66</v>
      </c>
      <c r="D32" s="2">
        <v>12</v>
      </c>
      <c r="E32" s="5">
        <v>680</v>
      </c>
      <c r="F32" s="12">
        <f t="shared" si="0"/>
        <v>8160</v>
      </c>
    </row>
    <row r="33" spans="1:6" ht="16.5" thickBot="1">
      <c r="A33" s="11">
        <v>44538</v>
      </c>
      <c r="B33" s="2" t="s">
        <v>43</v>
      </c>
      <c r="C33" s="2" t="s">
        <v>76</v>
      </c>
      <c r="D33" s="2">
        <v>11</v>
      </c>
      <c r="E33" s="5">
        <v>260</v>
      </c>
      <c r="F33" s="12">
        <f t="shared" si="0"/>
        <v>2860</v>
      </c>
    </row>
    <row r="34" spans="1:6" ht="16.5" thickBot="1">
      <c r="A34" s="11">
        <v>44538</v>
      </c>
      <c r="B34" s="2" t="s">
        <v>41</v>
      </c>
      <c r="C34" s="2" t="s">
        <v>69</v>
      </c>
      <c r="D34" s="2">
        <v>15</v>
      </c>
      <c r="E34" s="5">
        <v>54</v>
      </c>
      <c r="F34" s="12">
        <f t="shared" si="0"/>
        <v>810</v>
      </c>
    </row>
    <row r="35" spans="1:6" ht="16.5" thickBot="1">
      <c r="A35" s="11">
        <v>44538</v>
      </c>
      <c r="B35" s="2" t="s">
        <v>44</v>
      </c>
      <c r="C35" s="2" t="s">
        <v>76</v>
      </c>
      <c r="D35" s="2">
        <v>12</v>
      </c>
      <c r="E35" s="5">
        <v>370</v>
      </c>
      <c r="F35" s="12">
        <f t="shared" si="0"/>
        <v>4440</v>
      </c>
    </row>
    <row r="36" spans="1:6" ht="16.5" thickBot="1">
      <c r="A36" s="11">
        <v>44538</v>
      </c>
      <c r="B36" s="2" t="s">
        <v>47</v>
      </c>
      <c r="C36" s="2" t="s">
        <v>70</v>
      </c>
      <c r="D36" s="2">
        <v>12</v>
      </c>
      <c r="E36" s="5">
        <v>360</v>
      </c>
      <c r="F36" s="12">
        <f t="shared" si="0"/>
        <v>4320</v>
      </c>
    </row>
    <row r="37" spans="1:6" ht="16.5" thickBot="1">
      <c r="A37" s="11">
        <v>44538</v>
      </c>
      <c r="B37" s="2" t="s">
        <v>13</v>
      </c>
      <c r="C37" s="2" t="s">
        <v>72</v>
      </c>
      <c r="D37" s="2">
        <v>13</v>
      </c>
      <c r="E37" s="5">
        <v>200</v>
      </c>
      <c r="F37" s="12">
        <f t="shared" si="0"/>
        <v>2600</v>
      </c>
    </row>
    <row r="38" spans="1:6" ht="16.5" thickBot="1">
      <c r="A38" s="11">
        <v>44538</v>
      </c>
      <c r="B38" s="2" t="s">
        <v>42</v>
      </c>
      <c r="C38" s="2" t="s">
        <v>69</v>
      </c>
      <c r="D38" s="2">
        <v>10</v>
      </c>
      <c r="E38" s="5">
        <v>450</v>
      </c>
      <c r="F38" s="12">
        <f t="shared" si="0"/>
        <v>4500</v>
      </c>
    </row>
    <row r="39" spans="1:6" ht="16.5" thickBot="1">
      <c r="A39" s="11">
        <v>44539</v>
      </c>
      <c r="B39" s="2" t="s">
        <v>46</v>
      </c>
      <c r="C39" s="2" t="s">
        <v>73</v>
      </c>
      <c r="D39" s="2">
        <v>12</v>
      </c>
      <c r="E39" s="5">
        <v>260</v>
      </c>
      <c r="F39" s="12">
        <f t="shared" si="0"/>
        <v>3120</v>
      </c>
    </row>
    <row r="40" spans="1:6" ht="16.5" thickBot="1">
      <c r="A40" s="11">
        <v>44539</v>
      </c>
      <c r="B40" s="2" t="s">
        <v>45</v>
      </c>
      <c r="C40" s="2" t="s">
        <v>67</v>
      </c>
      <c r="D40" s="2">
        <v>15</v>
      </c>
      <c r="E40" s="5">
        <v>680</v>
      </c>
      <c r="F40" s="12">
        <f t="shared" si="0"/>
        <v>10200</v>
      </c>
    </row>
    <row r="41" spans="1:6" ht="16.5" thickBot="1">
      <c r="A41" s="11">
        <v>44539</v>
      </c>
      <c r="B41" s="2" t="s">
        <v>43</v>
      </c>
      <c r="C41" s="2" t="s">
        <v>67</v>
      </c>
      <c r="D41" s="2">
        <v>12</v>
      </c>
      <c r="E41" s="5">
        <v>260</v>
      </c>
      <c r="F41" s="12">
        <f t="shared" si="0"/>
        <v>3120</v>
      </c>
    </row>
    <row r="42" spans="1:6" ht="16.5" thickBot="1">
      <c r="A42" s="11">
        <v>44539</v>
      </c>
      <c r="B42" s="2" t="s">
        <v>41</v>
      </c>
      <c r="C42" s="2" t="s">
        <v>71</v>
      </c>
      <c r="D42" s="2">
        <v>14</v>
      </c>
      <c r="E42" s="5">
        <v>54</v>
      </c>
      <c r="F42" s="12">
        <f t="shared" si="0"/>
        <v>756</v>
      </c>
    </row>
    <row r="43" spans="1:6" ht="16.5" thickBot="1">
      <c r="A43" s="11">
        <v>44539</v>
      </c>
      <c r="B43" s="2" t="s">
        <v>44</v>
      </c>
      <c r="C43" s="2" t="s">
        <v>62</v>
      </c>
      <c r="D43" s="2">
        <v>14</v>
      </c>
      <c r="E43" s="5">
        <v>370</v>
      </c>
      <c r="F43" s="12">
        <f t="shared" si="0"/>
        <v>5180</v>
      </c>
    </row>
    <row r="44" spans="1:6" ht="16.5" thickBot="1">
      <c r="A44" s="11">
        <v>44539</v>
      </c>
      <c r="B44" s="2" t="s">
        <v>47</v>
      </c>
      <c r="C44" s="2" t="s">
        <v>73</v>
      </c>
      <c r="D44" s="2">
        <v>12</v>
      </c>
      <c r="E44" s="5">
        <v>360</v>
      </c>
      <c r="F44" s="12">
        <f t="shared" si="0"/>
        <v>4320</v>
      </c>
    </row>
    <row r="45" spans="1:6" ht="16.5" thickBot="1">
      <c r="A45" s="11">
        <v>44539</v>
      </c>
      <c r="B45" s="2" t="s">
        <v>48</v>
      </c>
      <c r="C45" s="2" t="s">
        <v>60</v>
      </c>
      <c r="D45" s="2">
        <v>15</v>
      </c>
      <c r="E45" s="5">
        <v>1250</v>
      </c>
      <c r="F45" s="12">
        <f t="shared" si="0"/>
        <v>18750</v>
      </c>
    </row>
    <row r="46" spans="1:6" ht="16.5" thickBot="1">
      <c r="A46" s="11">
        <v>44539</v>
      </c>
      <c r="B46" s="2" t="s">
        <v>13</v>
      </c>
      <c r="C46" s="2" t="s">
        <v>65</v>
      </c>
      <c r="D46" s="2">
        <v>14</v>
      </c>
      <c r="E46" s="5">
        <v>200</v>
      </c>
      <c r="F46" s="12">
        <f t="shared" si="0"/>
        <v>2800</v>
      </c>
    </row>
    <row r="47" spans="1:6" ht="16.5" thickBot="1">
      <c r="A47" s="11">
        <v>44539</v>
      </c>
      <c r="B47" s="2" t="s">
        <v>42</v>
      </c>
      <c r="C47" s="2" t="s">
        <v>74</v>
      </c>
      <c r="D47" s="2">
        <v>13</v>
      </c>
      <c r="E47" s="5">
        <v>450</v>
      </c>
      <c r="F47" s="12">
        <f t="shared" si="0"/>
        <v>5850</v>
      </c>
    </row>
    <row r="48" spans="1:6" ht="16.5" thickBot="1">
      <c r="A48" s="11">
        <v>44540</v>
      </c>
      <c r="B48" s="2" t="s">
        <v>46</v>
      </c>
      <c r="C48" s="2" t="s">
        <v>62</v>
      </c>
      <c r="D48" s="2">
        <v>14</v>
      </c>
      <c r="E48" s="5">
        <v>260</v>
      </c>
      <c r="F48" s="12">
        <f t="shared" si="0"/>
        <v>3640</v>
      </c>
    </row>
    <row r="49" spans="1:6" ht="16.5" thickBot="1">
      <c r="A49" s="11">
        <v>44540</v>
      </c>
      <c r="B49" s="2" t="s">
        <v>45</v>
      </c>
      <c r="C49" s="2" t="s">
        <v>75</v>
      </c>
      <c r="D49" s="2">
        <v>14</v>
      </c>
      <c r="E49" s="5">
        <v>680</v>
      </c>
      <c r="F49" s="12">
        <f t="shared" si="0"/>
        <v>9520</v>
      </c>
    </row>
    <row r="50" spans="1:6" ht="16.5" thickBot="1">
      <c r="A50" s="11">
        <v>44540</v>
      </c>
      <c r="B50" s="2" t="s">
        <v>43</v>
      </c>
      <c r="C50" s="2" t="s">
        <v>66</v>
      </c>
      <c r="D50" s="2">
        <v>12</v>
      </c>
      <c r="E50" s="5">
        <v>260</v>
      </c>
      <c r="F50" s="12">
        <f t="shared" si="0"/>
        <v>3120</v>
      </c>
    </row>
    <row r="51" spans="1:6" ht="16.5" thickBot="1">
      <c r="A51" s="11">
        <v>44540</v>
      </c>
      <c r="B51" s="2" t="s">
        <v>41</v>
      </c>
      <c r="C51" s="2" t="s">
        <v>76</v>
      </c>
      <c r="D51" s="2">
        <v>10</v>
      </c>
      <c r="E51" s="5">
        <v>54</v>
      </c>
      <c r="F51" s="12">
        <f t="shared" si="0"/>
        <v>540</v>
      </c>
    </row>
    <row r="52" spans="1:6" ht="16.5" thickBot="1">
      <c r="A52" s="11">
        <v>44540</v>
      </c>
      <c r="B52" s="2" t="s">
        <v>44</v>
      </c>
      <c r="C52" s="2" t="s">
        <v>69</v>
      </c>
      <c r="D52" s="2">
        <v>14</v>
      </c>
      <c r="E52" s="5">
        <v>370</v>
      </c>
      <c r="F52" s="12">
        <f t="shared" si="0"/>
        <v>5180</v>
      </c>
    </row>
    <row r="53" spans="1:6" ht="16.5" thickBot="1">
      <c r="A53" s="11">
        <v>44540</v>
      </c>
      <c r="B53" s="2" t="s">
        <v>50</v>
      </c>
      <c r="C53" s="2" t="s">
        <v>76</v>
      </c>
      <c r="D53" s="2">
        <v>12</v>
      </c>
      <c r="E53" s="5">
        <v>260</v>
      </c>
      <c r="F53" s="12">
        <f t="shared" si="0"/>
        <v>3120</v>
      </c>
    </row>
    <row r="54" spans="1:6" ht="16.5" thickBot="1">
      <c r="A54" s="11">
        <v>44540</v>
      </c>
      <c r="B54" s="2" t="s">
        <v>47</v>
      </c>
      <c r="C54" s="2" t="s">
        <v>70</v>
      </c>
      <c r="D54" s="2">
        <v>13</v>
      </c>
      <c r="E54" s="5">
        <v>360</v>
      </c>
      <c r="F54" s="12">
        <f t="shared" si="0"/>
        <v>4680</v>
      </c>
    </row>
    <row r="55" spans="1:6" ht="16.5" thickBot="1">
      <c r="A55" s="11">
        <v>44540</v>
      </c>
      <c r="B55" s="2" t="s">
        <v>48</v>
      </c>
      <c r="C55" s="2" t="s">
        <v>72</v>
      </c>
      <c r="D55" s="2">
        <v>14</v>
      </c>
      <c r="E55" s="5">
        <v>1250</v>
      </c>
      <c r="F55" s="12">
        <f t="shared" si="0"/>
        <v>17500</v>
      </c>
    </row>
    <row r="56" spans="1:6" ht="16.5" thickBot="1">
      <c r="A56" s="11">
        <v>44540</v>
      </c>
      <c r="B56" s="2" t="s">
        <v>13</v>
      </c>
      <c r="C56" s="2" t="s">
        <v>69</v>
      </c>
      <c r="D56" s="2">
        <v>10</v>
      </c>
      <c r="E56" s="5">
        <v>200</v>
      </c>
      <c r="F56" s="12">
        <f t="shared" si="0"/>
        <v>2000</v>
      </c>
    </row>
    <row r="57" spans="1:6" ht="16.5" thickBot="1">
      <c r="A57" s="11">
        <v>44541</v>
      </c>
      <c r="B57" s="2" t="s">
        <v>46</v>
      </c>
      <c r="C57" s="2" t="s">
        <v>73</v>
      </c>
      <c r="D57" s="2">
        <v>13</v>
      </c>
      <c r="E57" s="5">
        <v>260</v>
      </c>
      <c r="F57" s="12">
        <f t="shared" si="0"/>
        <v>3380</v>
      </c>
    </row>
    <row r="58" spans="1:6" ht="16.5" thickBot="1">
      <c r="A58" s="11">
        <v>44541</v>
      </c>
      <c r="B58" s="2" t="s">
        <v>45</v>
      </c>
      <c r="C58" s="2" t="s">
        <v>67</v>
      </c>
      <c r="D58" s="2">
        <v>11</v>
      </c>
      <c r="E58" s="5">
        <v>680</v>
      </c>
      <c r="F58" s="12">
        <f t="shared" si="0"/>
        <v>7480</v>
      </c>
    </row>
    <row r="59" spans="1:6" ht="16.5" thickBot="1">
      <c r="A59" s="11">
        <v>44541</v>
      </c>
      <c r="B59" s="2" t="s">
        <v>43</v>
      </c>
      <c r="C59" s="2" t="s">
        <v>67</v>
      </c>
      <c r="D59" s="2">
        <v>14</v>
      </c>
      <c r="E59" s="5">
        <v>260</v>
      </c>
      <c r="F59" s="12">
        <f t="shared" si="0"/>
        <v>3640</v>
      </c>
    </row>
    <row r="60" spans="1:6" ht="16.5" thickBot="1">
      <c r="A60" s="11">
        <v>44541</v>
      </c>
      <c r="B60" s="2" t="s">
        <v>41</v>
      </c>
      <c r="C60" s="2" t="s">
        <v>71</v>
      </c>
      <c r="D60" s="2">
        <v>10</v>
      </c>
      <c r="E60" s="5">
        <v>54</v>
      </c>
      <c r="F60" s="12">
        <f t="shared" si="0"/>
        <v>540</v>
      </c>
    </row>
    <row r="61" spans="1:6" ht="16.5" thickBot="1">
      <c r="A61" s="11">
        <v>44541</v>
      </c>
      <c r="B61" s="2" t="s">
        <v>44</v>
      </c>
      <c r="C61" s="2" t="s">
        <v>62</v>
      </c>
      <c r="D61" s="2">
        <v>25</v>
      </c>
      <c r="E61" s="5">
        <v>370</v>
      </c>
      <c r="F61" s="12">
        <f t="shared" si="0"/>
        <v>9250</v>
      </c>
    </row>
    <row r="62" spans="1:6" ht="16.5" thickBot="1">
      <c r="A62" s="11">
        <v>44541</v>
      </c>
      <c r="B62" s="2" t="s">
        <v>50</v>
      </c>
      <c r="C62" s="2" t="s">
        <v>73</v>
      </c>
      <c r="D62" s="2">
        <v>14</v>
      </c>
      <c r="E62" s="5">
        <v>260</v>
      </c>
      <c r="F62" s="12">
        <f t="shared" si="0"/>
        <v>3640</v>
      </c>
    </row>
    <row r="63" spans="1:6" ht="16.5" thickBot="1">
      <c r="A63" s="11">
        <v>44541</v>
      </c>
      <c r="B63" s="2" t="s">
        <v>47</v>
      </c>
      <c r="C63" s="2" t="s">
        <v>60</v>
      </c>
      <c r="D63" s="2">
        <v>12</v>
      </c>
      <c r="E63" s="5">
        <v>360</v>
      </c>
      <c r="F63" s="12">
        <f t="shared" si="0"/>
        <v>4320</v>
      </c>
    </row>
    <row r="64" spans="1:6" ht="16.5" thickBot="1">
      <c r="A64" s="11">
        <v>44541</v>
      </c>
      <c r="B64" s="2" t="s">
        <v>48</v>
      </c>
      <c r="C64" s="2" t="s">
        <v>65</v>
      </c>
      <c r="D64" s="2">
        <v>13</v>
      </c>
      <c r="E64" s="5">
        <v>1250</v>
      </c>
      <c r="F64" s="12">
        <f t="shared" si="0"/>
        <v>16250</v>
      </c>
    </row>
    <row r="65" spans="1:6" ht="16.5" thickBot="1">
      <c r="A65" s="11">
        <v>44541</v>
      </c>
      <c r="B65" s="2" t="s">
        <v>51</v>
      </c>
      <c r="C65" s="2" t="s">
        <v>74</v>
      </c>
      <c r="D65" s="2">
        <v>13</v>
      </c>
      <c r="E65" s="5">
        <v>300</v>
      </c>
      <c r="F65" s="12">
        <f t="shared" si="0"/>
        <v>3900</v>
      </c>
    </row>
    <row r="66" spans="1:6" ht="16.5" thickBot="1">
      <c r="A66" s="11">
        <v>44542</v>
      </c>
      <c r="B66" s="2" t="s">
        <v>46</v>
      </c>
      <c r="C66" s="2" t="s">
        <v>62</v>
      </c>
      <c r="D66" s="2">
        <v>12</v>
      </c>
      <c r="E66" s="5">
        <v>260</v>
      </c>
      <c r="F66" s="12">
        <f t="shared" si="0"/>
        <v>3120</v>
      </c>
    </row>
    <row r="67" spans="1:6" ht="16.5" thickBot="1">
      <c r="A67" s="11">
        <v>44542</v>
      </c>
      <c r="B67" s="2" t="s">
        <v>45</v>
      </c>
      <c r="C67" s="2" t="s">
        <v>75</v>
      </c>
      <c r="D67" s="2">
        <v>14</v>
      </c>
      <c r="E67" s="5">
        <v>680</v>
      </c>
      <c r="F67" s="12">
        <f t="shared" ref="F67:F85" si="1">D67*E67</f>
        <v>9520</v>
      </c>
    </row>
    <row r="68" spans="1:6" ht="16.5" thickBot="1">
      <c r="A68" s="11">
        <v>44542</v>
      </c>
      <c r="B68" s="2" t="s">
        <v>43</v>
      </c>
      <c r="C68" s="2" t="s">
        <v>66</v>
      </c>
      <c r="D68" s="2">
        <v>11</v>
      </c>
      <c r="E68" s="5">
        <v>260</v>
      </c>
      <c r="F68" s="12">
        <f t="shared" si="1"/>
        <v>2860</v>
      </c>
    </row>
    <row r="69" spans="1:6" ht="16.5" thickBot="1">
      <c r="A69" s="11">
        <v>44542</v>
      </c>
      <c r="B69" s="2" t="s">
        <v>50</v>
      </c>
      <c r="C69" s="2" t="s">
        <v>76</v>
      </c>
      <c r="D69" s="2">
        <v>11</v>
      </c>
      <c r="E69" s="5">
        <v>260</v>
      </c>
      <c r="F69" s="12">
        <f t="shared" si="1"/>
        <v>2860</v>
      </c>
    </row>
    <row r="70" spans="1:6" ht="16.5" thickBot="1">
      <c r="A70" s="11">
        <v>44542</v>
      </c>
      <c r="B70" s="2" t="s">
        <v>47</v>
      </c>
      <c r="C70" s="2" t="s">
        <v>69</v>
      </c>
      <c r="D70" s="2">
        <v>12</v>
      </c>
      <c r="E70" s="5">
        <v>360</v>
      </c>
      <c r="F70" s="12">
        <f t="shared" si="1"/>
        <v>4320</v>
      </c>
    </row>
    <row r="71" spans="1:6" ht="16.5" thickBot="1">
      <c r="A71" s="11">
        <v>44542</v>
      </c>
      <c r="B71" s="2" t="s">
        <v>48</v>
      </c>
      <c r="C71" s="2" t="s">
        <v>76</v>
      </c>
      <c r="D71" s="2">
        <v>10</v>
      </c>
      <c r="E71" s="5">
        <v>1250</v>
      </c>
      <c r="F71" s="12">
        <f t="shared" si="1"/>
        <v>12500</v>
      </c>
    </row>
    <row r="72" spans="1:6" ht="16.5" thickBot="1">
      <c r="A72" s="11">
        <v>44542</v>
      </c>
      <c r="B72" s="2" t="s">
        <v>51</v>
      </c>
      <c r="C72" s="2" t="s">
        <v>70</v>
      </c>
      <c r="D72" s="2">
        <v>11</v>
      </c>
      <c r="E72" s="5">
        <v>300</v>
      </c>
      <c r="F72" s="12">
        <f t="shared" si="1"/>
        <v>3300</v>
      </c>
    </row>
    <row r="73" spans="1:6" ht="16.5" thickBot="1">
      <c r="A73" s="11">
        <v>44543</v>
      </c>
      <c r="B73" s="2" t="s">
        <v>46</v>
      </c>
      <c r="C73" s="2" t="s">
        <v>72</v>
      </c>
      <c r="D73" s="2">
        <v>14</v>
      </c>
      <c r="E73" s="5">
        <v>260</v>
      </c>
      <c r="F73" s="12">
        <f t="shared" si="1"/>
        <v>3640</v>
      </c>
    </row>
    <row r="74" spans="1:6" ht="16.5" thickBot="1">
      <c r="A74" s="11">
        <v>44543</v>
      </c>
      <c r="B74" s="2" t="s">
        <v>45</v>
      </c>
      <c r="C74" s="2" t="s">
        <v>69</v>
      </c>
      <c r="D74" s="2">
        <v>13</v>
      </c>
      <c r="E74" s="5">
        <v>680</v>
      </c>
      <c r="F74" s="12">
        <f t="shared" si="1"/>
        <v>8840</v>
      </c>
    </row>
    <row r="75" spans="1:6" ht="16.5" thickBot="1">
      <c r="A75" s="11">
        <v>44543</v>
      </c>
      <c r="B75" s="2" t="s">
        <v>43</v>
      </c>
      <c r="C75" s="2" t="s">
        <v>73</v>
      </c>
      <c r="D75" s="2">
        <v>11</v>
      </c>
      <c r="E75" s="5">
        <v>260</v>
      </c>
      <c r="F75" s="12">
        <f t="shared" si="1"/>
        <v>2860</v>
      </c>
    </row>
    <row r="76" spans="1:6" ht="16.5" thickBot="1">
      <c r="A76" s="11">
        <v>44543</v>
      </c>
      <c r="B76" s="2" t="s">
        <v>47</v>
      </c>
      <c r="C76" s="2" t="s">
        <v>67</v>
      </c>
      <c r="D76" s="2">
        <v>11</v>
      </c>
      <c r="E76" s="5">
        <v>360</v>
      </c>
      <c r="F76" s="12">
        <f t="shared" si="1"/>
        <v>3960</v>
      </c>
    </row>
    <row r="77" spans="1:6" ht="16.5" thickBot="1">
      <c r="A77" s="11">
        <v>44543</v>
      </c>
      <c r="B77" s="2" t="s">
        <v>48</v>
      </c>
      <c r="C77" s="2" t="s">
        <v>67</v>
      </c>
      <c r="D77" s="2">
        <v>11</v>
      </c>
      <c r="E77" s="5">
        <v>1250</v>
      </c>
      <c r="F77" s="12">
        <f t="shared" si="1"/>
        <v>13750</v>
      </c>
    </row>
    <row r="78" spans="1:6" ht="16.5" thickBot="1">
      <c r="A78" s="11">
        <v>44543</v>
      </c>
      <c r="B78" s="2" t="s">
        <v>51</v>
      </c>
      <c r="C78" s="2" t="s">
        <v>71</v>
      </c>
      <c r="D78" s="2">
        <v>14</v>
      </c>
      <c r="E78" s="5">
        <v>300</v>
      </c>
      <c r="F78" s="12">
        <f t="shared" si="1"/>
        <v>4200</v>
      </c>
    </row>
    <row r="79" spans="1:6" ht="16.5" thickBot="1">
      <c r="A79" s="11">
        <v>44544</v>
      </c>
      <c r="B79" s="2" t="s">
        <v>46</v>
      </c>
      <c r="C79" s="2" t="s">
        <v>62</v>
      </c>
      <c r="D79" s="2">
        <v>11</v>
      </c>
      <c r="E79" s="5">
        <v>260</v>
      </c>
      <c r="F79" s="12">
        <f t="shared" si="1"/>
        <v>2860</v>
      </c>
    </row>
    <row r="80" spans="1:6" ht="16.5" thickBot="1">
      <c r="A80" s="11">
        <v>44544</v>
      </c>
      <c r="B80" s="2" t="s">
        <v>45</v>
      </c>
      <c r="C80" s="2" t="s">
        <v>73</v>
      </c>
      <c r="D80" s="2">
        <v>10</v>
      </c>
      <c r="E80" s="5">
        <v>680</v>
      </c>
      <c r="F80" s="12">
        <f t="shared" si="1"/>
        <v>6800</v>
      </c>
    </row>
    <row r="81" spans="1:6" ht="16.5" thickBot="1">
      <c r="A81" s="11">
        <v>44544</v>
      </c>
      <c r="B81" s="2" t="s">
        <v>47</v>
      </c>
      <c r="C81" s="2" t="s">
        <v>60</v>
      </c>
      <c r="D81" s="2">
        <v>10</v>
      </c>
      <c r="E81" s="5">
        <v>360</v>
      </c>
      <c r="F81" s="12">
        <f t="shared" si="1"/>
        <v>3600</v>
      </c>
    </row>
    <row r="82" spans="1:6" ht="16.5" thickBot="1">
      <c r="A82" s="11">
        <v>44544</v>
      </c>
      <c r="B82" s="2" t="s">
        <v>48</v>
      </c>
      <c r="C82" s="2" t="s">
        <v>65</v>
      </c>
      <c r="D82" s="2">
        <v>13</v>
      </c>
      <c r="E82" s="5">
        <v>1250</v>
      </c>
      <c r="F82" s="12">
        <f t="shared" si="1"/>
        <v>16250</v>
      </c>
    </row>
    <row r="83" spans="1:6" ht="16.5" thickBot="1">
      <c r="A83" s="11">
        <v>44545</v>
      </c>
      <c r="B83" s="2" t="s">
        <v>45</v>
      </c>
      <c r="C83" s="2" t="s">
        <v>74</v>
      </c>
      <c r="D83" s="2">
        <v>12</v>
      </c>
      <c r="E83" s="5">
        <v>680</v>
      </c>
      <c r="F83" s="12">
        <f t="shared" si="1"/>
        <v>8160</v>
      </c>
    </row>
    <row r="84" spans="1:6" ht="16.5" thickBot="1">
      <c r="A84" s="11">
        <v>44545</v>
      </c>
      <c r="B84" s="2" t="s">
        <v>47</v>
      </c>
      <c r="C84" s="2" t="s">
        <v>62</v>
      </c>
      <c r="D84" s="2">
        <v>15</v>
      </c>
      <c r="E84" s="5">
        <v>360</v>
      </c>
      <c r="F84" s="12">
        <f t="shared" si="1"/>
        <v>5400</v>
      </c>
    </row>
    <row r="85" spans="1:6" ht="16.5" thickBot="1">
      <c r="A85" s="11">
        <v>44546</v>
      </c>
      <c r="B85" s="2" t="s">
        <v>47</v>
      </c>
      <c r="C85" s="2" t="s">
        <v>75</v>
      </c>
      <c r="D85" s="2">
        <v>12</v>
      </c>
      <c r="E85" s="5">
        <v>360</v>
      </c>
      <c r="F85" s="12">
        <f t="shared" si="1"/>
        <v>4320</v>
      </c>
    </row>
  </sheetData>
  <conditionalFormatting sqref="A2:F85">
    <cfRule type="expression" dxfId="1" priority="1">
      <formula>$B2=$H$10</formula>
    </cfRule>
    <cfRule type="expression" dxfId="0" priority="2">
      <formula>$B2=$H$5</formula>
    </cfRule>
  </conditionalFormatting>
  <dataValidations count="1">
    <dataValidation type="list" allowBlank="1" showInputMessage="1" showErrorMessage="1" sqref="H5 H10" xr:uid="{DE5E65B8-538A-4481-AFED-6A967AC0C5E2}">
      <formula1>"Divan,Stul,Kreslo,Stol,Şkaf,Yataq,Televizor,Planşet,Noutbuk,Səs-gücləndirici,Qaz cihazı"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xlookup arqumentlər</vt:lpstr>
      <vt:lpstr>Vertikal XL</vt:lpstr>
      <vt:lpstr>Horizontal XL</vt:lpstr>
      <vt:lpstr>Təxmini axtarış-Match mode</vt:lpstr>
      <vt:lpstr>Simvollarla axtarış-Match mode</vt:lpstr>
      <vt:lpstr>Axtarış istiqaməti-Search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 1</dc:creator>
  <cp:lastModifiedBy>Windows User</cp:lastModifiedBy>
  <dcterms:created xsi:type="dcterms:W3CDTF">2021-12-25T08:41:57Z</dcterms:created>
  <dcterms:modified xsi:type="dcterms:W3CDTF">2025-05-27T16:18:53Z</dcterms:modified>
</cp:coreProperties>
</file>