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drawings/drawing10.xml" ContentType="application/vnd.openxmlformats-officedocument.drawing+xml"/>
  <Override PartName="/xl/tables/table6.xml" ContentType="application/vnd.openxmlformats-officedocument.spreadsheetml.tab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681A0437-6E36-472C-B28A-AEE462BB8282}" xr6:coauthVersionLast="45" xr6:coauthVersionMax="45" xr10:uidLastSave="{00000000-0000-0000-0000-000000000000}"/>
  <bookViews>
    <workbookView xWindow="-120" yWindow="-120" windowWidth="20730" windowHeight="11160" tabRatio="903" activeTab="1" xr2:uid="{00000000-000D-0000-FFFF-FFFF00000000}"/>
  </bookViews>
  <sheets>
    <sheet name="Home" sheetId="36" r:id="rId1"/>
    <sheet name="Products1" sheetId="9" r:id="rId2"/>
    <sheet name="Products2" sheetId="18" r:id="rId3"/>
    <sheet name="Book tour" sheetId="8" r:id="rId4"/>
    <sheet name="Grades" sheetId="28" r:id="rId5"/>
    <sheet name="Customers1" sheetId="19" r:id="rId6"/>
    <sheet name="Quarters" sheetId="4" r:id="rId7"/>
    <sheet name="Bike rating" sheetId="15" r:id="rId8"/>
    <sheet name="FY months" sheetId="25" r:id="rId9"/>
    <sheet name="Regional sales" sheetId="22" r:id="rId10"/>
    <sheet name="Mountains" sheetId="7" r:id="rId11"/>
    <sheet name="Category sales" sheetId="10" r:id="rId12"/>
    <sheet name="Banded rows" sheetId="30" r:id="rId13"/>
    <sheet name="Compare to totals" sheetId="33" r:id="rId14"/>
    <sheet name="Products3" sheetId="34" r:id="rId15"/>
    <sheet name="Customers2" sheetId="29" r:id="rId16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9" l="1"/>
  <c r="H3" i="29" s="1"/>
  <c r="N1" i="18"/>
  <c r="H5" i="4"/>
  <c r="H6" i="4"/>
  <c r="H7" i="4"/>
  <c r="H8" i="4"/>
  <c r="H4" i="4"/>
  <c r="G18" i="29"/>
  <c r="H18" i="29" s="1"/>
  <c r="G12" i="29"/>
  <c r="H12" i="29" s="1"/>
  <c r="G15" i="29"/>
  <c r="H15" i="29" s="1"/>
  <c r="G13" i="29"/>
  <c r="H13" i="29" s="1"/>
  <c r="G16" i="29"/>
  <c r="H16" i="29" s="1"/>
  <c r="G6" i="29"/>
  <c r="H6" i="29" s="1"/>
  <c r="G10" i="29"/>
  <c r="H10" i="29" s="1"/>
  <c r="G20" i="29"/>
  <c r="H20" i="29" s="1"/>
  <c r="G14" i="29"/>
  <c r="H14" i="29" s="1"/>
  <c r="G11" i="29"/>
  <c r="H11" i="29" s="1"/>
  <c r="G4" i="29"/>
  <c r="H4" i="29" s="1"/>
  <c r="G17" i="29"/>
  <c r="H17" i="29" s="1"/>
  <c r="G7" i="29"/>
  <c r="H7" i="29" s="1"/>
  <c r="G9" i="29"/>
  <c r="H9" i="29" s="1"/>
  <c r="G8" i="29"/>
  <c r="H8" i="29" s="1"/>
  <c r="G19" i="29"/>
  <c r="H19" i="29" s="1"/>
  <c r="G5" i="29"/>
  <c r="H5" i="29" s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3" i="10"/>
  <c r="D24" i="34"/>
  <c r="D19" i="34"/>
  <c r="D10" i="34"/>
  <c r="D6" i="34"/>
  <c r="F79" i="33" l="1"/>
  <c r="F17" i="33"/>
  <c r="F16" i="33"/>
  <c r="F15" i="33"/>
  <c r="F14" i="33"/>
  <c r="F12" i="33"/>
  <c r="F11" i="33"/>
  <c r="F10" i="33"/>
  <c r="F9" i="33"/>
  <c r="F7" i="33"/>
  <c r="F6" i="33"/>
  <c r="F5" i="33"/>
  <c r="F4" i="33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4" i="30"/>
  <c r="C7" i="25"/>
  <c r="C8" i="25"/>
  <c r="C9" i="25"/>
  <c r="C10" i="25"/>
  <c r="C11" i="25"/>
  <c r="C12" i="25"/>
  <c r="C13" i="25"/>
  <c r="C14" i="25"/>
  <c r="C5" i="25"/>
  <c r="C6" i="25"/>
  <c r="F3" i="28"/>
  <c r="F4" i="28"/>
  <c r="F5" i="28"/>
  <c r="F6" i="28"/>
  <c r="F7" i="28"/>
  <c r="F8" i="28"/>
  <c r="F9" i="28"/>
  <c r="F10" i="28"/>
  <c r="F11" i="28"/>
  <c r="C4" i="25"/>
  <c r="B12" i="22"/>
  <c r="G5" i="15"/>
  <c r="G6" i="15"/>
  <c r="G7" i="15"/>
  <c r="G8" i="15"/>
  <c r="G9" i="15"/>
  <c r="G4" i="15"/>
  <c r="N4" i="4"/>
  <c r="N5" i="4"/>
  <c r="N6" i="4"/>
  <c r="N7" i="4"/>
  <c r="N8" i="4"/>
  <c r="K4" i="4"/>
  <c r="K5" i="4"/>
  <c r="K6" i="4"/>
  <c r="K7" i="4"/>
  <c r="K8" i="4"/>
  <c r="D8" i="4"/>
  <c r="D7" i="4"/>
  <c r="D6" i="4"/>
  <c r="D5" i="4"/>
  <c r="D4" i="4"/>
  <c r="G8" i="4"/>
  <c r="G7" i="4"/>
  <c r="G6" i="4"/>
  <c r="G5" i="4"/>
  <c r="G4" i="4"/>
  <c r="J8" i="4"/>
  <c r="J7" i="4"/>
  <c r="J6" i="4"/>
  <c r="J5" i="4"/>
  <c r="J4" i="4"/>
  <c r="M8" i="4"/>
  <c r="M7" i="4"/>
  <c r="M6" i="4"/>
  <c r="M5" i="4"/>
  <c r="M4" i="4"/>
  <c r="E5" i="4"/>
  <c r="E6" i="4"/>
  <c r="E7" i="4"/>
  <c r="E8" i="4"/>
  <c r="E4" i="4"/>
  <c r="D24" i="18"/>
  <c r="D19" i="18"/>
  <c r="D10" i="18"/>
  <c r="D6" i="1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3" i="7"/>
  <c r="D10" i="9"/>
  <c r="D24" i="9"/>
  <c r="D19" i="9"/>
  <c r="D6" i="9"/>
</calcChain>
</file>

<file path=xl/sharedStrings.xml><?xml version="1.0" encoding="utf-8"?>
<sst xmlns="http://schemas.openxmlformats.org/spreadsheetml/2006/main" count="658" uniqueCount="303">
  <si>
    <t>Europe</t>
  </si>
  <si>
    <t>S. America</t>
  </si>
  <si>
    <t>Far East</t>
  </si>
  <si>
    <t>Date</t>
  </si>
  <si>
    <t>Mountain</t>
  </si>
  <si>
    <t>Location</t>
  </si>
  <si>
    <t>Everest</t>
  </si>
  <si>
    <t>K2</t>
  </si>
  <si>
    <t>Kashmir</t>
  </si>
  <si>
    <t>Kanchenjunga</t>
  </si>
  <si>
    <t>India-Nepal</t>
  </si>
  <si>
    <t>Annapurna I</t>
  </si>
  <si>
    <t>Nepal</t>
  </si>
  <si>
    <t>Aconcagua</t>
  </si>
  <si>
    <t>Argentina</t>
  </si>
  <si>
    <t>Ojos del Salado</t>
  </si>
  <si>
    <t>Argentina-Chile</t>
  </si>
  <si>
    <t>Huascaran</t>
  </si>
  <si>
    <t>Peru</t>
  </si>
  <si>
    <t>Sajama</t>
  </si>
  <si>
    <t>Bolivia</t>
  </si>
  <si>
    <t>McKinley</t>
  </si>
  <si>
    <t>Alaska, U.S.</t>
  </si>
  <si>
    <t>Logan</t>
  </si>
  <si>
    <t>Yukon, Canada</t>
  </si>
  <si>
    <t>Kilimanjaro</t>
  </si>
  <si>
    <t>Tanzania</t>
  </si>
  <si>
    <t>Citlaltepetl</t>
  </si>
  <si>
    <t>Mexico</t>
  </si>
  <si>
    <t>Vinson Massif</t>
  </si>
  <si>
    <t>Antarctica</t>
  </si>
  <si>
    <t>Ararat</t>
  </si>
  <si>
    <t>Turkey</t>
  </si>
  <si>
    <t>Jaja</t>
  </si>
  <si>
    <t>New Guinea</t>
  </si>
  <si>
    <t>Mont Blanc</t>
  </si>
  <si>
    <t>France-Italy</t>
  </si>
  <si>
    <t>Monte Rosa</t>
  </si>
  <si>
    <t>Italy-Switzerland</t>
  </si>
  <si>
    <t>Ras Dashan</t>
  </si>
  <si>
    <t>Ethiopia</t>
  </si>
  <si>
    <t>Grand Teton</t>
  </si>
  <si>
    <t>Wyoming, U.S.</t>
  </si>
  <si>
    <t>Jebel Toubkal</t>
  </si>
  <si>
    <t>Morocco</t>
  </si>
  <si>
    <t>Kinabalu</t>
  </si>
  <si>
    <t>Malaysia</t>
  </si>
  <si>
    <t>Cook</t>
  </si>
  <si>
    <t>New Zealand</t>
  </si>
  <si>
    <t>City</t>
  </si>
  <si>
    <t>Fee</t>
  </si>
  <si>
    <t>Attendance</t>
  </si>
  <si>
    <t>Books Sold</t>
  </si>
  <si>
    <t>Philadelphia</t>
  </si>
  <si>
    <t>Providence</t>
  </si>
  <si>
    <t>Detroit</t>
  </si>
  <si>
    <t>Atlanta</t>
  </si>
  <si>
    <t>Charleston</t>
  </si>
  <si>
    <t>Topeka</t>
  </si>
  <si>
    <t>Vancouver, B.C.</t>
  </si>
  <si>
    <t>Washington, D.C.</t>
  </si>
  <si>
    <t>New Orleans</t>
  </si>
  <si>
    <t>Flagstaff</t>
  </si>
  <si>
    <t>Salt Lake City</t>
  </si>
  <si>
    <t>New York</t>
  </si>
  <si>
    <t>Cleveland</t>
  </si>
  <si>
    <t>Anchorage</t>
  </si>
  <si>
    <t>Phoenix</t>
  </si>
  <si>
    <t>Los Angeles</t>
  </si>
  <si>
    <t>Seattle</t>
  </si>
  <si>
    <t>St. Louis</t>
  </si>
  <si>
    <t>Memphis</t>
  </si>
  <si>
    <t>San Francisco</t>
  </si>
  <si>
    <t>Boston</t>
  </si>
  <si>
    <t>Portland</t>
  </si>
  <si>
    <t>Product</t>
  </si>
  <si>
    <t>Region</t>
  </si>
  <si>
    <t>Amount</t>
  </si>
  <si>
    <t>Dairy</t>
  </si>
  <si>
    <t>Denmark</t>
  </si>
  <si>
    <t>Produce</t>
  </si>
  <si>
    <t>Denmark Total</t>
  </si>
  <si>
    <t>Finland</t>
  </si>
  <si>
    <t>Grain</t>
  </si>
  <si>
    <t>Finland Total</t>
  </si>
  <si>
    <t>France</t>
  </si>
  <si>
    <t>Germany</t>
  </si>
  <si>
    <t>Germany Total</t>
  </si>
  <si>
    <t>Italy</t>
  </si>
  <si>
    <t>Italy Total</t>
  </si>
  <si>
    <t>Norway</t>
  </si>
  <si>
    <t>Spain</t>
  </si>
  <si>
    <t>Sweden</t>
  </si>
  <si>
    <t>Country</t>
  </si>
  <si>
    <t>Total Sales</t>
  </si>
  <si>
    <t>North</t>
  </si>
  <si>
    <t>Mid</t>
  </si>
  <si>
    <t>South</t>
  </si>
  <si>
    <t>Nepal-China</t>
  </si>
  <si>
    <t>Percent</t>
  </si>
  <si>
    <t>Contact Name</t>
  </si>
  <si>
    <t>Address</t>
  </si>
  <si>
    <t>Postal Code</t>
  </si>
  <si>
    <t>Phone</t>
  </si>
  <si>
    <t>Maria Anders</t>
  </si>
  <si>
    <t>Obere Str. 57</t>
  </si>
  <si>
    <t>Berlin</t>
  </si>
  <si>
    <t>030-0074321</t>
  </si>
  <si>
    <t>Ana Trujillo</t>
  </si>
  <si>
    <t>Avda. de la Constitución 2222</t>
  </si>
  <si>
    <t>México D.F.</t>
  </si>
  <si>
    <t>(5) 555-4729</t>
  </si>
  <si>
    <t>Antonio Moreno</t>
  </si>
  <si>
    <t>Mataderos  2312</t>
  </si>
  <si>
    <t>(5) 555-3932</t>
  </si>
  <si>
    <t>Thomas Hardy</t>
  </si>
  <si>
    <t>120 Hanover Sq.</t>
  </si>
  <si>
    <t>London</t>
  </si>
  <si>
    <t>WA1 1DP</t>
  </si>
  <si>
    <t>UK</t>
  </si>
  <si>
    <t>(171) 555-7788</t>
  </si>
  <si>
    <t>Christina Berglund</t>
  </si>
  <si>
    <t>Berguvsvägen  8</t>
  </si>
  <si>
    <t>Luleå</t>
  </si>
  <si>
    <t>S-958 22</t>
  </si>
  <si>
    <t>0921-12 34 65</t>
  </si>
  <si>
    <t>Hanna Moos</t>
  </si>
  <si>
    <t>Forsterstr. 57</t>
  </si>
  <si>
    <t>Mannheim</t>
  </si>
  <si>
    <t>0621-08460</t>
  </si>
  <si>
    <t>Frédérique Citeaux</t>
  </si>
  <si>
    <t>24, place Kléber</t>
  </si>
  <si>
    <t>Strasbourg</t>
  </si>
  <si>
    <t>88.60.15.31</t>
  </si>
  <si>
    <t>Buenos Aires</t>
  </si>
  <si>
    <t>Austria</t>
  </si>
  <si>
    <t>Lisboa</t>
  </si>
  <si>
    <t>Portugal</t>
  </si>
  <si>
    <t>Henriette Pfalzheim</t>
  </si>
  <si>
    <t>Mehrheimerstr. 369</t>
  </si>
  <si>
    <t>Köln</t>
  </si>
  <si>
    <t>0221-0644327</t>
  </si>
  <si>
    <t>Marie Bertrand</t>
  </si>
  <si>
    <t>265, boulevard Charonne</t>
  </si>
  <si>
    <t>Paris</t>
  </si>
  <si>
    <t>(1) 42.34.22.66</t>
  </si>
  <si>
    <t>Guillermo Fernández</t>
  </si>
  <si>
    <t>Calle Dr. Jorge Cash 321</t>
  </si>
  <si>
    <t>(5) 552-3745</t>
  </si>
  <si>
    <t>Georg Pipps</t>
  </si>
  <si>
    <t>Geislweg 14</t>
  </si>
  <si>
    <t>Salzburg</t>
  </si>
  <si>
    <t>6562-9722</t>
  </si>
  <si>
    <t>Isabel de Castro</t>
  </si>
  <si>
    <t>Estrada da saúde n. 58</t>
  </si>
  <si>
    <t>(1) 356-5634</t>
  </si>
  <si>
    <t>Horst Kloss</t>
  </si>
  <si>
    <t>Taucherstraße 10</t>
  </si>
  <si>
    <t>Cunewalde</t>
  </si>
  <si>
    <t>0372-035188</t>
  </si>
  <si>
    <t>Sergio Gutiérrez</t>
  </si>
  <si>
    <t>Av. del Libertador 900</t>
  </si>
  <si>
    <t>(1) 123-5555</t>
  </si>
  <si>
    <t>Australia</t>
  </si>
  <si>
    <t>N. America</t>
  </si>
  <si>
    <t>Q1</t>
  </si>
  <si>
    <t>Q2</t>
  </si>
  <si>
    <t>Q3</t>
  </si>
  <si>
    <t>Q4</t>
  </si>
  <si>
    <t>Status</t>
  </si>
  <si>
    <t>Trend</t>
  </si>
  <si>
    <t>Mountain Bike</t>
  </si>
  <si>
    <t>Comfort Rider</t>
  </si>
  <si>
    <t>Shifting</t>
  </si>
  <si>
    <t>Brakes</t>
  </si>
  <si>
    <t>Seat</t>
  </si>
  <si>
    <t>Hybrid</t>
  </si>
  <si>
    <t>Road Bike</t>
  </si>
  <si>
    <t>Recumbant</t>
  </si>
  <si>
    <t>Unicycle</t>
  </si>
  <si>
    <t>Frequency
of Repair</t>
  </si>
  <si>
    <t>Overall
Score</t>
  </si>
  <si>
    <t>Area</t>
  </si>
  <si>
    <t>Sales</t>
  </si>
  <si>
    <t>NorthWest</t>
  </si>
  <si>
    <t>West</t>
  </si>
  <si>
    <t>SouthWest</t>
  </si>
  <si>
    <t>Central</t>
  </si>
  <si>
    <t>NorthEast</t>
  </si>
  <si>
    <t>East</t>
  </si>
  <si>
    <t>Territories</t>
  </si>
  <si>
    <t>Total</t>
  </si>
  <si>
    <t>Student</t>
  </si>
  <si>
    <t>Grade</t>
  </si>
  <si>
    <t>Quiz1</t>
  </si>
  <si>
    <t>Quiz2</t>
  </si>
  <si>
    <t>Nancy</t>
  </si>
  <si>
    <t>Andrew</t>
  </si>
  <si>
    <t>Janet</t>
  </si>
  <si>
    <t>Margaret</t>
  </si>
  <si>
    <t>Steven</t>
  </si>
  <si>
    <t>Michael</t>
  </si>
  <si>
    <t>Robert</t>
  </si>
  <si>
    <t>Laura</t>
  </si>
  <si>
    <t>Anne</t>
  </si>
  <si>
    <t>Exam1</t>
  </si>
  <si>
    <t>Exam2</t>
  </si>
  <si>
    <t>December</t>
  </si>
  <si>
    <t>January</t>
  </si>
  <si>
    <t>July</t>
  </si>
  <si>
    <t>August</t>
  </si>
  <si>
    <t>FY 2008</t>
  </si>
  <si>
    <t>September</t>
  </si>
  <si>
    <t>October</t>
  </si>
  <si>
    <t>November</t>
  </si>
  <si>
    <t>February</t>
  </si>
  <si>
    <t>March</t>
  </si>
  <si>
    <t>May</t>
  </si>
  <si>
    <t>June</t>
  </si>
  <si>
    <t>April</t>
  </si>
  <si>
    <t xml:space="preserve">Actuals  </t>
  </si>
  <si>
    <t>Budget</t>
  </si>
  <si>
    <t>Variance</t>
  </si>
  <si>
    <t>Widgets</t>
  </si>
  <si>
    <t>Whatnots</t>
  </si>
  <si>
    <t>Whoseits</t>
  </si>
  <si>
    <t>Account #</t>
  </si>
  <si>
    <t>VF-56</t>
  </si>
  <si>
    <t>NA-16</t>
  </si>
  <si>
    <t>YI-31</t>
  </si>
  <si>
    <t>CF-33</t>
  </si>
  <si>
    <t>AT-38</t>
  </si>
  <si>
    <t>IR-59</t>
  </si>
  <si>
    <t>SP-95</t>
  </si>
  <si>
    <t>GT-96</t>
  </si>
  <si>
    <t>AQ-18</t>
  </si>
  <si>
    <t>LX-84</t>
  </si>
  <si>
    <t>BG-53</t>
  </si>
  <si>
    <t>DF-84</t>
  </si>
  <si>
    <t>MM-33</t>
  </si>
  <si>
    <t>VZ-105</t>
  </si>
  <si>
    <t>YS-39</t>
  </si>
  <si>
    <t>TO-55</t>
  </si>
  <si>
    <t>WF-69</t>
  </si>
  <si>
    <t>VA-41</t>
  </si>
  <si>
    <t>OL-94</t>
  </si>
  <si>
    <t>TL-14</t>
  </si>
  <si>
    <t>XZ-75</t>
  </si>
  <si>
    <t>BC-92</t>
  </si>
  <si>
    <t>Division A</t>
  </si>
  <si>
    <t>Division B</t>
  </si>
  <si>
    <t>Division C</t>
  </si>
  <si>
    <t>Totals</t>
  </si>
  <si>
    <t xml:space="preserve"> </t>
  </si>
  <si>
    <t>Worksheet</t>
  </si>
  <si>
    <t>Handle
Bars</t>
  </si>
  <si>
    <t>Height
(m)</t>
  </si>
  <si>
    <t>Default
Value</t>
  </si>
  <si>
    <t>(Top 20%)</t>
  </si>
  <si>
    <t>(Above Average)</t>
  </si>
  <si>
    <t>(Bottom 10)</t>
  </si>
  <si>
    <t>Belgium</t>
  </si>
  <si>
    <t xml:space="preserve"> Region</t>
  </si>
  <si>
    <t>Beverage</t>
  </si>
  <si>
    <t>265, blvd. Charonne</t>
  </si>
  <si>
    <t>Icon set</t>
  </si>
  <si>
    <t>Data bars</t>
  </si>
  <si>
    <t>Formula-based</t>
  </si>
  <si>
    <t>Profits</t>
  </si>
  <si>
    <t>Top/bottom values</t>
  </si>
  <si>
    <t>Unique/duplicate</t>
  </si>
  <si>
    <t>3  color scale</t>
  </si>
  <si>
    <t>Cell value</t>
  </si>
  <si>
    <t>T/F</t>
  </si>
  <si>
    <t>Description</t>
  </si>
  <si>
    <t>Cell value (with formula)</t>
  </si>
  <si>
    <t>Rule Type</t>
  </si>
  <si>
    <t>Identify top, bottom, and above average values in a recent 
book tour report</t>
  </si>
  <si>
    <t>Find duplicate rows in a list of customers</t>
  </si>
  <si>
    <t>Shade alternate rows in a range</t>
  </si>
  <si>
    <t>Compare data in a cell outside the conditionally formatted range of cells</t>
  </si>
  <si>
    <t>#</t>
  </si>
  <si>
    <t>Bar only</t>
  </si>
  <si>
    <r>
      <rPr>
        <sz val="11"/>
        <color theme="1"/>
        <rFont val="Calibri"/>
        <family val="2"/>
      </rPr>
      <t>T</t>
    </r>
    <r>
      <rPr>
        <sz val="11"/>
        <color theme="1"/>
        <rFont val="Calibri"/>
        <family val="2"/>
        <scheme val="minor"/>
      </rPr>
      <t>op/bottom values
Above/below average</t>
    </r>
  </si>
  <si>
    <t>Quickly see revenue status and trends from one quarter to the next</t>
  </si>
  <si>
    <t>Determine who are the top two students in the class</t>
  </si>
  <si>
    <t>Compare different product criteria by using a rating scale</t>
  </si>
  <si>
    <t>Identify regional sales below $900,000</t>
  </si>
  <si>
    <t>2006 Gross Profits (in Millions)</t>
  </si>
  <si>
    <t>Examine profit trends from month to month</t>
  </si>
  <si>
    <t>Examine overall sales distributions in key product categories</t>
  </si>
  <si>
    <t>Shade an entire row where several criteria must be true</t>
  </si>
  <si>
    <t>Shade an entire row if the row is a unique value</t>
  </si>
  <si>
    <t>Compare heights of the tallest mountains</t>
  </si>
  <si>
    <t>Two column
bar chart</t>
  </si>
  <si>
    <t>Change Product:</t>
  </si>
  <si>
    <t>Change Amount:</t>
  </si>
  <si>
    <t>Percen-
tile</t>
  </si>
  <si>
    <r>
      <t xml:space="preserve">To navigate to the  worksheet you want to see, click the worksheet name button in the </t>
    </r>
    <r>
      <rPr>
        <b/>
        <sz val="11"/>
        <color theme="1"/>
        <rFont val="Calibri"/>
        <family val="2"/>
        <scheme val="minor"/>
      </rPr>
      <t>Worksheet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</si>
  <si>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To return to this </t>
    </r>
    <r>
      <rPr>
        <b/>
        <sz val="11"/>
        <color theme="1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 xml:space="preserve"> worksheet, click the </t>
    </r>
    <r>
      <rPr>
        <b/>
        <sz val="11"/>
        <color theme="1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 xml:space="preserve"> button                       in the top left cell.</t>
    </r>
  </si>
  <si>
    <t>Find specific numbers, dates, and text in a list of products</t>
  </si>
  <si>
    <t>See a dynamically changed number or text value in a list of products</t>
  </si>
  <si>
    <t xml:space="preserve">&lt; $900,000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</si>
</sst>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&quot;$&quot;#,##0.00"/>
    <numFmt numFmtId="167" formatCode="mm/dd"/>
    <numFmt numFmtId="168" formatCode="mm/dd/yyyy"/>
    <numFmt numFmtId="169" formatCode="&quot; Excellent&quot;"/>
    <numFmt numFmtId="170" formatCode="&quot; Very Good&quot;"/>
    <numFmt numFmtId="171" formatCode="&quot; Good&quot;"/>
    <numFmt numFmtId="172" formatCode="&quot; Fair&quot;"/>
    <numFmt numFmtId="173" formatCode="&quot; Poor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8"/>
        <bgColor theme="8"/>
      </patternFill>
    </fill>
    <fill>
      <patternFill patternType="solid">
        <fgColor rgb="FFA5A5A5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auto="1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9" fillId="0" borderId="0"/>
    <xf numFmtId="0" fontId="17" fillId="6" borderId="5" applyNumberFormat="0" applyAlignment="0" applyProtection="0"/>
    <xf numFmtId="0" fontId="1" fillId="7" borderId="6" applyNumberFormat="0" applyFont="0" applyAlignment="0" applyProtection="0"/>
    <xf numFmtId="0" fontId="18" fillId="9" borderId="7" applyNumberFormat="0" applyAlignment="0" applyProtection="0"/>
  </cellStyleXfs>
  <cellXfs count="102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8" applyFill="1" applyAlignment="1" applyProtection="1"/>
    <xf numFmtId="0" fontId="7" fillId="0" borderId="0" xfId="6" applyFont="1"/>
    <xf numFmtId="165" fontId="7" fillId="0" borderId="0" xfId="1" applyNumberFormat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7" fontId="6" fillId="0" borderId="0" xfId="3" applyNumberFormat="1" applyFont="1"/>
    <xf numFmtId="0" fontId="6" fillId="0" borderId="0" xfId="3" applyFont="1"/>
    <xf numFmtId="0" fontId="6" fillId="0" borderId="0" xfId="3" applyFont="1" applyAlignment="1">
      <alignment horizontal="center"/>
    </xf>
    <xf numFmtId="166" fontId="6" fillId="0" borderId="0" xfId="5" applyNumberFormat="1" applyFont="1" applyAlignment="1">
      <alignment horizontal="center"/>
    </xf>
    <xf numFmtId="0" fontId="7" fillId="0" borderId="0" xfId="3" applyFont="1"/>
    <xf numFmtId="168" fontId="7" fillId="0" borderId="0" xfId="3" applyNumberFormat="1" applyFont="1"/>
    <xf numFmtId="166" fontId="7" fillId="0" borderId="0" xfId="5" applyNumberFormat="1" applyFont="1"/>
    <xf numFmtId="0" fontId="6" fillId="0" borderId="0" xfId="3" applyNumberFormat="1" applyFont="1"/>
    <xf numFmtId="166" fontId="6" fillId="0" borderId="0" xfId="5" applyNumberFormat="1" applyFont="1"/>
    <xf numFmtId="167" fontId="7" fillId="0" borderId="0" xfId="3" applyNumberFormat="1" applyFont="1"/>
    <xf numFmtId="14" fontId="6" fillId="0" borderId="0" xfId="3" applyNumberFormat="1" applyFont="1"/>
    <xf numFmtId="14" fontId="7" fillId="0" borderId="0" xfId="3" applyNumberFormat="1" applyFont="1"/>
    <xf numFmtId="165" fontId="0" fillId="0" borderId="0" xfId="0" applyNumberFormat="1"/>
    <xf numFmtId="165" fontId="1" fillId="0" borderId="0" xfId="4" applyNumberFormat="1" applyFont="1"/>
    <xf numFmtId="16" fontId="6" fillId="0" borderId="0" xfId="3" applyNumberFormat="1" applyFont="1"/>
    <xf numFmtId="165" fontId="6" fillId="0" borderId="0" xfId="3" applyNumberFormat="1" applyFont="1"/>
    <xf numFmtId="16" fontId="7" fillId="0" borderId="0" xfId="3" applyNumberFormat="1" applyFont="1"/>
    <xf numFmtId="165" fontId="7" fillId="0" borderId="0" xfId="3" applyNumberFormat="1" applyFont="1"/>
    <xf numFmtId="0" fontId="6" fillId="0" borderId="0" xfId="2" applyFont="1" applyAlignment="1"/>
    <xf numFmtId="0" fontId="7" fillId="0" borderId="0" xfId="2" applyFont="1"/>
    <xf numFmtId="0" fontId="6" fillId="0" borderId="0" xfId="2" applyFont="1" applyAlignment="1">
      <alignment horizontal="center"/>
    </xf>
    <xf numFmtId="0" fontId="6" fillId="0" borderId="0" xfId="2" applyFont="1"/>
    <xf numFmtId="0" fontId="7" fillId="0" borderId="0" xfId="2" applyFont="1" applyAlignment="1">
      <alignment horizontal="center"/>
    </xf>
    <xf numFmtId="0" fontId="8" fillId="0" borderId="0" xfId="0" applyNumberFormat="1" applyFont="1"/>
    <xf numFmtId="0" fontId="10" fillId="0" borderId="1" xfId="10" applyFont="1" applyFill="1" applyBorder="1" applyAlignment="1">
      <alignment wrapText="1"/>
    </xf>
    <xf numFmtId="0" fontId="10" fillId="0" borderId="2" xfId="10" applyFont="1" applyFill="1" applyBorder="1" applyAlignment="1">
      <alignment wrapText="1"/>
    </xf>
    <xf numFmtId="0" fontId="10" fillId="0" borderId="3" xfId="10" applyFont="1" applyFill="1" applyBorder="1" applyAlignment="1">
      <alignment wrapText="1"/>
    </xf>
    <xf numFmtId="1" fontId="10" fillId="0" borderId="3" xfId="10" applyNumberFormat="1" applyFont="1" applyFill="1" applyBorder="1" applyAlignment="1">
      <alignment wrapText="1"/>
    </xf>
    <xf numFmtId="1" fontId="10" fillId="0" borderId="1" xfId="10" applyNumberFormat="1" applyFont="1" applyFill="1" applyBorder="1" applyAlignment="1">
      <alignment wrapText="1"/>
    </xf>
    <xf numFmtId="1" fontId="10" fillId="0" borderId="2" xfId="10" applyNumberFormat="1" applyFont="1" applyFill="1" applyBorder="1" applyAlignment="1">
      <alignment wrapText="1"/>
    </xf>
    <xf numFmtId="0" fontId="7" fillId="0" borderId="0" xfId="3" applyFont="1" applyAlignment="1"/>
    <xf numFmtId="0" fontId="7" fillId="0" borderId="0" xfId="3" applyFont="1" applyBorder="1" applyAlignment="1">
      <alignment horizontal="left"/>
    </xf>
    <xf numFmtId="165" fontId="8" fillId="0" borderId="0" xfId="0" applyNumberFormat="1" applyFont="1"/>
    <xf numFmtId="0" fontId="4" fillId="3" borderId="0" xfId="0" applyFont="1" applyFill="1"/>
    <xf numFmtId="0" fontId="0" fillId="3" borderId="0" xfId="0" applyFill="1"/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Border="1"/>
    <xf numFmtId="169" fontId="12" fillId="3" borderId="0" xfId="0" applyNumberFormat="1" applyFont="1" applyFill="1" applyBorder="1" applyAlignment="1">
      <alignment horizontal="left" vertical="center"/>
    </xf>
    <xf numFmtId="170" fontId="12" fillId="3" borderId="0" xfId="0" applyNumberFormat="1" applyFont="1" applyFill="1" applyBorder="1" applyAlignment="1">
      <alignment horizontal="left" vertical="center"/>
    </xf>
    <xf numFmtId="171" fontId="12" fillId="3" borderId="0" xfId="0" applyNumberFormat="1" applyFont="1" applyFill="1" applyBorder="1" applyAlignment="1">
      <alignment horizontal="left" vertical="center"/>
    </xf>
    <xf numFmtId="172" fontId="12" fillId="3" borderId="0" xfId="0" applyNumberFormat="1" applyFont="1" applyFill="1" applyBorder="1" applyAlignment="1">
      <alignment horizontal="left" vertical="center"/>
    </xf>
    <xf numFmtId="173" fontId="12" fillId="3" borderId="0" xfId="0" applyNumberFormat="1" applyFont="1" applyFill="1" applyBorder="1" applyAlignment="1">
      <alignment horizontal="left" vertical="center"/>
    </xf>
    <xf numFmtId="0" fontId="13" fillId="3" borderId="0" xfId="0" applyFont="1" applyFill="1" applyBorder="1" applyAlignment="1"/>
    <xf numFmtId="0" fontId="7" fillId="5" borderId="0" xfId="3" applyFont="1" applyFill="1"/>
    <xf numFmtId="165" fontId="14" fillId="4" borderId="4" xfId="3" applyNumberFormat="1" applyFont="1" applyFill="1" applyBorder="1" applyAlignment="1">
      <alignment horizontal="center" vertical="center"/>
    </xf>
    <xf numFmtId="165" fontId="14" fillId="5" borderId="4" xfId="3" applyNumberFormat="1" applyFont="1" applyFill="1" applyBorder="1" applyAlignment="1">
      <alignment horizontal="center" vertical="center"/>
    </xf>
    <xf numFmtId="165" fontId="14" fillId="2" borderId="4" xfId="3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 wrapText="1"/>
    </xf>
    <xf numFmtId="0" fontId="6" fillId="0" borderId="0" xfId="6" applyFont="1" applyAlignment="1">
      <alignment horizontal="left"/>
    </xf>
    <xf numFmtId="0" fontId="15" fillId="0" borderId="0" xfId="0" applyFont="1"/>
    <xf numFmtId="0" fontId="16" fillId="0" borderId="0" xfId="0" applyFont="1"/>
    <xf numFmtId="165" fontId="16" fillId="0" borderId="0" xfId="0" applyNumberFormat="1" applyFont="1"/>
    <xf numFmtId="9" fontId="16" fillId="0" borderId="0" xfId="9" applyFont="1"/>
    <xf numFmtId="165" fontId="17" fillId="6" borderId="5" xfId="11" applyNumberFormat="1"/>
    <xf numFmtId="0" fontId="18" fillId="8" borderId="4" xfId="0" applyFont="1" applyFill="1" applyBorder="1" applyAlignment="1">
      <alignment horizontal="left" vertical="center"/>
    </xf>
    <xf numFmtId="0" fontId="5" fillId="0" borderId="4" xfId="8" applyFont="1" applyBorder="1" applyAlignment="1" applyProtection="1">
      <alignment horizontal="left" vertical="center"/>
    </xf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4" xfId="0" applyFill="1" applyBorder="1"/>
    <xf numFmtId="165" fontId="6" fillId="0" borderId="0" xfId="1" applyNumberFormat="1" applyFont="1"/>
    <xf numFmtId="0" fontId="18" fillId="9" borderId="7" xfId="13" applyAlignment="1">
      <alignment horizontal="right" wrapText="1"/>
    </xf>
    <xf numFmtId="0" fontId="18" fillId="8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Font="1"/>
    <xf numFmtId="0" fontId="0" fillId="0" borderId="0" xfId="0" applyNumberFormat="1" applyFont="1"/>
    <xf numFmtId="165" fontId="7" fillId="0" borderId="0" xfId="2" applyNumberFormat="1" applyFont="1" applyAlignment="1">
      <alignment horizontal="center"/>
    </xf>
    <xf numFmtId="0" fontId="19" fillId="0" borderId="0" xfId="3" applyFont="1" applyAlignment="1">
      <alignment horizontal="center" vertical="center"/>
    </xf>
    <xf numFmtId="164" fontId="19" fillId="0" borderId="0" xfId="7" applyNumberFormat="1" applyFont="1" applyAlignment="1">
      <alignment horizontal="center" vertical="center" wrapText="1"/>
    </xf>
    <xf numFmtId="0" fontId="19" fillId="0" borderId="0" xfId="3" applyFont="1" applyAlignment="1">
      <alignment horizontal="center" vertical="center" wrapText="1"/>
    </xf>
    <xf numFmtId="0" fontId="19" fillId="0" borderId="0" xfId="3" applyFont="1"/>
    <xf numFmtId="0" fontId="3" fillId="0" borderId="0" xfId="3" applyFont="1"/>
    <xf numFmtId="164" fontId="3" fillId="0" borderId="0" xfId="7" applyNumberFormat="1" applyFont="1"/>
    <xf numFmtId="164" fontId="3" fillId="0" borderId="0" xfId="3" applyNumberFormat="1" applyFont="1"/>
    <xf numFmtId="0" fontId="0" fillId="0" borderId="0" xfId="0" applyNumberFormat="1" applyFont="1" applyAlignment="1">
      <alignment vertical="top"/>
    </xf>
    <xf numFmtId="0" fontId="19" fillId="0" borderId="0" xfId="3" applyFont="1" applyAlignment="1">
      <alignment horizontal="center" vertical="center" wrapText="1"/>
    </xf>
    <xf numFmtId="168" fontId="7" fillId="0" borderId="0" xfId="3" applyNumberFormat="1" applyFont="1"/>
    <xf numFmtId="0" fontId="0" fillId="0" borderId="0" xfId="0" applyFill="1"/>
    <xf numFmtId="0" fontId="0" fillId="0" borderId="4" xfId="12" applyFont="1" applyFill="1" applyBorder="1" applyAlignment="1">
      <alignment horizontal="right"/>
    </xf>
    <xf numFmtId="165" fontId="0" fillId="0" borderId="0" xfId="0" applyNumberFormat="1" applyAlignment="1"/>
    <xf numFmtId="0" fontId="0" fillId="10" borderId="0" xfId="0" applyFill="1" applyBorder="1" applyAlignment="1">
      <alignment horizontal="center"/>
    </xf>
    <xf numFmtId="0" fontId="6" fillId="0" borderId="0" xfId="2" applyFont="1" applyAlignment="1">
      <alignment horizontal="center" wrapText="1"/>
    </xf>
    <xf numFmtId="0" fontId="19" fillId="0" borderId="0" xfId="3" applyFont="1" applyAlignment="1">
      <alignment horizontal="center" vertical="center" wrapText="1"/>
    </xf>
    <xf numFmtId="0" fontId="19" fillId="0" borderId="0" xfId="3" applyFont="1" applyAlignment="1">
      <alignment horizontal="center" vertical="center"/>
    </xf>
    <xf numFmtId="0" fontId="15" fillId="0" borderId="0" xfId="0" applyFont="1" applyAlignment="1">
      <alignment horizontal="center"/>
    </xf>
  </cellXfs>
  <cellStyles count="14">
    <cellStyle name="Check Cell" xfId="13" builtinId="23"/>
    <cellStyle name="Comma" xfId="7" builtinId="3"/>
    <cellStyle name="Comma 2" xfId="5" xr:uid="{00000000-0005-0000-0000-000002000000}"/>
    <cellStyle name="Currency" xfId="1" builtinId="4"/>
    <cellStyle name="Currency 2" xfId="4" xr:uid="{00000000-0005-0000-0000-000004000000}"/>
    <cellStyle name="Hyperlink" xfId="8" builtinId="8"/>
    <cellStyle name="Input" xfId="11" builtinId="20"/>
    <cellStyle name="Normal" xfId="0" builtinId="0"/>
    <cellStyle name="Normal 2" xfId="2" xr:uid="{00000000-0005-0000-0000-000008000000}"/>
    <cellStyle name="Normal 3" xfId="3" xr:uid="{00000000-0005-0000-0000-000009000000}"/>
    <cellStyle name="Normal_Grades" xfId="10" xr:uid="{00000000-0005-0000-0000-00000A000000}"/>
    <cellStyle name="Normal_Sheet10" xfId="6" xr:uid="{00000000-0005-0000-0000-00000B000000}"/>
    <cellStyle name="Note" xfId="12" builtinId="10"/>
    <cellStyle name="Percent" xfId="9" builtinId="5"/>
  </cellStyles>
  <dxfs count="64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</border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  <vertical/>
        <horizontal/>
      </border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</border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</border>
    </dxf>
    <dxf>
      <font>
        <b/>
        <i val="0"/>
        <strike val="0"/>
        <u val="double"/>
        <color rgb="FF00B050"/>
      </font>
      <numFmt numFmtId="174" formatCode="&quot;$&quot;00"/>
    </dxf>
    <dxf>
      <font>
        <b/>
        <i val="0"/>
        <strike val="0"/>
        <color rgb="FFFF0000"/>
      </font>
      <numFmt numFmtId="175" formatCode="\(&quot;$&quot;00\)"/>
    </dxf>
    <dxf>
      <fill>
        <patternFill>
          <bgColor theme="4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65" formatCode="&quot;$&quot;#,##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rgb="FFC00000"/>
      </font>
      <numFmt numFmtId="176" formatCode="&quot;Super!  &quot;0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1" formatCode="d\-mmm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7" formatCode="\$#,##0;[Red]\$#,##0"/>
      <fill>
        <patternFill patternType="solid">
          <fgColor rgb="FF00B0F0"/>
          <bgColor theme="4" tint="0.79998168889431442"/>
        </patternFill>
      </fill>
      <border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numFmt numFmtId="177" formatCode="\$#,##0;[Red]\$#,##0"/>
      <fill>
        <patternFill patternType="solid">
          <fgColor rgb="FF00B0F0"/>
          <bgColor theme="4" tint="0.79998168889431442"/>
        </patternFill>
      </fill>
      <border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00"/>
      <color rgb="FFFFFFCC"/>
      <color rgb="FFFFFF97"/>
      <color rgb="FF0066FF"/>
      <color rgb="FFFFFF99"/>
      <color rgb="FF009999"/>
      <color rgb="FF92D050"/>
      <color rgb="FF5C8E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FY months'!A1"/><Relationship Id="rId13" Type="http://schemas.openxmlformats.org/officeDocument/2006/relationships/hyperlink" Target="#'Compare to totals'!A1"/><Relationship Id="rId3" Type="http://schemas.openxmlformats.org/officeDocument/2006/relationships/hyperlink" Target="#'Book tour'!A1"/><Relationship Id="rId7" Type="http://schemas.openxmlformats.org/officeDocument/2006/relationships/hyperlink" Target="#'Bike rating'!A1"/><Relationship Id="rId12" Type="http://schemas.openxmlformats.org/officeDocument/2006/relationships/hyperlink" Target="#'Banded rows'!A1"/><Relationship Id="rId2" Type="http://schemas.openxmlformats.org/officeDocument/2006/relationships/hyperlink" Target="#Products2!A1"/><Relationship Id="rId1" Type="http://schemas.openxmlformats.org/officeDocument/2006/relationships/hyperlink" Target="#Products1!A1"/><Relationship Id="rId6" Type="http://schemas.openxmlformats.org/officeDocument/2006/relationships/hyperlink" Target="#Quarters!A1"/><Relationship Id="rId11" Type="http://schemas.openxmlformats.org/officeDocument/2006/relationships/hyperlink" Target="#'Category sales'!A1"/><Relationship Id="rId5" Type="http://schemas.openxmlformats.org/officeDocument/2006/relationships/hyperlink" Target="#Customers1!A1"/><Relationship Id="rId15" Type="http://schemas.openxmlformats.org/officeDocument/2006/relationships/hyperlink" Target="#Customers2!A1"/><Relationship Id="rId10" Type="http://schemas.openxmlformats.org/officeDocument/2006/relationships/hyperlink" Target="#Mountains!A1"/><Relationship Id="rId4" Type="http://schemas.openxmlformats.org/officeDocument/2006/relationships/hyperlink" Target="#Grades!A1"/><Relationship Id="rId9" Type="http://schemas.openxmlformats.org/officeDocument/2006/relationships/hyperlink" Target="#'Regional sales'!A1"/><Relationship Id="rId14" Type="http://schemas.openxmlformats.org/officeDocument/2006/relationships/hyperlink" Target="#Products3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http://office.microsoft.com/en-us/help/add-change-find-or-clear-conditional-formats-HP010073939.aspx#BM5" TargetMode="External"/><Relationship Id="rId2" Type="http://schemas.openxmlformats.org/officeDocument/2006/relationships/image" Target="../media/image9.png"/><Relationship Id="rId1" Type="http://schemas.openxmlformats.org/officeDocument/2006/relationships/hyperlink" Target="#Home!A1"/><Relationship Id="rId4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hyperlink" Target="http://office.microsoft.com/en-us/help/add-change-find-or-clear-conditional-formats-HP010073939.aspx#BM4" TargetMode="External"/><Relationship Id="rId1" Type="http://schemas.openxmlformats.org/officeDocument/2006/relationships/hyperlink" Target="#Home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hyperlink" Target="http://office.microsoft.com/en-us/help/add-change-find-or-clear-conditional-formats-HP010073939.aspx#BM3" TargetMode="External"/><Relationship Id="rId1" Type="http://schemas.openxmlformats.org/officeDocument/2006/relationships/hyperlink" Target="#Home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hyperlink" Target="http://office.microsoft.com/en-us/help/add-change-find-or-clear-conditional-formats-HP010073939.aspx#BM10" TargetMode="External"/><Relationship Id="rId1" Type="http://schemas.openxmlformats.org/officeDocument/2006/relationships/hyperlink" Target="#Home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hyperlink" Target="http://office.microsoft.com/en-us/help/add-change-find-or-clear-conditional-formats-HP010073939.aspx#BM10" TargetMode="External"/><Relationship Id="rId1" Type="http://schemas.openxmlformats.org/officeDocument/2006/relationships/hyperlink" Target="#Home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hyperlink" Target="http://office.microsoft.com/en-us/help/add-change-find-or-clear-conditional-formats-HP010073939.aspx#BM10" TargetMode="External"/><Relationship Id="rId1" Type="http://schemas.openxmlformats.org/officeDocument/2006/relationships/hyperlink" Target="#Home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hyperlink" Target="http://office.microsoft.com/en-us/help/add-change-find-or-clear-conditional-formats-HP010073939.aspx#BM10" TargetMode="External"/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office.microsoft.com/en-us/help/add-change-find-or-clear-conditional-formats-HP010073939.aspx#BM6" TargetMode="External"/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office.microsoft.com/en-us/help/add-change-find-or-clear-conditional-formats-HP010073939.aspx#BM6" TargetMode="External"/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http://office.microsoft.com/en-us/help/add-change-find-or-clear-conditional-formats-HP010073939.aspx#BM7" TargetMode="External"/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hyperlink" Target="http://office.microsoft.com/en-us/help/add-change-find-or-clear-conditional-formats-HP010073939.aspx#BM6" TargetMode="External"/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hyperlink" Target="http://office.microsoft.com/en-us/help/add-change-find-or-clear-conditional-formats-HP010073939.aspx#BM9" TargetMode="External"/><Relationship Id="rId1" Type="http://schemas.openxmlformats.org/officeDocument/2006/relationships/hyperlink" Target="#Home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http://office.microsoft.com/en-us/help/add-change-find-or-clear-conditional-formats-HP010073939.aspx#BM5" TargetMode="External"/><Relationship Id="rId1" Type="http://schemas.openxmlformats.org/officeDocument/2006/relationships/hyperlink" Target="#Home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hyperlink" Target="http://office.microsoft.com/en-us/help/add-change-find-or-clear-conditional-formats-HP010073939.aspx#BM5" TargetMode="External"/><Relationship Id="rId1" Type="http://schemas.openxmlformats.org/officeDocument/2006/relationships/hyperlink" Target="#Home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hyperlink" Target="http://office.microsoft.com/en-us/help/add-change-find-or-clear-conditional-formats-HP010073939.aspx#BM5" TargetMode="External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38099</xdr:colOff>
      <xdr:row>0</xdr:row>
      <xdr:rowOff>133350</xdr:rowOff>
    </xdr:from>
    <xdr:ext cx="7610475" cy="448563"/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52474" y="133350"/>
          <a:ext cx="7610475" cy="448563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  <a:effectLst>
          <a:softEdge rad="63500"/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>
          <a:spAutoFit/>
        </a:bodyPr>
        <a:lstStyle/>
        <a:p>
          <a:pPr algn="ctr"/>
          <a:r>
            <a:rPr lang="en-US" sz="2000"/>
            <a:t>Conditionally Formatting  Data: Examples and Guidelines</a:t>
          </a:r>
        </a:p>
      </xdr:txBody>
    </xdr:sp>
    <xdr:clientData/>
  </xdr:oneCellAnchor>
  <xdr:twoCellAnchor>
    <xdr:from>
      <xdr:col>1</xdr:col>
      <xdr:colOff>38099</xdr:colOff>
      <xdr:row>8</xdr:row>
      <xdr:rowOff>38100</xdr:rowOff>
    </xdr:from>
    <xdr:to>
      <xdr:col>2</xdr:col>
      <xdr:colOff>3809</xdr:colOff>
      <xdr:row>8</xdr:row>
      <xdr:rowOff>178404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52474" y="990600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Products1</a:t>
          </a:r>
        </a:p>
      </xdr:txBody>
    </xdr:sp>
    <xdr:clientData/>
  </xdr:twoCellAnchor>
  <xdr:twoCellAnchor>
    <xdr:from>
      <xdr:col>1</xdr:col>
      <xdr:colOff>38099</xdr:colOff>
      <xdr:row>9</xdr:row>
      <xdr:rowOff>38100</xdr:rowOff>
    </xdr:from>
    <xdr:to>
      <xdr:col>2</xdr:col>
      <xdr:colOff>3809</xdr:colOff>
      <xdr:row>9</xdr:row>
      <xdr:rowOff>178404</xdr:rowOff>
    </xdr:to>
    <xdr:sp macro="" textlink="">
      <xdr:nvSpPr>
        <xdr:cNvPr id="5" name="Rounded Rectangl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52474" y="1181100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Products2</a:t>
          </a:r>
        </a:p>
      </xdr:txBody>
    </xdr:sp>
    <xdr:clientData/>
  </xdr:twoCellAnchor>
  <xdr:twoCellAnchor>
    <xdr:from>
      <xdr:col>1</xdr:col>
      <xdr:colOff>38099</xdr:colOff>
      <xdr:row>10</xdr:row>
      <xdr:rowOff>28575</xdr:rowOff>
    </xdr:from>
    <xdr:to>
      <xdr:col>2</xdr:col>
      <xdr:colOff>3809</xdr:colOff>
      <xdr:row>11</xdr:row>
      <xdr:rowOff>28575</xdr:rowOff>
    </xdr:to>
    <xdr:sp macro="" textlink="">
      <xdr:nvSpPr>
        <xdr:cNvPr id="6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752474" y="1743075"/>
          <a:ext cx="1251585" cy="381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Book  tour</a:t>
          </a:r>
        </a:p>
      </xdr:txBody>
    </xdr:sp>
    <xdr:clientData/>
  </xdr:twoCellAnchor>
  <xdr:twoCellAnchor>
    <xdr:from>
      <xdr:col>1</xdr:col>
      <xdr:colOff>38099</xdr:colOff>
      <xdr:row>11</xdr:row>
      <xdr:rowOff>28575</xdr:rowOff>
    </xdr:from>
    <xdr:to>
      <xdr:col>2</xdr:col>
      <xdr:colOff>3809</xdr:colOff>
      <xdr:row>11</xdr:row>
      <xdr:rowOff>168879</xdr:rowOff>
    </xdr:to>
    <xdr:sp macro="" textlink="">
      <xdr:nvSpPr>
        <xdr:cNvPr id="7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752474" y="1743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Grades</a:t>
          </a:r>
        </a:p>
      </xdr:txBody>
    </xdr:sp>
    <xdr:clientData/>
  </xdr:twoCellAnchor>
  <xdr:twoCellAnchor>
    <xdr:from>
      <xdr:col>1</xdr:col>
      <xdr:colOff>38099</xdr:colOff>
      <xdr:row>12</xdr:row>
      <xdr:rowOff>28575</xdr:rowOff>
    </xdr:from>
    <xdr:to>
      <xdr:col>2</xdr:col>
      <xdr:colOff>3809</xdr:colOff>
      <xdr:row>12</xdr:row>
      <xdr:rowOff>168879</xdr:rowOff>
    </xdr:to>
    <xdr:sp macro="" textlink="">
      <xdr:nvSpPr>
        <xdr:cNvPr id="8" name="Rounded Rectangl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52474" y="1933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Customers1</a:t>
          </a:r>
        </a:p>
      </xdr:txBody>
    </xdr:sp>
    <xdr:clientData/>
  </xdr:twoCellAnchor>
  <xdr:twoCellAnchor>
    <xdr:from>
      <xdr:col>1</xdr:col>
      <xdr:colOff>38099</xdr:colOff>
      <xdr:row>13</xdr:row>
      <xdr:rowOff>28575</xdr:rowOff>
    </xdr:from>
    <xdr:to>
      <xdr:col>2</xdr:col>
      <xdr:colOff>3809</xdr:colOff>
      <xdr:row>13</xdr:row>
      <xdr:rowOff>168879</xdr:rowOff>
    </xdr:to>
    <xdr:sp macro="" textlink="">
      <xdr:nvSpPr>
        <xdr:cNvPr id="9" name="Rounded Rectangl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52474" y="2124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Quarters</a:t>
          </a:r>
        </a:p>
      </xdr:txBody>
    </xdr:sp>
    <xdr:clientData/>
  </xdr:twoCellAnchor>
  <xdr:twoCellAnchor>
    <xdr:from>
      <xdr:col>1</xdr:col>
      <xdr:colOff>38099</xdr:colOff>
      <xdr:row>14</xdr:row>
      <xdr:rowOff>28575</xdr:rowOff>
    </xdr:from>
    <xdr:to>
      <xdr:col>2</xdr:col>
      <xdr:colOff>3809</xdr:colOff>
      <xdr:row>14</xdr:row>
      <xdr:rowOff>168879</xdr:rowOff>
    </xdr:to>
    <xdr:sp macro="" textlink="">
      <xdr:nvSpPr>
        <xdr:cNvPr id="10" name="Rounded Rectangle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752474" y="2314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Bike rating</a:t>
          </a:r>
        </a:p>
      </xdr:txBody>
    </xdr:sp>
    <xdr:clientData/>
  </xdr:twoCellAnchor>
  <xdr:twoCellAnchor>
    <xdr:from>
      <xdr:col>1</xdr:col>
      <xdr:colOff>38099</xdr:colOff>
      <xdr:row>15</xdr:row>
      <xdr:rowOff>28575</xdr:rowOff>
    </xdr:from>
    <xdr:to>
      <xdr:col>2</xdr:col>
      <xdr:colOff>3809</xdr:colOff>
      <xdr:row>15</xdr:row>
      <xdr:rowOff>168879</xdr:rowOff>
    </xdr:to>
    <xdr:sp macro="" textlink="">
      <xdr:nvSpPr>
        <xdr:cNvPr id="11" name="Rounded Rectangle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752474" y="2505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FY months</a:t>
          </a:r>
        </a:p>
      </xdr:txBody>
    </xdr:sp>
    <xdr:clientData/>
  </xdr:twoCellAnchor>
  <xdr:twoCellAnchor>
    <xdr:from>
      <xdr:col>1</xdr:col>
      <xdr:colOff>38099</xdr:colOff>
      <xdr:row>16</xdr:row>
      <xdr:rowOff>28575</xdr:rowOff>
    </xdr:from>
    <xdr:to>
      <xdr:col>2</xdr:col>
      <xdr:colOff>3809</xdr:colOff>
      <xdr:row>16</xdr:row>
      <xdr:rowOff>168879</xdr:rowOff>
    </xdr:to>
    <xdr:sp macro="" textlink="">
      <xdr:nvSpPr>
        <xdr:cNvPr id="12" name="Rounded Rectangle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752474" y="2695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Regional sales</a:t>
          </a:r>
        </a:p>
      </xdr:txBody>
    </xdr:sp>
    <xdr:clientData/>
  </xdr:twoCellAnchor>
  <xdr:twoCellAnchor>
    <xdr:from>
      <xdr:col>1</xdr:col>
      <xdr:colOff>38099</xdr:colOff>
      <xdr:row>17</xdr:row>
      <xdr:rowOff>28575</xdr:rowOff>
    </xdr:from>
    <xdr:to>
      <xdr:col>2</xdr:col>
      <xdr:colOff>3809</xdr:colOff>
      <xdr:row>17</xdr:row>
      <xdr:rowOff>168879</xdr:rowOff>
    </xdr:to>
    <xdr:sp macro="" textlink="">
      <xdr:nvSpPr>
        <xdr:cNvPr id="13" name="Rounded Rectangle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752474" y="2886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Mountains</a:t>
          </a:r>
        </a:p>
      </xdr:txBody>
    </xdr:sp>
    <xdr:clientData/>
  </xdr:twoCellAnchor>
  <xdr:twoCellAnchor>
    <xdr:from>
      <xdr:col>1</xdr:col>
      <xdr:colOff>38099</xdr:colOff>
      <xdr:row>18</xdr:row>
      <xdr:rowOff>28575</xdr:rowOff>
    </xdr:from>
    <xdr:to>
      <xdr:col>2</xdr:col>
      <xdr:colOff>3809</xdr:colOff>
      <xdr:row>18</xdr:row>
      <xdr:rowOff>168879</xdr:rowOff>
    </xdr:to>
    <xdr:sp macro="" textlink="">
      <xdr:nvSpPr>
        <xdr:cNvPr id="14" name="Rounded Rectangle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52474" y="3076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Category sales</a:t>
          </a:r>
        </a:p>
      </xdr:txBody>
    </xdr:sp>
    <xdr:clientData/>
  </xdr:twoCellAnchor>
  <xdr:twoCellAnchor>
    <xdr:from>
      <xdr:col>1</xdr:col>
      <xdr:colOff>38099</xdr:colOff>
      <xdr:row>19</xdr:row>
      <xdr:rowOff>28575</xdr:rowOff>
    </xdr:from>
    <xdr:to>
      <xdr:col>2</xdr:col>
      <xdr:colOff>3809</xdr:colOff>
      <xdr:row>19</xdr:row>
      <xdr:rowOff>168879</xdr:rowOff>
    </xdr:to>
    <xdr:sp macro="" textlink="">
      <xdr:nvSpPr>
        <xdr:cNvPr id="15" name="Rounded Rectangle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752474" y="3267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Banded rows</a:t>
          </a:r>
        </a:p>
      </xdr:txBody>
    </xdr:sp>
    <xdr:clientData/>
  </xdr:twoCellAnchor>
  <xdr:twoCellAnchor>
    <xdr:from>
      <xdr:col>1</xdr:col>
      <xdr:colOff>38098</xdr:colOff>
      <xdr:row>20</xdr:row>
      <xdr:rowOff>28575</xdr:rowOff>
    </xdr:from>
    <xdr:to>
      <xdr:col>2</xdr:col>
      <xdr:colOff>3808</xdr:colOff>
      <xdr:row>20</xdr:row>
      <xdr:rowOff>168879</xdr:rowOff>
    </xdr:to>
    <xdr:sp macro="" textlink="">
      <xdr:nvSpPr>
        <xdr:cNvPr id="16" name="Rounded Rectangle 1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752473" y="3457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Compare to totals</a:t>
          </a:r>
        </a:p>
      </xdr:txBody>
    </xdr:sp>
    <xdr:clientData/>
  </xdr:twoCellAnchor>
  <xdr:twoCellAnchor>
    <xdr:from>
      <xdr:col>1</xdr:col>
      <xdr:colOff>38099</xdr:colOff>
      <xdr:row>21</xdr:row>
      <xdr:rowOff>28575</xdr:rowOff>
    </xdr:from>
    <xdr:to>
      <xdr:col>2</xdr:col>
      <xdr:colOff>3809</xdr:colOff>
      <xdr:row>21</xdr:row>
      <xdr:rowOff>168879</xdr:rowOff>
    </xdr:to>
    <xdr:sp macro="" textlink="">
      <xdr:nvSpPr>
        <xdr:cNvPr id="17" name="Rounded Rectangle 16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752474" y="3648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Products3</a:t>
          </a:r>
        </a:p>
      </xdr:txBody>
    </xdr:sp>
    <xdr:clientData/>
  </xdr:twoCellAnchor>
  <xdr:twoCellAnchor>
    <xdr:from>
      <xdr:col>1</xdr:col>
      <xdr:colOff>38099</xdr:colOff>
      <xdr:row>22</xdr:row>
      <xdr:rowOff>28575</xdr:rowOff>
    </xdr:from>
    <xdr:to>
      <xdr:col>2</xdr:col>
      <xdr:colOff>3809</xdr:colOff>
      <xdr:row>22</xdr:row>
      <xdr:rowOff>168879</xdr:rowOff>
    </xdr:to>
    <xdr:sp macro="" textlink="">
      <xdr:nvSpPr>
        <xdr:cNvPr id="18" name="Rounded Rectangle 17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752474" y="3838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Customers2</a:t>
          </a:r>
        </a:p>
      </xdr:txBody>
    </xdr:sp>
    <xdr:clientData/>
  </xdr:twoCellAnchor>
  <xdr:twoCellAnchor>
    <xdr:from>
      <xdr:col>3</xdr:col>
      <xdr:colOff>1647825</xdr:colOff>
      <xdr:row>5</xdr:row>
      <xdr:rowOff>47625</xdr:rowOff>
    </xdr:from>
    <xdr:to>
      <xdr:col>3</xdr:col>
      <xdr:colOff>2196465</xdr:colOff>
      <xdr:row>5</xdr:row>
      <xdr:rowOff>197454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5210175" y="1000125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19050</xdr:rowOff>
    </xdr:from>
    <xdr:to>
      <xdr:col>0</xdr:col>
      <xdr:colOff>767715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2190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1</xdr:col>
      <xdr:colOff>142875</xdr:colOff>
      <xdr:row>1</xdr:row>
      <xdr:rowOff>9525</xdr:rowOff>
    </xdr:from>
    <xdr:to>
      <xdr:col>1</xdr:col>
      <xdr:colOff>323850</xdr:colOff>
      <xdr:row>2</xdr:row>
      <xdr:rowOff>0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00000000-0008-0000-0900-00000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95400" y="200025"/>
          <a:ext cx="180975" cy="180975"/>
        </a:xfrm>
        <a:prstGeom prst="rect">
          <a:avLst/>
        </a:prstGeom>
        <a:noFill/>
      </xdr:spPr>
    </xdr:pic>
    <xdr:clientData/>
  </xdr:twoCellAnchor>
  <xdr:oneCellAnchor>
    <xdr:from>
      <xdr:col>0</xdr:col>
      <xdr:colOff>933450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/>
      </xdr:nvSpPr>
      <xdr:spPr>
        <a:xfrm>
          <a:off x="9334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2</xdr:col>
      <xdr:colOff>133350</xdr:colOff>
      <xdr:row>0</xdr:row>
      <xdr:rowOff>66675</xdr:rowOff>
    </xdr:from>
    <xdr:to>
      <xdr:col>9</xdr:col>
      <xdr:colOff>104775</xdr:colOff>
      <xdr:row>32</xdr:row>
      <xdr:rowOff>95250</xdr:rowOff>
    </xdr:to>
    <xdr:pic>
      <xdr:nvPicPr>
        <xdr:cNvPr id="9218" name="Picture 2">
          <a:extLst>
            <a:ext uri="{FF2B5EF4-FFF2-40B4-BE49-F238E27FC236}">
              <a16:creationId xmlns:a16="http://schemas.microsoft.com/office/drawing/2014/main" id="{00000000-0008-0000-0900-000002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381250" y="66675"/>
          <a:ext cx="4238625" cy="61245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28575</xdr:rowOff>
    </xdr:from>
    <xdr:to>
      <xdr:col>0</xdr:col>
      <xdr:colOff>653415</xdr:colOff>
      <xdr:row>0</xdr:row>
      <xdr:rowOff>159354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4775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6</xdr:col>
      <xdr:colOff>542925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40195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9</xdr:col>
      <xdr:colOff>57150</xdr:colOff>
      <xdr:row>0</xdr:row>
      <xdr:rowOff>76200</xdr:rowOff>
    </xdr:from>
    <xdr:to>
      <xdr:col>14</xdr:col>
      <xdr:colOff>476250</xdr:colOff>
      <xdr:row>37</xdr:row>
      <xdr:rowOff>66675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00000000-0008-0000-0A00-000002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410200" y="76200"/>
          <a:ext cx="3848100" cy="61722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0</xdr:col>
      <xdr:colOff>577215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6381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4</xdr:col>
      <xdr:colOff>495300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265747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7</xdr:col>
      <xdr:colOff>104775</xdr:colOff>
      <xdr:row>0</xdr:row>
      <xdr:rowOff>66675</xdr:rowOff>
    </xdr:from>
    <xdr:to>
      <xdr:col>13</xdr:col>
      <xdr:colOff>314325</xdr:colOff>
      <xdr:row>21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86225" y="66675"/>
          <a:ext cx="4019550" cy="40957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0</xdr:col>
      <xdr:colOff>596265</xdr:colOff>
      <xdr:row>0</xdr:row>
      <xdr:rowOff>187929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47625" y="47625"/>
          <a:ext cx="54864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7</xdr:col>
      <xdr:colOff>285750</xdr:colOff>
      <xdr:row>0</xdr:row>
      <xdr:rowOff>19050</xdr:rowOff>
    </xdr:from>
    <xdr:ext cx="1320799" cy="171450"/>
    <xdr:sp macro="" textlink="">
      <xdr:nvSpPr>
        <xdr:cNvPr id="5" name="Text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 txBox="1"/>
      </xdr:nvSpPr>
      <xdr:spPr>
        <a:xfrm>
          <a:off x="4133850" y="19050"/>
          <a:ext cx="1320799" cy="171450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10</xdr:col>
      <xdr:colOff>95250</xdr:colOff>
      <xdr:row>0</xdr:row>
      <xdr:rowOff>133350</xdr:rowOff>
    </xdr:from>
    <xdr:to>
      <xdr:col>16</xdr:col>
      <xdr:colOff>361950</xdr:colOff>
      <xdr:row>26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562600" y="133350"/>
          <a:ext cx="3733800" cy="416242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0</xdr:col>
      <xdr:colOff>615315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666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171450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 txBox="1"/>
      </xdr:nvSpPr>
      <xdr:spPr>
        <a:xfrm>
          <a:off x="11906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6</xdr:col>
      <xdr:colOff>180975</xdr:colOff>
      <xdr:row>0</xdr:row>
      <xdr:rowOff>76200</xdr:rowOff>
    </xdr:from>
    <xdr:to>
      <xdr:col>14</xdr:col>
      <xdr:colOff>28575</xdr:colOff>
      <xdr:row>19</xdr:row>
      <xdr:rowOff>19050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D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05100" y="76200"/>
          <a:ext cx="3638550" cy="35623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19050</xdr:rowOff>
    </xdr:from>
    <xdr:to>
      <xdr:col>0</xdr:col>
      <xdr:colOff>653415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6953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219075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 txBox="1"/>
      </xdr:nvSpPr>
      <xdr:spPr>
        <a:xfrm>
          <a:off x="148590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4</xdr:col>
      <xdr:colOff>104775</xdr:colOff>
      <xdr:row>0</xdr:row>
      <xdr:rowOff>57150</xdr:rowOff>
    </xdr:from>
    <xdr:to>
      <xdr:col>12</xdr:col>
      <xdr:colOff>314325</xdr:colOff>
      <xdr:row>32</xdr:row>
      <xdr:rowOff>38100</xdr:rowOff>
    </xdr:to>
    <xdr:pic>
      <xdr:nvPicPr>
        <xdr:cNvPr id="15362" name="Picture 2">
          <a:extLst>
            <a:ext uri="{FF2B5EF4-FFF2-40B4-BE49-F238E27FC236}">
              <a16:creationId xmlns:a16="http://schemas.microsoft.com/office/drawing/2014/main" id="{00000000-0008-0000-0E00-000002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924175" y="57150"/>
          <a:ext cx="4876800" cy="60769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28575</xdr:rowOff>
    </xdr:from>
    <xdr:to>
      <xdr:col>0</xdr:col>
      <xdr:colOff>862965</xdr:colOff>
      <xdr:row>0</xdr:row>
      <xdr:rowOff>159354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314325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5</xdr:col>
      <xdr:colOff>19050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437197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8</xdr:col>
      <xdr:colOff>95250</xdr:colOff>
      <xdr:row>0</xdr:row>
      <xdr:rowOff>95250</xdr:rowOff>
    </xdr:from>
    <xdr:to>
      <xdr:col>13</xdr:col>
      <xdr:colOff>638175</xdr:colOff>
      <xdr:row>24</xdr:row>
      <xdr:rowOff>38100</xdr:rowOff>
    </xdr:to>
    <xdr:pic>
      <xdr:nvPicPr>
        <xdr:cNvPr id="14338" name="Picture 2">
          <a:extLst>
            <a:ext uri="{FF2B5EF4-FFF2-40B4-BE49-F238E27FC236}">
              <a16:creationId xmlns:a16="http://schemas.microsoft.com/office/drawing/2014/main" id="{00000000-0008-0000-0F00-0000023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800725" y="95250"/>
          <a:ext cx="3705225" cy="45148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634365</xdr:colOff>
      <xdr:row>0</xdr:row>
      <xdr:rowOff>168879</xdr:rowOff>
    </xdr:to>
    <xdr:sp macro="" textlink="">
      <xdr:nvSpPr>
        <xdr:cNvPr id="5" name="Rounded Rectangl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704850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270365</xdr:colOff>
      <xdr:row>0</xdr:row>
      <xdr:rowOff>9526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537923" y="9526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4</xdr:col>
      <xdr:colOff>238125</xdr:colOff>
      <xdr:row>0</xdr:row>
      <xdr:rowOff>104775</xdr:rowOff>
    </xdr:from>
    <xdr:to>
      <xdr:col>10</xdr:col>
      <xdr:colOff>590550</xdr:colOff>
      <xdr:row>24</xdr:row>
      <xdr:rowOff>114300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105150" y="104775"/>
          <a:ext cx="4010025" cy="458152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19050</xdr:rowOff>
    </xdr:from>
    <xdr:to>
      <xdr:col>0</xdr:col>
      <xdr:colOff>643890</xdr:colOff>
      <xdr:row>0</xdr:row>
      <xdr:rowOff>168879</xdr:rowOff>
    </xdr:to>
    <xdr:sp macro="" textlink="">
      <xdr:nvSpPr>
        <xdr:cNvPr id="4" name="Rounded 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04850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219075</xdr:colOff>
      <xdr:row>0</xdr:row>
      <xdr:rowOff>9525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485900" y="9525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7</xdr:col>
      <xdr:colOff>180975</xdr:colOff>
      <xdr:row>0</xdr:row>
      <xdr:rowOff>85725</xdr:rowOff>
    </xdr:from>
    <xdr:to>
      <xdr:col>13</xdr:col>
      <xdr:colOff>19050</xdr:colOff>
      <xdr:row>21</xdr:row>
      <xdr:rowOff>38100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752975" y="85725"/>
          <a:ext cx="3686175" cy="40290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28575</xdr:rowOff>
    </xdr:from>
    <xdr:to>
      <xdr:col>0</xdr:col>
      <xdr:colOff>777240</xdr:colOff>
      <xdr:row>0</xdr:row>
      <xdr:rowOff>159354</xdr:rowOff>
    </xdr:to>
    <xdr:sp macro="" textlink="">
      <xdr:nvSpPr>
        <xdr:cNvPr id="4" name="Rounded 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28600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3</xdr:col>
      <xdr:colOff>390525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25622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5</xdr:col>
      <xdr:colOff>180975</xdr:colOff>
      <xdr:row>0</xdr:row>
      <xdr:rowOff>85725</xdr:rowOff>
    </xdr:from>
    <xdr:to>
      <xdr:col>12</xdr:col>
      <xdr:colOff>180975</xdr:colOff>
      <xdr:row>23</xdr:row>
      <xdr:rowOff>180975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76700" y="85725"/>
          <a:ext cx="3686175" cy="446722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0</xdr:col>
      <xdr:colOff>615315</xdr:colOff>
      <xdr:row>0</xdr:row>
      <xdr:rowOff>168879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72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3</xdr:col>
      <xdr:colOff>485775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22955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6</xdr:col>
      <xdr:colOff>228600</xdr:colOff>
      <xdr:row>0</xdr:row>
      <xdr:rowOff>76200</xdr:rowOff>
    </xdr:from>
    <xdr:to>
      <xdr:col>12</xdr:col>
      <xdr:colOff>361950</xdr:colOff>
      <xdr:row>18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57625" y="76200"/>
          <a:ext cx="3790950" cy="34480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28575</xdr:rowOff>
    </xdr:from>
    <xdr:to>
      <xdr:col>0</xdr:col>
      <xdr:colOff>872490</xdr:colOff>
      <xdr:row>0</xdr:row>
      <xdr:rowOff>178404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933450" y="28575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4</xdr:col>
      <xdr:colOff>247650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42005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6</xdr:col>
      <xdr:colOff>133350</xdr:colOff>
      <xdr:row>0</xdr:row>
      <xdr:rowOff>123825</xdr:rowOff>
    </xdr:from>
    <xdr:to>
      <xdr:col>9</xdr:col>
      <xdr:colOff>95250</xdr:colOff>
      <xdr:row>22</xdr:row>
      <xdr:rowOff>47625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67375" y="123825"/>
          <a:ext cx="3657600" cy="41148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653415</xdr:colOff>
      <xdr:row>0</xdr:row>
      <xdr:rowOff>149829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04775" y="38100"/>
          <a:ext cx="548640" cy="1117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10</xdr:col>
      <xdr:colOff>180975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41338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14</xdr:col>
      <xdr:colOff>95250</xdr:colOff>
      <xdr:row>0</xdr:row>
      <xdr:rowOff>47625</xdr:rowOff>
    </xdr:from>
    <xdr:to>
      <xdr:col>23</xdr:col>
      <xdr:colOff>95250</xdr:colOff>
      <xdr:row>31</xdr:row>
      <xdr:rowOff>9525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00000000-0008-0000-0600-00000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562600" y="47625"/>
          <a:ext cx="3714750" cy="58674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19050</xdr:rowOff>
    </xdr:from>
    <xdr:to>
      <xdr:col>0</xdr:col>
      <xdr:colOff>729615</xdr:colOff>
      <xdr:row>0</xdr:row>
      <xdr:rowOff>168879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809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5</xdr:col>
      <xdr:colOff>95250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388620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7</xdr:col>
      <xdr:colOff>200025</xdr:colOff>
      <xdr:row>0</xdr:row>
      <xdr:rowOff>85725</xdr:rowOff>
    </xdr:from>
    <xdr:to>
      <xdr:col>13</xdr:col>
      <xdr:colOff>304800</xdr:colOff>
      <xdr:row>27</xdr:row>
      <xdr:rowOff>142875</xdr:rowOff>
    </xdr:to>
    <xdr:pic>
      <xdr:nvPicPr>
        <xdr:cNvPr id="7170" name="Picture 2">
          <a:extLst>
            <a:ext uri="{FF2B5EF4-FFF2-40B4-BE49-F238E27FC236}">
              <a16:creationId xmlns:a16="http://schemas.microsoft.com/office/drawing/2014/main" id="{00000000-0008-0000-0700-000002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419725" y="85725"/>
          <a:ext cx="3762375" cy="53911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19050</xdr:rowOff>
    </xdr:from>
    <xdr:to>
      <xdr:col>0</xdr:col>
      <xdr:colOff>653415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6953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1</xdr:col>
      <xdr:colOff>104775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8953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3</xdr:col>
      <xdr:colOff>190500</xdr:colOff>
      <xdr:row>0</xdr:row>
      <xdr:rowOff>76200</xdr:rowOff>
    </xdr:from>
    <xdr:to>
      <xdr:col>9</xdr:col>
      <xdr:colOff>85725</xdr:colOff>
      <xdr:row>22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19350" y="76200"/>
          <a:ext cx="3876675" cy="41433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E25" totalsRowShown="0" headerRowDxfId="55" dataDxfId="54">
  <autoFilter ref="A3:E25" xr:uid="{00000000-0009-0000-0100-000001000000}"/>
  <sortState xmlns:xlrd2="http://schemas.microsoft.com/office/spreadsheetml/2017/richdata2" ref="A3:E24">
    <sortCondition ref="A2:A24"/>
  </sortState>
  <tableColumns count="5">
    <tableColumn id="1" xr3:uid="{00000000-0010-0000-0000-000001000000}" name="City" dataDxfId="53"/>
    <tableColumn id="2" xr3:uid="{00000000-0010-0000-0000-000002000000}" name="Date" dataDxfId="52"/>
    <tableColumn id="3" xr3:uid="{00000000-0010-0000-0000-000003000000}" name="Fee" dataDxfId="51"/>
    <tableColumn id="4" xr3:uid="{00000000-0010-0000-0000-000004000000}" name="Attendance" dataDxfId="50"/>
    <tableColumn id="5" xr3:uid="{00000000-0010-0000-0000-000005000000}" name="Books Sold" dataDxfId="4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F11" totalsRowShown="0" headerRowDxfId="47" dataDxfId="46" tableBorderDxfId="45" dataCellStyle="Normal_Grades">
  <autoFilter ref="A2:F11" xr:uid="{00000000-0009-0000-0100-000002000000}"/>
  <tableColumns count="6">
    <tableColumn id="1" xr3:uid="{00000000-0010-0000-0100-000001000000}" name="Student" dataDxfId="44" dataCellStyle="Normal_Grades"/>
    <tableColumn id="2" xr3:uid="{00000000-0010-0000-0100-000002000000}" name="Quiz1" dataDxfId="43" dataCellStyle="Normal_Grades"/>
    <tableColumn id="4" xr3:uid="{00000000-0010-0000-0100-000004000000}" name="Exam1" dataDxfId="42" dataCellStyle="Normal_Grades"/>
    <tableColumn id="5" xr3:uid="{00000000-0010-0000-0100-000005000000}" name="Quiz2" dataDxfId="41" dataCellStyle="Normal_Grades"/>
    <tableColumn id="6" xr3:uid="{00000000-0010-0000-0100-000006000000}" name="Exam2" dataDxfId="40" dataCellStyle="Normal_Grades"/>
    <tableColumn id="7" xr3:uid="{00000000-0010-0000-0100-000007000000}" name="Grade" dataDxfId="39" dataCellStyle="Normal_Grades">
      <calculatedColumnFormula>(B3+(C3*3)+D3+(E3*3))/8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F21" totalsRowShown="0" headerRowDxfId="37" dataDxfId="36">
  <autoFilter ref="A2:F21" xr:uid="{00000000-0009-0000-0100-000003000000}"/>
  <sortState xmlns:xlrd2="http://schemas.microsoft.com/office/spreadsheetml/2017/richdata2" ref="A2:G22">
    <sortCondition ref="A1:A22"/>
  </sortState>
  <tableColumns count="6">
    <tableColumn id="1" xr3:uid="{00000000-0010-0000-0200-000001000000}" name="Contact Name" dataDxfId="35"/>
    <tableColumn id="2" xr3:uid="{00000000-0010-0000-0200-000002000000}" name="Address" dataDxfId="34"/>
    <tableColumn id="3" xr3:uid="{00000000-0010-0000-0200-000003000000}" name="City" dataDxfId="33"/>
    <tableColumn id="8" xr3:uid="{00000000-0010-0000-0200-000008000000}" name="Postal Code" dataDxfId="32"/>
    <tableColumn id="4" xr3:uid="{00000000-0010-0000-0200-000004000000}" name="Country" dataDxfId="31"/>
    <tableColumn id="5" xr3:uid="{00000000-0010-0000-0200-000005000000}" name="Phone" dataDxfId="3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3:G9" totalsRowShown="0" headerRowDxfId="29" dataDxfId="28">
  <tableColumns count="7">
    <tableColumn id="1" xr3:uid="{00000000-0010-0000-0300-000001000000}" name="Product"/>
    <tableColumn id="2" xr3:uid="{00000000-0010-0000-0300-000002000000}" name="Shifting" dataDxfId="27"/>
    <tableColumn id="3" xr3:uid="{00000000-0010-0000-0300-000003000000}" name="Brakes" dataDxfId="26"/>
    <tableColumn id="4" xr3:uid="{00000000-0010-0000-0300-000004000000}" name="Handle_x000a_Bars" dataDxfId="25"/>
    <tableColumn id="5" xr3:uid="{00000000-0010-0000-0300-000005000000}" name="Seat" dataDxfId="24"/>
    <tableColumn id="6" xr3:uid="{00000000-0010-0000-0300-000006000000}" name="Frequency_x000a_of Repair" dataDxfId="23"/>
    <tableColumn id="7" xr3:uid="{00000000-0010-0000-0300-000007000000}" name="Overall_x000a_Score" dataDxfId="22">
      <calculatedColumnFormula>AVERAGE(B4:F4)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2:C14" totalsRowShown="0">
  <autoFilter ref="A2:C14" xr:uid="{00000000-0009-0000-0100-000004000000}"/>
  <tableColumns count="3">
    <tableColumn id="1" xr3:uid="{00000000-0010-0000-0400-000001000000}" name="FY 2008"/>
    <tableColumn id="2" xr3:uid="{00000000-0010-0000-0400-000002000000}" name="Profits" dataDxfId="21"/>
    <tableColumn id="3" xr3:uid="{00000000-0010-0000-0400-000003000000}" name="Trend" dataDxfId="20">
      <calculatedColumnFormula>B3-B2</calculatedColumnFormula>
    </tableColumn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2" totalsRowCount="1">
  <autoFilter ref="A3:B11" xr:uid="{00000000-0009-0000-0100-000006000000}"/>
  <tableColumns count="2">
    <tableColumn id="1" xr3:uid="{00000000-0010-0000-0500-000001000000}" name="Region" totalsRowLabel="Total"/>
    <tableColumn id="2" xr3:uid="{00000000-0010-0000-0500-000002000000}" name="Sales" totalsRowFunction="sum" dataDxfId="19" totalsRowDxfId="1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38" displayName="Table38" ref="A2:H20" totalsRowShown="0" headerRowDxfId="9" dataDxfId="8">
  <autoFilter ref="A2:H20" xr:uid="{00000000-0009-0000-0100-000007000000}"/>
  <tableColumns count="8">
    <tableColumn id="1" xr3:uid="{00000000-0010-0000-0600-000001000000}" name="Contact Name" dataDxfId="7"/>
    <tableColumn id="2" xr3:uid="{00000000-0010-0000-0600-000002000000}" name="Address" dataDxfId="6"/>
    <tableColumn id="3" xr3:uid="{00000000-0010-0000-0600-000003000000}" name="City" dataDxfId="5"/>
    <tableColumn id="8" xr3:uid="{00000000-0010-0000-0600-000008000000}" name="Postal Code" dataDxfId="4"/>
    <tableColumn id="4" xr3:uid="{00000000-0010-0000-0600-000004000000}" name="Country" dataDxfId="3"/>
    <tableColumn id="5" xr3:uid="{00000000-0010-0000-0600-000005000000}" name="Phone" dataDxfId="2"/>
    <tableColumn id="6" xr3:uid="{00000000-0010-0000-0600-000006000000}" name="#" dataDxfId="1">
      <calculatedColumnFormula>COUNTIFS($A$3:$A$20,A3,$B$3:$B$20,B3,$C$3:$C$20,C3,$D$3:$D$20,D3,$E$3:$E$20,E3, $F$3:$F$20,F3)</calculatedColumnFormula>
    </tableColumn>
    <tableColumn id="7" xr3:uid="{00000000-0010-0000-0600-000007000000}" name="T/F" dataDxfId="0">
      <calculatedColumnFormula>NOT(IF(G3&gt;1,TRUE,FALSE))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showGridLines="0" workbookViewId="0"/>
  </sheetViews>
  <sheetFormatPr defaultRowHeight="15" x14ac:dyDescent="0.25"/>
  <cols>
    <col min="1" max="1" width="10.7109375" customWidth="1"/>
    <col min="2" max="2" width="19.28515625" customWidth="1"/>
    <col min="3" max="3" width="23.42578125" bestFit="1" customWidth="1"/>
    <col min="4" max="4" width="66.42578125" customWidth="1"/>
  </cols>
  <sheetData>
    <row r="1" spans="1:4" x14ac:dyDescent="0.25">
      <c r="A1" s="47" t="s">
        <v>253</v>
      </c>
    </row>
    <row r="3" spans="1:4" x14ac:dyDescent="0.25">
      <c r="B3" s="47"/>
    </row>
    <row r="4" spans="1:4" x14ac:dyDescent="0.25">
      <c r="B4" s="47"/>
    </row>
    <row r="5" spans="1:4" x14ac:dyDescent="0.25">
      <c r="B5" s="97" t="s">
        <v>298</v>
      </c>
      <c r="C5" s="97"/>
      <c r="D5" s="97"/>
    </row>
    <row r="6" spans="1:4" ht="17.25" customHeight="1" x14ac:dyDescent="0.25">
      <c r="B6" s="97" t="s">
        <v>299</v>
      </c>
      <c r="C6" s="97"/>
      <c r="D6" s="97"/>
    </row>
    <row r="7" spans="1:4" x14ac:dyDescent="0.25">
      <c r="B7" s="76"/>
      <c r="C7" s="76"/>
      <c r="D7" s="76"/>
    </row>
    <row r="8" spans="1:4" x14ac:dyDescent="0.25">
      <c r="B8" s="72" t="s">
        <v>254</v>
      </c>
      <c r="C8" s="72" t="s">
        <v>276</v>
      </c>
      <c r="D8" s="65" t="s">
        <v>274</v>
      </c>
    </row>
    <row r="9" spans="1:4" x14ac:dyDescent="0.25">
      <c r="B9" s="66"/>
      <c r="C9" s="73" t="s">
        <v>272</v>
      </c>
      <c r="D9" s="67" t="s">
        <v>300</v>
      </c>
    </row>
    <row r="10" spans="1:4" x14ac:dyDescent="0.25">
      <c r="B10" s="66"/>
      <c r="C10" s="73" t="s">
        <v>275</v>
      </c>
      <c r="D10" s="67" t="s">
        <v>301</v>
      </c>
    </row>
    <row r="11" spans="1:4" ht="30" x14ac:dyDescent="0.25">
      <c r="B11" s="66"/>
      <c r="C11" s="74" t="s">
        <v>283</v>
      </c>
      <c r="D11" s="68" t="s">
        <v>277</v>
      </c>
    </row>
    <row r="12" spans="1:4" x14ac:dyDescent="0.25">
      <c r="B12" s="66"/>
      <c r="C12" s="74" t="s">
        <v>269</v>
      </c>
      <c r="D12" s="69" t="s">
        <v>285</v>
      </c>
    </row>
    <row r="13" spans="1:4" x14ac:dyDescent="0.25">
      <c r="B13" s="66"/>
      <c r="C13" s="74" t="s">
        <v>270</v>
      </c>
      <c r="D13" s="69" t="s">
        <v>278</v>
      </c>
    </row>
    <row r="14" spans="1:4" x14ac:dyDescent="0.25">
      <c r="B14" s="66"/>
      <c r="C14" s="75" t="s">
        <v>265</v>
      </c>
      <c r="D14" s="69" t="s">
        <v>284</v>
      </c>
    </row>
    <row r="15" spans="1:4" x14ac:dyDescent="0.25">
      <c r="B15" s="66"/>
      <c r="C15" s="75" t="s">
        <v>265</v>
      </c>
      <c r="D15" s="69" t="s">
        <v>286</v>
      </c>
    </row>
    <row r="16" spans="1:4" x14ac:dyDescent="0.25">
      <c r="B16" s="66"/>
      <c r="C16" s="75" t="s">
        <v>265</v>
      </c>
      <c r="D16" s="69" t="s">
        <v>289</v>
      </c>
    </row>
    <row r="17" spans="2:4" x14ac:dyDescent="0.25">
      <c r="B17" s="66"/>
      <c r="C17" s="75" t="s">
        <v>265</v>
      </c>
      <c r="D17" s="69" t="s">
        <v>287</v>
      </c>
    </row>
    <row r="18" spans="2:4" x14ac:dyDescent="0.25">
      <c r="B18" s="66"/>
      <c r="C18" s="75" t="s">
        <v>266</v>
      </c>
      <c r="D18" s="69" t="s">
        <v>293</v>
      </c>
    </row>
    <row r="19" spans="2:4" x14ac:dyDescent="0.25">
      <c r="B19" s="66"/>
      <c r="C19" s="73" t="s">
        <v>271</v>
      </c>
      <c r="D19" s="69" t="s">
        <v>290</v>
      </c>
    </row>
    <row r="20" spans="2:4" x14ac:dyDescent="0.25">
      <c r="B20" s="66"/>
      <c r="C20" s="75" t="s">
        <v>267</v>
      </c>
      <c r="D20" s="69" t="s">
        <v>279</v>
      </c>
    </row>
    <row r="21" spans="2:4" x14ac:dyDescent="0.25">
      <c r="B21" s="66"/>
      <c r="C21" s="75" t="s">
        <v>267</v>
      </c>
      <c r="D21" s="68" t="s">
        <v>280</v>
      </c>
    </row>
    <row r="22" spans="2:4" x14ac:dyDescent="0.25">
      <c r="B22" s="66"/>
      <c r="C22" s="75" t="s">
        <v>267</v>
      </c>
      <c r="D22" s="69" t="s">
        <v>291</v>
      </c>
    </row>
    <row r="23" spans="2:4" x14ac:dyDescent="0.25">
      <c r="B23" s="66"/>
      <c r="C23" s="75" t="s">
        <v>267</v>
      </c>
      <c r="D23" s="69" t="s">
        <v>292</v>
      </c>
    </row>
    <row r="24" spans="2:4" x14ac:dyDescent="0.25">
      <c r="C24" s="47"/>
    </row>
  </sheetData>
  <mergeCells count="2">
    <mergeCell ref="B5:D5"/>
    <mergeCell ref="B6:D6"/>
  </mergeCells>
  <dataValidations count="1">
    <dataValidation type="whole" operator="equal" allowBlank="1" showInputMessage="1" showErrorMessage="1" sqref="B9:B23" xr:uid="{00000000-0002-0000-0000-000000000000}">
      <formula1>0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2:B17"/>
  <sheetViews>
    <sheetView zoomScaleNormal="100" workbookViewId="0">
      <selection activeCell="A2" sqref="A2"/>
    </sheetView>
  </sheetViews>
  <sheetFormatPr defaultRowHeight="15" x14ac:dyDescent="0.25"/>
  <cols>
    <col min="1" max="1" width="17.28515625" customWidth="1"/>
    <col min="2" max="2" width="16.42578125" customWidth="1"/>
  </cols>
  <sheetData>
    <row r="2" spans="1:2" x14ac:dyDescent="0.25">
      <c r="B2" s="95" t="s">
        <v>302</v>
      </c>
    </row>
    <row r="3" spans="1:2" x14ac:dyDescent="0.25">
      <c r="A3" t="s">
        <v>76</v>
      </c>
      <c r="B3" t="s">
        <v>183</v>
      </c>
    </row>
    <row r="4" spans="1:2" x14ac:dyDescent="0.25">
      <c r="A4" t="s">
        <v>184</v>
      </c>
      <c r="B4" s="20">
        <v>1781345</v>
      </c>
    </row>
    <row r="5" spans="1:2" x14ac:dyDescent="0.25">
      <c r="A5" t="s">
        <v>185</v>
      </c>
      <c r="B5" s="96">
        <v>534389</v>
      </c>
    </row>
    <row r="6" spans="1:2" x14ac:dyDescent="0.25">
      <c r="A6" t="s">
        <v>186</v>
      </c>
      <c r="B6" s="20">
        <v>1009268</v>
      </c>
    </row>
    <row r="7" spans="1:2" x14ac:dyDescent="0.25">
      <c r="A7" t="s">
        <v>97</v>
      </c>
      <c r="B7" s="20">
        <v>899999</v>
      </c>
    </row>
    <row r="8" spans="1:2" x14ac:dyDescent="0.25">
      <c r="A8" t="s">
        <v>187</v>
      </c>
      <c r="B8" s="20">
        <v>2345184</v>
      </c>
    </row>
    <row r="9" spans="1:2" x14ac:dyDescent="0.25">
      <c r="A9" t="s">
        <v>188</v>
      </c>
      <c r="B9" s="20">
        <v>900000</v>
      </c>
    </row>
    <row r="10" spans="1:2" x14ac:dyDescent="0.25">
      <c r="A10" t="s">
        <v>189</v>
      </c>
      <c r="B10" s="20">
        <v>1567090</v>
      </c>
    </row>
    <row r="11" spans="1:2" x14ac:dyDescent="0.25">
      <c r="A11" t="s">
        <v>190</v>
      </c>
      <c r="B11" s="20">
        <v>34678</v>
      </c>
    </row>
    <row r="12" spans="1:2" x14ac:dyDescent="0.25">
      <c r="A12" t="s">
        <v>191</v>
      </c>
      <c r="B12" s="20">
        <f>SUBTOTAL(109,Table6[Sales])</f>
        <v>9071953</v>
      </c>
    </row>
    <row r="13" spans="1:2" x14ac:dyDescent="0.25">
      <c r="B13" s="20"/>
    </row>
    <row r="17" spans="2:2" x14ac:dyDescent="0.25">
      <c r="B17" s="94"/>
    </row>
  </sheetData>
  <conditionalFormatting sqref="B4:B11">
    <cfRule type="cellIs" priority="1" stopIfTrue="1" operator="greaterThanOrEqual">
      <formula>900000</formula>
    </cfRule>
    <cfRule type="iconSet" priority="2">
      <iconSet>
        <cfvo type="percent" val="0"/>
        <cfvo type="num" val="0" gte="0"/>
        <cfvo type="num" val="900000" gte="0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24"/>
  <sheetViews>
    <sheetView workbookViewId="0">
      <selection activeCell="A2" sqref="A2"/>
    </sheetView>
  </sheetViews>
  <sheetFormatPr defaultColWidth="10.28515625" defaultRowHeight="12.75" x14ac:dyDescent="0.2"/>
  <cols>
    <col min="1" max="1" width="11.140625" style="88" customWidth="1"/>
    <col min="2" max="2" width="9.140625" style="88" customWidth="1"/>
    <col min="3" max="3" width="7.42578125" style="89" customWidth="1"/>
    <col min="4" max="4" width="7.42578125" style="88" bestFit="1" customWidth="1"/>
    <col min="5" max="5" width="8" style="88" bestFit="1" customWidth="1"/>
    <col min="6" max="7" width="9" style="88" customWidth="1"/>
    <col min="8" max="8" width="6.42578125" style="88" customWidth="1"/>
    <col min="9" max="9" width="12.7109375" style="88" customWidth="1"/>
    <col min="10" max="16384" width="10.28515625" style="88"/>
  </cols>
  <sheetData>
    <row r="1" spans="1:11" ht="15" customHeight="1" x14ac:dyDescent="0.2"/>
    <row r="2" spans="1:11" ht="25.5" x14ac:dyDescent="0.2">
      <c r="A2" s="84" t="s">
        <v>4</v>
      </c>
      <c r="B2" s="84" t="s">
        <v>5</v>
      </c>
      <c r="C2" s="85" t="s">
        <v>256</v>
      </c>
      <c r="D2" s="86" t="s">
        <v>257</v>
      </c>
      <c r="E2" s="84" t="s">
        <v>99</v>
      </c>
      <c r="F2" s="92" t="s">
        <v>297</v>
      </c>
      <c r="G2" s="86" t="s">
        <v>282</v>
      </c>
      <c r="H2" s="99" t="s">
        <v>294</v>
      </c>
      <c r="I2" s="100"/>
      <c r="J2" s="87"/>
      <c r="K2" s="87"/>
    </row>
    <row r="3" spans="1:11" x14ac:dyDescent="0.2">
      <c r="A3" s="88" t="s">
        <v>13</v>
      </c>
      <c r="B3" s="88" t="s">
        <v>14</v>
      </c>
      <c r="C3" s="89">
        <v>6959.8032000000003</v>
      </c>
      <c r="D3" s="90">
        <f t="shared" ref="D3:D24" si="0">C3</f>
        <v>6959.8032000000003</v>
      </c>
      <c r="E3" s="90">
        <f t="shared" ref="E3:E24" si="1">C3</f>
        <v>6959.8032000000003</v>
      </c>
      <c r="F3" s="90">
        <f t="shared" ref="F3:F24" si="2">C3</f>
        <v>6959.8032000000003</v>
      </c>
      <c r="G3" s="90">
        <f t="shared" ref="G3:G24" si="3">C3</f>
        <v>6959.8032000000003</v>
      </c>
      <c r="H3" s="90">
        <f t="shared" ref="H3:H24" si="4">C3</f>
        <v>6959.8032000000003</v>
      </c>
      <c r="I3" s="90">
        <f t="shared" ref="I3:I24" si="5">C3</f>
        <v>6959.8032000000003</v>
      </c>
      <c r="J3" s="90"/>
      <c r="K3" s="90"/>
    </row>
    <row r="4" spans="1:11" x14ac:dyDescent="0.2">
      <c r="A4" s="88" t="s">
        <v>11</v>
      </c>
      <c r="B4" s="88" t="s">
        <v>12</v>
      </c>
      <c r="C4" s="89">
        <v>8078.4192000000003</v>
      </c>
      <c r="D4" s="90">
        <f t="shared" si="0"/>
        <v>8078.4192000000003</v>
      </c>
      <c r="E4" s="90">
        <f t="shared" si="1"/>
        <v>8078.4192000000003</v>
      </c>
      <c r="F4" s="90">
        <f t="shared" si="2"/>
        <v>8078.4192000000003</v>
      </c>
      <c r="G4" s="90">
        <f t="shared" si="3"/>
        <v>8078.4192000000003</v>
      </c>
      <c r="H4" s="90">
        <f t="shared" si="4"/>
        <v>8078.4192000000003</v>
      </c>
      <c r="I4" s="90">
        <f t="shared" si="5"/>
        <v>8078.4192000000003</v>
      </c>
      <c r="J4" s="90"/>
      <c r="K4" s="90"/>
    </row>
    <row r="5" spans="1:11" x14ac:dyDescent="0.2">
      <c r="A5" s="88" t="s">
        <v>31</v>
      </c>
      <c r="B5" s="88" t="s">
        <v>32</v>
      </c>
      <c r="C5" s="89">
        <v>5121.8591999999999</v>
      </c>
      <c r="D5" s="90">
        <f t="shared" si="0"/>
        <v>5121.8591999999999</v>
      </c>
      <c r="E5" s="90">
        <f t="shared" si="1"/>
        <v>5121.8591999999999</v>
      </c>
      <c r="F5" s="90">
        <f t="shared" si="2"/>
        <v>5121.8591999999999</v>
      </c>
      <c r="G5" s="90">
        <f t="shared" si="3"/>
        <v>5121.8591999999999</v>
      </c>
      <c r="H5" s="90">
        <f t="shared" si="4"/>
        <v>5121.8591999999999</v>
      </c>
      <c r="I5" s="90">
        <f t="shared" si="5"/>
        <v>5121.8591999999999</v>
      </c>
      <c r="J5" s="90"/>
      <c r="K5" s="90"/>
    </row>
    <row r="6" spans="1:11" x14ac:dyDescent="0.2">
      <c r="A6" s="88" t="s">
        <v>27</v>
      </c>
      <c r="B6" s="88" t="s">
        <v>28</v>
      </c>
      <c r="C6" s="89">
        <v>5699.76</v>
      </c>
      <c r="D6" s="90">
        <f t="shared" si="0"/>
        <v>5699.76</v>
      </c>
      <c r="E6" s="90">
        <f t="shared" si="1"/>
        <v>5699.76</v>
      </c>
      <c r="F6" s="90">
        <f t="shared" si="2"/>
        <v>5699.76</v>
      </c>
      <c r="G6" s="90">
        <f t="shared" si="3"/>
        <v>5699.76</v>
      </c>
      <c r="H6" s="90">
        <f t="shared" si="4"/>
        <v>5699.76</v>
      </c>
      <c r="I6" s="90">
        <f t="shared" si="5"/>
        <v>5699.76</v>
      </c>
      <c r="J6" s="90"/>
      <c r="K6" s="90"/>
    </row>
    <row r="7" spans="1:11" x14ac:dyDescent="0.2">
      <c r="A7" s="88" t="s">
        <v>47</v>
      </c>
      <c r="B7" s="88" t="s">
        <v>48</v>
      </c>
      <c r="C7" s="89">
        <v>3763.9751999999999</v>
      </c>
      <c r="D7" s="90">
        <f t="shared" si="0"/>
        <v>3763.9751999999999</v>
      </c>
      <c r="E7" s="90">
        <f t="shared" si="1"/>
        <v>3763.9751999999999</v>
      </c>
      <c r="F7" s="90">
        <f t="shared" si="2"/>
        <v>3763.9751999999999</v>
      </c>
      <c r="G7" s="90">
        <f t="shared" si="3"/>
        <v>3763.9751999999999</v>
      </c>
      <c r="H7" s="90">
        <f t="shared" si="4"/>
        <v>3763.9751999999999</v>
      </c>
      <c r="I7" s="90">
        <f t="shared" si="5"/>
        <v>3763.9751999999999</v>
      </c>
      <c r="J7" s="90"/>
      <c r="K7" s="90"/>
    </row>
    <row r="8" spans="1:11" x14ac:dyDescent="0.2">
      <c r="A8" s="88" t="s">
        <v>6</v>
      </c>
      <c r="B8" s="88" t="s">
        <v>98</v>
      </c>
      <c r="C8" s="89">
        <v>8847.7343999999994</v>
      </c>
      <c r="D8" s="90">
        <f t="shared" si="0"/>
        <v>8847.7343999999994</v>
      </c>
      <c r="E8" s="90">
        <f t="shared" si="1"/>
        <v>8847.7343999999994</v>
      </c>
      <c r="F8" s="90">
        <f t="shared" si="2"/>
        <v>8847.7343999999994</v>
      </c>
      <c r="G8" s="90">
        <f t="shared" si="3"/>
        <v>8847.7343999999994</v>
      </c>
      <c r="H8" s="90">
        <f t="shared" si="4"/>
        <v>8847.7343999999994</v>
      </c>
      <c r="I8" s="90">
        <f t="shared" si="5"/>
        <v>8847.7343999999994</v>
      </c>
      <c r="J8" s="90"/>
      <c r="K8" s="90"/>
    </row>
    <row r="9" spans="1:11" x14ac:dyDescent="0.2">
      <c r="A9" s="88" t="s">
        <v>41</v>
      </c>
      <c r="B9" s="88" t="s">
        <v>42</v>
      </c>
      <c r="C9" s="89">
        <v>4195.8768</v>
      </c>
      <c r="D9" s="90">
        <f t="shared" si="0"/>
        <v>4195.8768</v>
      </c>
      <c r="E9" s="90">
        <f t="shared" si="1"/>
        <v>4195.8768</v>
      </c>
      <c r="F9" s="90">
        <f t="shared" si="2"/>
        <v>4195.8768</v>
      </c>
      <c r="G9" s="90">
        <f t="shared" si="3"/>
        <v>4195.8768</v>
      </c>
      <c r="H9" s="90">
        <f t="shared" si="4"/>
        <v>4195.8768</v>
      </c>
      <c r="I9" s="90">
        <f t="shared" si="5"/>
        <v>4195.8768</v>
      </c>
      <c r="J9" s="90"/>
      <c r="K9" s="90"/>
    </row>
    <row r="10" spans="1:11" x14ac:dyDescent="0.2">
      <c r="A10" s="88" t="s">
        <v>17</v>
      </c>
      <c r="B10" s="88" t="s">
        <v>18</v>
      </c>
      <c r="C10" s="89">
        <v>6768.0839999999998</v>
      </c>
      <c r="D10" s="90">
        <f t="shared" si="0"/>
        <v>6768.0839999999998</v>
      </c>
      <c r="E10" s="90">
        <f t="shared" si="1"/>
        <v>6768.0839999999998</v>
      </c>
      <c r="F10" s="90">
        <f t="shared" si="2"/>
        <v>6768.0839999999998</v>
      </c>
      <c r="G10" s="90">
        <f t="shared" si="3"/>
        <v>6768.0839999999998</v>
      </c>
      <c r="H10" s="90">
        <f t="shared" si="4"/>
        <v>6768.0839999999998</v>
      </c>
      <c r="I10" s="90">
        <f t="shared" si="5"/>
        <v>6768.0839999999998</v>
      </c>
      <c r="J10" s="90"/>
      <c r="K10" s="90"/>
    </row>
    <row r="11" spans="1:11" x14ac:dyDescent="0.2">
      <c r="A11" s="88" t="s">
        <v>33</v>
      </c>
      <c r="B11" s="88" t="s">
        <v>34</v>
      </c>
      <c r="C11" s="89">
        <v>5029.2</v>
      </c>
      <c r="D11" s="90">
        <f t="shared" si="0"/>
        <v>5029.2</v>
      </c>
      <c r="E11" s="90">
        <f t="shared" si="1"/>
        <v>5029.2</v>
      </c>
      <c r="F11" s="90">
        <f t="shared" si="2"/>
        <v>5029.2</v>
      </c>
      <c r="G11" s="90">
        <f t="shared" si="3"/>
        <v>5029.2</v>
      </c>
      <c r="H11" s="90">
        <f t="shared" si="4"/>
        <v>5029.2</v>
      </c>
      <c r="I11" s="90">
        <f t="shared" si="5"/>
        <v>5029.2</v>
      </c>
      <c r="J11" s="90"/>
      <c r="K11" s="90"/>
    </row>
    <row r="12" spans="1:11" x14ac:dyDescent="0.2">
      <c r="A12" s="88" t="s">
        <v>43</v>
      </c>
      <c r="B12" s="88" t="s">
        <v>44</v>
      </c>
      <c r="C12" s="89">
        <v>4163.8728000000001</v>
      </c>
      <c r="D12" s="90">
        <f t="shared" si="0"/>
        <v>4163.8728000000001</v>
      </c>
      <c r="E12" s="90">
        <f t="shared" si="1"/>
        <v>4163.8728000000001</v>
      </c>
      <c r="F12" s="90">
        <f t="shared" si="2"/>
        <v>4163.8728000000001</v>
      </c>
      <c r="G12" s="90">
        <f t="shared" si="3"/>
        <v>4163.8728000000001</v>
      </c>
      <c r="H12" s="90">
        <f t="shared" si="4"/>
        <v>4163.8728000000001</v>
      </c>
      <c r="I12" s="90">
        <f t="shared" si="5"/>
        <v>4163.8728000000001</v>
      </c>
      <c r="J12" s="90"/>
      <c r="K12" s="90"/>
    </row>
    <row r="13" spans="1:11" x14ac:dyDescent="0.2">
      <c r="A13" s="88" t="s">
        <v>7</v>
      </c>
      <c r="B13" s="88" t="s">
        <v>8</v>
      </c>
      <c r="C13" s="89">
        <v>8610.6</v>
      </c>
      <c r="D13" s="90">
        <f t="shared" si="0"/>
        <v>8610.6</v>
      </c>
      <c r="E13" s="90">
        <f t="shared" si="1"/>
        <v>8610.6</v>
      </c>
      <c r="F13" s="90">
        <f t="shared" si="2"/>
        <v>8610.6</v>
      </c>
      <c r="G13" s="90">
        <f t="shared" si="3"/>
        <v>8610.6</v>
      </c>
      <c r="H13" s="90">
        <f t="shared" si="4"/>
        <v>8610.6</v>
      </c>
      <c r="I13" s="90">
        <f t="shared" si="5"/>
        <v>8610.6</v>
      </c>
      <c r="J13" s="90"/>
      <c r="K13" s="90"/>
    </row>
    <row r="14" spans="1:11" x14ac:dyDescent="0.2">
      <c r="A14" s="88" t="s">
        <v>9</v>
      </c>
      <c r="B14" s="88" t="s">
        <v>10</v>
      </c>
      <c r="C14" s="89">
        <v>8597.7983999999997</v>
      </c>
      <c r="D14" s="90">
        <f t="shared" si="0"/>
        <v>8597.7983999999997</v>
      </c>
      <c r="E14" s="90">
        <f t="shared" si="1"/>
        <v>8597.7983999999997</v>
      </c>
      <c r="F14" s="90">
        <f t="shared" si="2"/>
        <v>8597.7983999999997</v>
      </c>
      <c r="G14" s="90">
        <f t="shared" si="3"/>
        <v>8597.7983999999997</v>
      </c>
      <c r="H14" s="90">
        <f t="shared" si="4"/>
        <v>8597.7983999999997</v>
      </c>
      <c r="I14" s="90">
        <f t="shared" si="5"/>
        <v>8597.7983999999997</v>
      </c>
      <c r="J14" s="90"/>
      <c r="K14" s="90"/>
    </row>
    <row r="15" spans="1:11" x14ac:dyDescent="0.2">
      <c r="A15" s="88" t="s">
        <v>25</v>
      </c>
      <c r="B15" s="88" t="s">
        <v>26</v>
      </c>
      <c r="C15" s="89">
        <v>5894.8320000000003</v>
      </c>
      <c r="D15" s="90">
        <f t="shared" si="0"/>
        <v>5894.8320000000003</v>
      </c>
      <c r="E15" s="90">
        <f t="shared" si="1"/>
        <v>5894.8320000000003</v>
      </c>
      <c r="F15" s="90">
        <f t="shared" si="2"/>
        <v>5894.8320000000003</v>
      </c>
      <c r="G15" s="90">
        <f t="shared" si="3"/>
        <v>5894.8320000000003</v>
      </c>
      <c r="H15" s="90">
        <f t="shared" si="4"/>
        <v>5894.8320000000003</v>
      </c>
      <c r="I15" s="90">
        <f t="shared" si="5"/>
        <v>5894.8320000000003</v>
      </c>
      <c r="J15" s="90"/>
      <c r="K15" s="90"/>
    </row>
    <row r="16" spans="1:11" x14ac:dyDescent="0.2">
      <c r="A16" s="88" t="s">
        <v>45</v>
      </c>
      <c r="B16" s="88" t="s">
        <v>46</v>
      </c>
      <c r="C16" s="89">
        <v>4101.0839999999998</v>
      </c>
      <c r="D16" s="90">
        <f t="shared" si="0"/>
        <v>4101.0839999999998</v>
      </c>
      <c r="E16" s="90">
        <f t="shared" si="1"/>
        <v>4101.0839999999998</v>
      </c>
      <c r="F16" s="90">
        <f t="shared" si="2"/>
        <v>4101.0839999999998</v>
      </c>
      <c r="G16" s="90">
        <f t="shared" si="3"/>
        <v>4101.0839999999998</v>
      </c>
      <c r="H16" s="90">
        <f t="shared" si="4"/>
        <v>4101.0839999999998</v>
      </c>
      <c r="I16" s="90">
        <f t="shared" si="5"/>
        <v>4101.0839999999998</v>
      </c>
      <c r="J16" s="90"/>
      <c r="K16" s="90"/>
    </row>
    <row r="17" spans="1:11" x14ac:dyDescent="0.2">
      <c r="A17" s="88" t="s">
        <v>23</v>
      </c>
      <c r="B17" s="88" t="s">
        <v>24</v>
      </c>
      <c r="C17" s="89">
        <v>6050.28</v>
      </c>
      <c r="D17" s="90">
        <f t="shared" si="0"/>
        <v>6050.28</v>
      </c>
      <c r="E17" s="90">
        <f t="shared" si="1"/>
        <v>6050.28</v>
      </c>
      <c r="F17" s="90">
        <f t="shared" si="2"/>
        <v>6050.28</v>
      </c>
      <c r="G17" s="90">
        <f t="shared" si="3"/>
        <v>6050.28</v>
      </c>
      <c r="H17" s="90">
        <f t="shared" si="4"/>
        <v>6050.28</v>
      </c>
      <c r="I17" s="90">
        <f t="shared" si="5"/>
        <v>6050.28</v>
      </c>
      <c r="J17" s="90"/>
      <c r="K17" s="90"/>
    </row>
    <row r="18" spans="1:11" x14ac:dyDescent="0.2">
      <c r="A18" s="88" t="s">
        <v>21</v>
      </c>
      <c r="B18" s="88" t="s">
        <v>22</v>
      </c>
      <c r="C18" s="89">
        <v>6193.5360000000001</v>
      </c>
      <c r="D18" s="90">
        <f t="shared" si="0"/>
        <v>6193.5360000000001</v>
      </c>
      <c r="E18" s="90">
        <f t="shared" si="1"/>
        <v>6193.5360000000001</v>
      </c>
      <c r="F18" s="90">
        <f t="shared" si="2"/>
        <v>6193.5360000000001</v>
      </c>
      <c r="G18" s="90">
        <f t="shared" si="3"/>
        <v>6193.5360000000001</v>
      </c>
      <c r="H18" s="90">
        <f t="shared" si="4"/>
        <v>6193.5360000000001</v>
      </c>
      <c r="I18" s="90">
        <f t="shared" si="5"/>
        <v>6193.5360000000001</v>
      </c>
      <c r="J18" s="90"/>
      <c r="K18" s="90"/>
    </row>
    <row r="19" spans="1:11" x14ac:dyDescent="0.2">
      <c r="A19" s="88" t="s">
        <v>35</v>
      </c>
      <c r="B19" s="88" t="s">
        <v>36</v>
      </c>
      <c r="C19" s="89">
        <v>4807.0007999999998</v>
      </c>
      <c r="D19" s="90">
        <f t="shared" si="0"/>
        <v>4807.0007999999998</v>
      </c>
      <c r="E19" s="90">
        <f t="shared" si="1"/>
        <v>4807.0007999999998</v>
      </c>
      <c r="F19" s="90">
        <f t="shared" si="2"/>
        <v>4807.0007999999998</v>
      </c>
      <c r="G19" s="90">
        <f t="shared" si="3"/>
        <v>4807.0007999999998</v>
      </c>
      <c r="H19" s="90">
        <f t="shared" si="4"/>
        <v>4807.0007999999998</v>
      </c>
      <c r="I19" s="90">
        <f t="shared" si="5"/>
        <v>4807.0007999999998</v>
      </c>
      <c r="J19" s="90"/>
      <c r="K19" s="90"/>
    </row>
    <row r="20" spans="1:11" x14ac:dyDescent="0.2">
      <c r="A20" s="88" t="s">
        <v>37</v>
      </c>
      <c r="B20" s="88" t="s">
        <v>38</v>
      </c>
      <c r="C20" s="89">
        <v>4633.8743999999997</v>
      </c>
      <c r="D20" s="90">
        <f t="shared" si="0"/>
        <v>4633.8743999999997</v>
      </c>
      <c r="E20" s="90">
        <f t="shared" si="1"/>
        <v>4633.8743999999997</v>
      </c>
      <c r="F20" s="90">
        <f t="shared" si="2"/>
        <v>4633.8743999999997</v>
      </c>
      <c r="G20" s="90">
        <f t="shared" si="3"/>
        <v>4633.8743999999997</v>
      </c>
      <c r="H20" s="90">
        <f t="shared" si="4"/>
        <v>4633.8743999999997</v>
      </c>
      <c r="I20" s="90">
        <f t="shared" si="5"/>
        <v>4633.8743999999997</v>
      </c>
      <c r="J20" s="90"/>
      <c r="K20" s="90"/>
    </row>
    <row r="21" spans="1:11" x14ac:dyDescent="0.2">
      <c r="A21" s="88" t="s">
        <v>15</v>
      </c>
      <c r="B21" s="88" t="s">
        <v>16</v>
      </c>
      <c r="C21" s="89">
        <v>6879.9456</v>
      </c>
      <c r="D21" s="90">
        <f t="shared" si="0"/>
        <v>6879.9456</v>
      </c>
      <c r="E21" s="90">
        <f t="shared" si="1"/>
        <v>6879.9456</v>
      </c>
      <c r="F21" s="90">
        <f t="shared" si="2"/>
        <v>6879.9456</v>
      </c>
      <c r="G21" s="90">
        <f t="shared" si="3"/>
        <v>6879.9456</v>
      </c>
      <c r="H21" s="90">
        <f t="shared" si="4"/>
        <v>6879.9456</v>
      </c>
      <c r="I21" s="90">
        <f t="shared" si="5"/>
        <v>6879.9456</v>
      </c>
      <c r="J21" s="90"/>
      <c r="K21" s="90"/>
    </row>
    <row r="22" spans="1:11" x14ac:dyDescent="0.2">
      <c r="A22" s="88" t="s">
        <v>39</v>
      </c>
      <c r="B22" s="88" t="s">
        <v>40</v>
      </c>
      <c r="C22" s="89">
        <v>4260.1584000000003</v>
      </c>
      <c r="D22" s="90">
        <f t="shared" si="0"/>
        <v>4260.1584000000003</v>
      </c>
      <c r="E22" s="90">
        <f t="shared" si="1"/>
        <v>4260.1584000000003</v>
      </c>
      <c r="F22" s="90">
        <f t="shared" si="2"/>
        <v>4260.1584000000003</v>
      </c>
      <c r="G22" s="90">
        <f t="shared" si="3"/>
        <v>4260.1584000000003</v>
      </c>
      <c r="H22" s="90">
        <f t="shared" si="4"/>
        <v>4260.1584000000003</v>
      </c>
      <c r="I22" s="90">
        <f t="shared" si="5"/>
        <v>4260.1584000000003</v>
      </c>
      <c r="J22" s="90"/>
      <c r="K22" s="90"/>
    </row>
    <row r="23" spans="1:11" x14ac:dyDescent="0.2">
      <c r="A23" s="88" t="s">
        <v>19</v>
      </c>
      <c r="B23" s="88" t="s">
        <v>20</v>
      </c>
      <c r="C23" s="89">
        <v>6519.9768000000004</v>
      </c>
      <c r="D23" s="90">
        <f t="shared" si="0"/>
        <v>6519.9768000000004</v>
      </c>
      <c r="E23" s="90">
        <f t="shared" si="1"/>
        <v>6519.9768000000004</v>
      </c>
      <c r="F23" s="90">
        <f t="shared" si="2"/>
        <v>6519.9768000000004</v>
      </c>
      <c r="G23" s="90">
        <f t="shared" si="3"/>
        <v>6519.9768000000004</v>
      </c>
      <c r="H23" s="90">
        <f t="shared" si="4"/>
        <v>6519.9768000000004</v>
      </c>
      <c r="I23" s="90">
        <f t="shared" si="5"/>
        <v>6519.9768000000004</v>
      </c>
      <c r="J23" s="90"/>
      <c r="K23" s="90"/>
    </row>
    <row r="24" spans="1:11" x14ac:dyDescent="0.2">
      <c r="A24" s="88" t="s">
        <v>29</v>
      </c>
      <c r="B24" s="88" t="s">
        <v>30</v>
      </c>
      <c r="C24" s="89">
        <v>5140.1472000000003</v>
      </c>
      <c r="D24" s="90">
        <f t="shared" si="0"/>
        <v>5140.1472000000003</v>
      </c>
      <c r="E24" s="90">
        <f t="shared" si="1"/>
        <v>5140.1472000000003</v>
      </c>
      <c r="F24" s="90">
        <f t="shared" si="2"/>
        <v>5140.1472000000003</v>
      </c>
      <c r="G24" s="90">
        <f t="shared" si="3"/>
        <v>5140.1472000000003</v>
      </c>
      <c r="H24" s="90">
        <f t="shared" si="4"/>
        <v>5140.1472000000003</v>
      </c>
      <c r="I24" s="90">
        <f t="shared" si="5"/>
        <v>5140.1472000000003</v>
      </c>
      <c r="J24" s="90"/>
      <c r="K24" s="90"/>
    </row>
  </sheetData>
  <sortState xmlns:xlrd2="http://schemas.microsoft.com/office/spreadsheetml/2017/richdata2" ref="A3:I24">
    <sortCondition ref="A2"/>
  </sortState>
  <mergeCells count="1">
    <mergeCell ref="H2:I2"/>
  </mergeCells>
  <conditionalFormatting sqref="D3:D24">
    <cfRule type="dataBar" priority="8">
      <dataBar>
        <cfvo type="min"/>
        <cfvo type="max"/>
        <color rgb="FF63C384"/>
      </dataBar>
    </cfRule>
  </conditionalFormatting>
  <conditionalFormatting sqref="E3:E24">
    <cfRule type="dataBar" priority="7">
      <dataBar>
        <cfvo type="percent" val="0"/>
        <cfvo type="percent" val="100"/>
        <color rgb="FFFFFF00"/>
      </dataBar>
    </cfRule>
  </conditionalFormatting>
  <conditionalFormatting sqref="F3:F24">
    <cfRule type="dataBar" priority="6">
      <dataBar>
        <cfvo type="percentile" val="20"/>
        <cfvo type="percentile" val="80"/>
        <color rgb="FF00B0F0"/>
      </dataBar>
    </cfRule>
  </conditionalFormatting>
  <conditionalFormatting sqref="G3:G24">
    <cfRule type="dataBar" priority="5">
      <dataBar showValue="0">
        <cfvo type="percentile" val="10"/>
        <cfvo type="percentile" val="90"/>
        <color theme="3" tint="0.39997558519241921"/>
      </dataBar>
    </cfRule>
  </conditionalFormatting>
  <conditionalFormatting sqref="I3:I24">
    <cfRule type="dataBar" priority="3">
      <dataBar showValue="0">
        <cfvo type="num" val="0"/>
        <cfvo type="max"/>
        <color rgb="FFC00000"/>
      </dataBar>
    </cfRule>
  </conditionalFormatting>
  <printOptions gridLines="1" gridLinesSet="0"/>
  <pageMargins left="0.75" right="0.75" top="1" bottom="1" header="0.5" footer="0.5"/>
  <pageSetup scale="64" orientation="portrait" horizontalDpi="300" verticalDpi="300" r:id="rId1"/>
  <headerFooter alignWithMargins="0">
    <oddHeader>&amp;C&amp;F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2:P26"/>
  <sheetViews>
    <sheetView workbookViewId="0">
      <selection activeCell="A2" sqref="A2"/>
    </sheetView>
  </sheetViews>
  <sheetFormatPr defaultRowHeight="15" x14ac:dyDescent="0.25"/>
  <cols>
    <col min="1" max="1" width="9" bestFit="1" customWidth="1"/>
    <col min="2" max="3" width="7.5703125" bestFit="1" customWidth="1"/>
    <col min="4" max="4" width="8.28515625" bestFit="1" customWidth="1"/>
    <col min="5" max="5" width="7.5703125" bestFit="1" customWidth="1"/>
    <col min="6" max="6" width="9.28515625" bestFit="1" customWidth="1"/>
    <col min="7" max="7" width="10.42578125" bestFit="1" customWidth="1"/>
    <col min="9" max="9" width="11.42578125" bestFit="1" customWidth="1"/>
  </cols>
  <sheetData>
    <row r="2" spans="1:16" x14ac:dyDescent="0.25">
      <c r="A2" s="59" t="s">
        <v>93</v>
      </c>
      <c r="B2" s="59" t="s">
        <v>262</v>
      </c>
      <c r="C2" s="59" t="s">
        <v>78</v>
      </c>
      <c r="D2" s="59" t="s">
        <v>80</v>
      </c>
      <c r="E2" s="59" t="s">
        <v>83</v>
      </c>
      <c r="F2" s="59" t="s">
        <v>263</v>
      </c>
      <c r="G2" s="59" t="s">
        <v>94</v>
      </c>
      <c r="I2" s="3"/>
      <c r="J2" s="3"/>
      <c r="K2" s="3"/>
      <c r="L2" s="3"/>
      <c r="M2" s="3"/>
      <c r="N2" s="3"/>
      <c r="O2" s="3"/>
      <c r="P2" s="3"/>
    </row>
    <row r="3" spans="1:16" x14ac:dyDescent="0.25">
      <c r="A3" s="4" t="s">
        <v>82</v>
      </c>
      <c r="B3" s="4" t="s">
        <v>95</v>
      </c>
      <c r="C3" s="5">
        <v>32726</v>
      </c>
      <c r="D3" s="5">
        <v>38483</v>
      </c>
      <c r="E3" s="5">
        <v>33016</v>
      </c>
      <c r="F3" s="5">
        <v>19474</v>
      </c>
      <c r="G3" s="70">
        <f t="shared" ref="G3:G22" si="0">SUM(C3:F3)</f>
        <v>123699</v>
      </c>
      <c r="I3" s="3"/>
      <c r="J3" s="3"/>
      <c r="K3" s="3"/>
      <c r="L3" s="3"/>
      <c r="M3" s="3"/>
      <c r="N3" s="3"/>
      <c r="O3" s="3"/>
      <c r="P3" s="3"/>
    </row>
    <row r="4" spans="1:16" x14ac:dyDescent="0.25">
      <c r="A4" s="4" t="s">
        <v>82</v>
      </c>
      <c r="B4" s="4" t="s">
        <v>97</v>
      </c>
      <c r="C4" s="5">
        <v>34733</v>
      </c>
      <c r="D4" s="5">
        <v>37971</v>
      </c>
      <c r="E4" s="5">
        <v>32236</v>
      </c>
      <c r="F4" s="5">
        <v>16734</v>
      </c>
      <c r="G4" s="70">
        <f t="shared" si="0"/>
        <v>121674</v>
      </c>
      <c r="I4" s="3"/>
      <c r="J4" s="3"/>
      <c r="K4" s="3"/>
      <c r="L4" s="3"/>
      <c r="M4" s="3"/>
      <c r="N4" s="3"/>
      <c r="O4" s="3"/>
      <c r="P4" s="3"/>
    </row>
    <row r="5" spans="1:16" x14ac:dyDescent="0.25">
      <c r="A5" s="4" t="s">
        <v>91</v>
      </c>
      <c r="B5" s="4" t="s">
        <v>95</v>
      </c>
      <c r="C5" s="5">
        <v>31062</v>
      </c>
      <c r="D5" s="5">
        <v>73611</v>
      </c>
      <c r="E5" s="5">
        <v>61085</v>
      </c>
      <c r="F5" s="5">
        <v>45120</v>
      </c>
      <c r="G5" s="70">
        <f t="shared" si="0"/>
        <v>210878</v>
      </c>
      <c r="I5" s="3"/>
      <c r="J5" s="3"/>
      <c r="K5" s="3"/>
      <c r="L5" s="3"/>
      <c r="M5" s="3"/>
      <c r="N5" s="3"/>
      <c r="O5" s="3"/>
      <c r="P5" s="3"/>
    </row>
    <row r="6" spans="1:16" x14ac:dyDescent="0.25">
      <c r="A6" s="4" t="s">
        <v>91</v>
      </c>
      <c r="B6" s="4" t="s">
        <v>97</v>
      </c>
      <c r="C6" s="5">
        <v>45389</v>
      </c>
      <c r="D6" s="5">
        <v>22189</v>
      </c>
      <c r="E6" s="5">
        <v>22040</v>
      </c>
      <c r="F6" s="5">
        <v>60116</v>
      </c>
      <c r="G6" s="70">
        <f t="shared" si="0"/>
        <v>149734</v>
      </c>
      <c r="I6" s="3"/>
      <c r="J6" s="3"/>
      <c r="K6" s="3"/>
      <c r="L6" s="3"/>
      <c r="M6" s="3"/>
      <c r="N6" s="3"/>
      <c r="O6" s="3"/>
      <c r="P6" s="3"/>
    </row>
    <row r="7" spans="1:16" x14ac:dyDescent="0.25">
      <c r="A7" s="4" t="s">
        <v>85</v>
      </c>
      <c r="B7" s="4" t="s">
        <v>189</v>
      </c>
      <c r="C7" s="5">
        <v>63539</v>
      </c>
      <c r="D7" s="5">
        <v>50602</v>
      </c>
      <c r="E7" s="5">
        <v>25347</v>
      </c>
      <c r="F7" s="5">
        <v>21991</v>
      </c>
      <c r="G7" s="70">
        <f t="shared" si="0"/>
        <v>161479</v>
      </c>
      <c r="I7" s="3"/>
      <c r="J7" s="3"/>
      <c r="K7" s="3"/>
      <c r="L7" s="3"/>
      <c r="M7" s="3"/>
      <c r="N7" s="3"/>
      <c r="O7" s="3"/>
      <c r="P7" s="3"/>
    </row>
    <row r="8" spans="1:16" x14ac:dyDescent="0.25">
      <c r="A8" s="4" t="s">
        <v>85</v>
      </c>
      <c r="B8" s="4" t="s">
        <v>185</v>
      </c>
      <c r="C8" s="5">
        <v>49382</v>
      </c>
      <c r="D8" s="5">
        <v>39100</v>
      </c>
      <c r="E8" s="5">
        <v>55406</v>
      </c>
      <c r="F8" s="5">
        <v>31810</v>
      </c>
      <c r="G8" s="70">
        <f t="shared" si="0"/>
        <v>175698</v>
      </c>
      <c r="I8" s="3"/>
      <c r="J8" s="3"/>
      <c r="K8" s="3"/>
      <c r="L8" s="3"/>
      <c r="M8" s="3"/>
      <c r="N8" s="3"/>
      <c r="O8" s="3"/>
      <c r="P8" s="3"/>
    </row>
    <row r="9" spans="1:16" x14ac:dyDescent="0.25">
      <c r="A9" s="4" t="s">
        <v>90</v>
      </c>
      <c r="B9" s="4" t="s">
        <v>95</v>
      </c>
      <c r="C9" s="5">
        <v>21842</v>
      </c>
      <c r="D9" s="5">
        <v>62310</v>
      </c>
      <c r="E9" s="5">
        <v>42256</v>
      </c>
      <c r="F9" s="5">
        <v>19191</v>
      </c>
      <c r="G9" s="70">
        <f t="shared" si="0"/>
        <v>145599</v>
      </c>
      <c r="I9" s="3"/>
      <c r="J9" s="3"/>
      <c r="K9" s="3"/>
      <c r="L9" s="3"/>
      <c r="M9" s="3"/>
      <c r="N9" s="3"/>
      <c r="O9" s="3"/>
      <c r="P9" s="3"/>
    </row>
    <row r="10" spans="1:16" x14ac:dyDescent="0.25">
      <c r="A10" s="4" t="s">
        <v>90</v>
      </c>
      <c r="B10" s="4" t="s">
        <v>97</v>
      </c>
      <c r="C10" s="5">
        <v>15566</v>
      </c>
      <c r="D10" s="5">
        <v>28321</v>
      </c>
      <c r="E10" s="5">
        <v>21355</v>
      </c>
      <c r="F10" s="5">
        <v>47141</v>
      </c>
      <c r="G10" s="70">
        <f t="shared" si="0"/>
        <v>112383</v>
      </c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4" t="s">
        <v>79</v>
      </c>
      <c r="B11" s="4" t="s">
        <v>189</v>
      </c>
      <c r="C11" s="5">
        <v>63332</v>
      </c>
      <c r="D11" s="5">
        <v>70239</v>
      </c>
      <c r="E11" s="5">
        <v>61149</v>
      </c>
      <c r="F11" s="5">
        <v>56706</v>
      </c>
      <c r="G11" s="70">
        <f t="shared" si="0"/>
        <v>251426</v>
      </c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4" t="s">
        <v>79</v>
      </c>
      <c r="B12" s="4" t="s">
        <v>185</v>
      </c>
      <c r="C12" s="5">
        <v>21386</v>
      </c>
      <c r="D12" s="5">
        <v>29939</v>
      </c>
      <c r="E12" s="5">
        <v>63308</v>
      </c>
      <c r="F12" s="5">
        <v>47036</v>
      </c>
      <c r="G12" s="70">
        <f t="shared" si="0"/>
        <v>161669</v>
      </c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4" t="s">
        <v>88</v>
      </c>
      <c r="B13" s="4" t="s">
        <v>96</v>
      </c>
      <c r="C13" s="5">
        <v>10471</v>
      </c>
      <c r="D13" s="5">
        <v>15781</v>
      </c>
      <c r="E13" s="5">
        <v>44755</v>
      </c>
      <c r="F13" s="5">
        <v>64064</v>
      </c>
      <c r="G13" s="70">
        <f t="shared" si="0"/>
        <v>135071</v>
      </c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4" t="s">
        <v>88</v>
      </c>
      <c r="B14" s="4" t="s">
        <v>97</v>
      </c>
      <c r="C14" s="5">
        <v>40282</v>
      </c>
      <c r="D14" s="5">
        <v>36045</v>
      </c>
      <c r="E14" s="5">
        <v>35135</v>
      </c>
      <c r="F14" s="5">
        <v>32748</v>
      </c>
      <c r="G14" s="70">
        <f t="shared" si="0"/>
        <v>144210</v>
      </c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4" t="s">
        <v>86</v>
      </c>
      <c r="B15" s="4" t="s">
        <v>189</v>
      </c>
      <c r="C15" s="5">
        <v>60161</v>
      </c>
      <c r="D15" s="5">
        <v>32055</v>
      </c>
      <c r="E15" s="5">
        <v>24207</v>
      </c>
      <c r="F15" s="5">
        <v>26952</v>
      </c>
      <c r="G15" s="70">
        <f t="shared" si="0"/>
        <v>143375</v>
      </c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4" t="s">
        <v>86</v>
      </c>
      <c r="B16" s="4" t="s">
        <v>185</v>
      </c>
      <c r="C16" s="5">
        <v>70606</v>
      </c>
      <c r="D16" s="5">
        <v>58763</v>
      </c>
      <c r="E16" s="5">
        <v>65356</v>
      </c>
      <c r="F16" s="5">
        <v>15132</v>
      </c>
      <c r="G16" s="70">
        <f t="shared" si="0"/>
        <v>209857</v>
      </c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4" t="s">
        <v>119</v>
      </c>
      <c r="B17" s="4" t="s">
        <v>95</v>
      </c>
      <c r="C17" s="5">
        <v>13522</v>
      </c>
      <c r="D17" s="5">
        <v>36363</v>
      </c>
      <c r="E17" s="5">
        <v>24925</v>
      </c>
      <c r="F17" s="5">
        <v>56741</v>
      </c>
      <c r="G17" s="70">
        <f t="shared" si="0"/>
        <v>131551</v>
      </c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4" t="s">
        <v>119</v>
      </c>
      <c r="B18" s="4" t="s">
        <v>97</v>
      </c>
      <c r="C18" s="5">
        <v>50055</v>
      </c>
      <c r="D18" s="5">
        <v>28828</v>
      </c>
      <c r="E18" s="5">
        <v>28333</v>
      </c>
      <c r="F18" s="5">
        <v>49805</v>
      </c>
      <c r="G18" s="70">
        <f t="shared" si="0"/>
        <v>157021</v>
      </c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4" t="s">
        <v>261</v>
      </c>
      <c r="B19" s="4" t="s">
        <v>95</v>
      </c>
      <c r="C19" s="5">
        <v>57008</v>
      </c>
      <c r="D19" s="5">
        <v>65101</v>
      </c>
      <c r="E19" s="5">
        <v>73444</v>
      </c>
      <c r="F19" s="5">
        <v>29043</v>
      </c>
      <c r="G19" s="70">
        <f t="shared" si="0"/>
        <v>224596</v>
      </c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4" t="s">
        <v>261</v>
      </c>
      <c r="B20" s="4" t="s">
        <v>96</v>
      </c>
      <c r="C20" s="5">
        <v>52202</v>
      </c>
      <c r="D20" s="5">
        <v>60639</v>
      </c>
      <c r="E20" s="5">
        <v>38777</v>
      </c>
      <c r="F20" s="5">
        <v>52787</v>
      </c>
      <c r="G20" s="70">
        <f t="shared" si="0"/>
        <v>204405</v>
      </c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4" t="s">
        <v>92</v>
      </c>
      <c r="B21" s="4" t="s">
        <v>96</v>
      </c>
      <c r="C21" s="5">
        <v>65925</v>
      </c>
      <c r="D21" s="5">
        <v>10865</v>
      </c>
      <c r="E21" s="5">
        <v>41532</v>
      </c>
      <c r="F21" s="5">
        <v>10731</v>
      </c>
      <c r="G21" s="70">
        <f t="shared" si="0"/>
        <v>129053</v>
      </c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4" t="s">
        <v>92</v>
      </c>
      <c r="B22" s="4" t="s">
        <v>97</v>
      </c>
      <c r="C22" s="5">
        <v>61525</v>
      </c>
      <c r="D22" s="5">
        <v>22930</v>
      </c>
      <c r="E22" s="5">
        <v>10785</v>
      </c>
      <c r="F22" s="5">
        <v>60148</v>
      </c>
      <c r="G22" s="70">
        <f t="shared" si="0"/>
        <v>155388</v>
      </c>
      <c r="I22" s="3"/>
      <c r="J22" s="3"/>
      <c r="K22" s="3"/>
      <c r="L22" s="3"/>
      <c r="M22" s="3"/>
      <c r="N22" s="3"/>
      <c r="O22" s="3"/>
      <c r="P22" s="3"/>
    </row>
    <row r="23" spans="1:16" x14ac:dyDescent="0.25">
      <c r="I23" s="3"/>
      <c r="J23" s="3"/>
      <c r="K23" s="3"/>
      <c r="L23" s="3"/>
      <c r="M23" s="3"/>
      <c r="N23" s="3"/>
      <c r="O23" s="3"/>
      <c r="P23" s="3"/>
    </row>
    <row r="24" spans="1:16" x14ac:dyDescent="0.25">
      <c r="I24" s="3"/>
      <c r="J24" s="3"/>
      <c r="K24" s="3"/>
      <c r="L24" s="3"/>
      <c r="M24" s="3"/>
      <c r="N24" s="3"/>
      <c r="O24" s="3"/>
      <c r="P24" s="3"/>
    </row>
    <row r="25" spans="1:16" x14ac:dyDescent="0.25">
      <c r="I25" s="3"/>
      <c r="J25" s="3"/>
      <c r="K25" s="3"/>
      <c r="L25" s="3"/>
      <c r="M25" s="3"/>
      <c r="N25" s="3"/>
      <c r="O25" s="3"/>
      <c r="P25" s="3"/>
    </row>
    <row r="26" spans="1:16" x14ac:dyDescent="0.25">
      <c r="I26" s="3"/>
      <c r="J26" s="3"/>
      <c r="K26" s="3"/>
      <c r="L26" s="3"/>
      <c r="M26" s="3"/>
      <c r="N26" s="3"/>
      <c r="O26" s="3"/>
      <c r="P26" s="3"/>
    </row>
  </sheetData>
  <conditionalFormatting sqref="C3:F22">
    <cfRule type="colorScale" priority="3">
      <colorScale>
        <cfvo type="min"/>
        <cfvo type="max"/>
        <color rgb="FFFFEF9C"/>
        <color rgb="FFFF7128"/>
      </colorScale>
    </cfRule>
  </conditionalFormatting>
  <conditionalFormatting sqref="G3:G22">
    <cfRule type="colorScale" priority="4">
      <colorScale>
        <cfvo type="min"/>
        <cfvo type="percentile" val="50"/>
        <cfvo type="max"/>
        <color rgb="FFC00000"/>
        <color rgb="FFFFFF00"/>
        <color rgb="FF0070C0"/>
      </colorScale>
    </cfRule>
  </conditionalFormatting>
  <pageMargins left="0.7" right="0.7" top="0.75" bottom="0.75" header="0.3" footer="0.3"/>
  <pageSetup scale="65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J25"/>
  <sheetViews>
    <sheetView workbookViewId="0">
      <selection activeCell="A2" sqref="A2"/>
    </sheetView>
  </sheetViews>
  <sheetFormatPr defaultRowHeight="12.75" x14ac:dyDescent="0.2"/>
  <cols>
    <col min="1" max="1" width="9.5703125" style="61" customWidth="1"/>
    <col min="2" max="3" width="8.42578125" style="61" bestFit="1" customWidth="1"/>
    <col min="4" max="4" width="7.28515625" style="61" customWidth="1"/>
    <col min="5" max="6" width="8.42578125" style="61" bestFit="1" customWidth="1"/>
    <col min="7" max="7" width="7.140625" style="61" customWidth="1"/>
    <col min="8" max="9" width="8.42578125" style="61" bestFit="1" customWidth="1"/>
    <col min="10" max="10" width="7.42578125" style="61" customWidth="1"/>
    <col min="11" max="11" width="9.140625" style="61"/>
    <col min="12" max="12" width="6.28515625" style="61" bestFit="1" customWidth="1"/>
    <col min="13" max="16384" width="9.140625" style="61"/>
  </cols>
  <sheetData>
    <row r="1" spans="1:10" ht="18" customHeight="1" x14ac:dyDescent="0.2"/>
    <row r="2" spans="1:10" x14ac:dyDescent="0.2">
      <c r="A2" s="60"/>
      <c r="B2" s="101" t="s">
        <v>223</v>
      </c>
      <c r="C2" s="101"/>
      <c r="D2" s="101"/>
      <c r="E2" s="101" t="s">
        <v>224</v>
      </c>
      <c r="F2" s="101"/>
      <c r="G2" s="101"/>
      <c r="H2" s="101" t="s">
        <v>225</v>
      </c>
      <c r="I2" s="101"/>
      <c r="J2" s="101"/>
    </row>
    <row r="3" spans="1:10" x14ac:dyDescent="0.2">
      <c r="A3" s="60" t="s">
        <v>226</v>
      </c>
      <c r="B3" s="60" t="s">
        <v>220</v>
      </c>
      <c r="C3" s="60" t="s">
        <v>221</v>
      </c>
      <c r="D3" s="60" t="s">
        <v>222</v>
      </c>
      <c r="E3" s="60" t="s">
        <v>220</v>
      </c>
      <c r="F3" s="60" t="s">
        <v>221</v>
      </c>
      <c r="G3" s="60" t="s">
        <v>222</v>
      </c>
      <c r="H3" s="60" t="s">
        <v>220</v>
      </c>
      <c r="I3" s="60" t="s">
        <v>221</v>
      </c>
      <c r="J3" s="60" t="s">
        <v>222</v>
      </c>
    </row>
    <row r="4" spans="1:10" x14ac:dyDescent="0.2">
      <c r="A4" s="61" t="s">
        <v>227</v>
      </c>
      <c r="B4" s="62">
        <v>828923</v>
      </c>
      <c r="C4" s="62">
        <v>525102</v>
      </c>
      <c r="D4" s="63">
        <f>(B4-C4)/C4</f>
        <v>0.57859425406873333</v>
      </c>
      <c r="E4" s="62">
        <v>553082</v>
      </c>
      <c r="F4" s="62">
        <v>440237</v>
      </c>
      <c r="G4" s="63">
        <f>(E4-F4)/F4</f>
        <v>0.25632784159441391</v>
      </c>
      <c r="H4" s="62">
        <v>389859</v>
      </c>
      <c r="I4" s="62">
        <v>373537</v>
      </c>
      <c r="J4" s="63">
        <f>(H4-I4)/I4</f>
        <v>4.369580523482279E-2</v>
      </c>
    </row>
    <row r="5" spans="1:10" x14ac:dyDescent="0.2">
      <c r="A5" s="61" t="s">
        <v>228</v>
      </c>
      <c r="B5" s="62">
        <v>17911</v>
      </c>
      <c r="C5" s="62">
        <v>263640</v>
      </c>
      <c r="D5" s="63">
        <f t="shared" ref="D5:D25" si="0">(B5-C5)/C5</f>
        <v>-0.93206266120467307</v>
      </c>
      <c r="E5" s="62">
        <v>796045</v>
      </c>
      <c r="F5" s="62">
        <v>475995</v>
      </c>
      <c r="G5" s="63">
        <f t="shared" ref="G5:G25" si="1">(E5-F5)/F5</f>
        <v>0.67238101240559245</v>
      </c>
      <c r="H5" s="62">
        <v>764213</v>
      </c>
      <c r="I5" s="62">
        <v>67530</v>
      </c>
      <c r="J5" s="63">
        <f t="shared" ref="J5:J25" si="2">(H5-I5)/I5</f>
        <v>10.3166444543166</v>
      </c>
    </row>
    <row r="6" spans="1:10" x14ac:dyDescent="0.2">
      <c r="A6" s="61" t="s">
        <v>229</v>
      </c>
      <c r="B6" s="62">
        <v>45016</v>
      </c>
      <c r="C6" s="62">
        <v>129498</v>
      </c>
      <c r="D6" s="63">
        <f t="shared" si="0"/>
        <v>-0.65238073174875288</v>
      </c>
      <c r="E6" s="62">
        <v>578806</v>
      </c>
      <c r="F6" s="62">
        <v>680391</v>
      </c>
      <c r="G6" s="63">
        <f t="shared" si="1"/>
        <v>-0.14930385616505804</v>
      </c>
      <c r="H6" s="62">
        <v>551418</v>
      </c>
      <c r="I6" s="62">
        <v>141283</v>
      </c>
      <c r="J6" s="63">
        <f t="shared" si="2"/>
        <v>2.9029324122505891</v>
      </c>
    </row>
    <row r="7" spans="1:10" x14ac:dyDescent="0.2">
      <c r="A7" s="61" t="s">
        <v>230</v>
      </c>
      <c r="B7" s="62">
        <v>437361</v>
      </c>
      <c r="C7" s="62">
        <v>84668</v>
      </c>
      <c r="D7" s="63">
        <f t="shared" si="0"/>
        <v>4.1655997543345773</v>
      </c>
      <c r="E7" s="62">
        <v>178970</v>
      </c>
      <c r="F7" s="62">
        <v>490475</v>
      </c>
      <c r="G7" s="63">
        <f t="shared" si="1"/>
        <v>-0.63510882307966765</v>
      </c>
      <c r="H7" s="62">
        <v>183076</v>
      </c>
      <c r="I7" s="62">
        <v>473213</v>
      </c>
      <c r="J7" s="63">
        <f t="shared" si="2"/>
        <v>-0.61312136395238503</v>
      </c>
    </row>
    <row r="8" spans="1:10" x14ac:dyDescent="0.2">
      <c r="A8" s="61" t="s">
        <v>231</v>
      </c>
      <c r="B8" s="62">
        <v>619932</v>
      </c>
      <c r="C8" s="62">
        <v>704848</v>
      </c>
      <c r="D8" s="63">
        <f t="shared" si="0"/>
        <v>-0.12047420152997526</v>
      </c>
      <c r="E8" s="62">
        <v>893278</v>
      </c>
      <c r="F8" s="62">
        <v>821136</v>
      </c>
      <c r="G8" s="63">
        <f t="shared" si="1"/>
        <v>8.7856335613101855E-2</v>
      </c>
      <c r="H8" s="62">
        <v>504880</v>
      </c>
      <c r="I8" s="62">
        <v>138708</v>
      </c>
      <c r="J8" s="63">
        <f t="shared" si="2"/>
        <v>2.6398765752516078</v>
      </c>
    </row>
    <row r="9" spans="1:10" x14ac:dyDescent="0.2">
      <c r="A9" s="61" t="s">
        <v>232</v>
      </c>
      <c r="B9" s="62">
        <v>262543</v>
      </c>
      <c r="C9" s="62">
        <v>616172</v>
      </c>
      <c r="D9" s="63">
        <f t="shared" si="0"/>
        <v>-0.57391280356783492</v>
      </c>
      <c r="E9" s="62">
        <v>203017</v>
      </c>
      <c r="F9" s="62">
        <v>531739</v>
      </c>
      <c r="G9" s="63">
        <f t="shared" si="1"/>
        <v>-0.61820178696691419</v>
      </c>
      <c r="H9" s="62">
        <v>699009</v>
      </c>
      <c r="I9" s="62">
        <v>161153</v>
      </c>
      <c r="J9" s="63">
        <f t="shared" si="2"/>
        <v>3.3375487890389879</v>
      </c>
    </row>
    <row r="10" spans="1:10" x14ac:dyDescent="0.2">
      <c r="A10" s="61" t="s">
        <v>233</v>
      </c>
      <c r="B10" s="62">
        <v>506004</v>
      </c>
      <c r="C10" s="62">
        <v>118953</v>
      </c>
      <c r="D10" s="63">
        <f t="shared" si="0"/>
        <v>3.2538145317898666</v>
      </c>
      <c r="E10" s="62">
        <v>855252</v>
      </c>
      <c r="F10" s="62">
        <v>358632</v>
      </c>
      <c r="G10" s="63">
        <f t="shared" si="1"/>
        <v>1.3847620959646658</v>
      </c>
      <c r="H10" s="62">
        <v>365882</v>
      </c>
      <c r="I10" s="62">
        <v>606000</v>
      </c>
      <c r="J10" s="63">
        <f t="shared" si="2"/>
        <v>-0.39623432343234322</v>
      </c>
    </row>
    <row r="11" spans="1:10" x14ac:dyDescent="0.2">
      <c r="A11" s="61" t="s">
        <v>234</v>
      </c>
      <c r="B11" s="62">
        <v>317381</v>
      </c>
      <c r="C11" s="62">
        <v>336700</v>
      </c>
      <c r="D11" s="63">
        <f t="shared" si="0"/>
        <v>-5.7377487377487379E-2</v>
      </c>
      <c r="E11" s="62">
        <v>626232</v>
      </c>
      <c r="F11" s="62">
        <v>797406</v>
      </c>
      <c r="G11" s="63">
        <f t="shared" si="1"/>
        <v>-0.21466354654968736</v>
      </c>
      <c r="H11" s="62">
        <v>770559</v>
      </c>
      <c r="I11" s="62">
        <v>789980</v>
      </c>
      <c r="J11" s="63">
        <f t="shared" si="2"/>
        <v>-2.4584166687764246E-2</v>
      </c>
    </row>
    <row r="12" spans="1:10" x14ac:dyDescent="0.2">
      <c r="A12" s="61" t="s">
        <v>235</v>
      </c>
      <c r="B12" s="62">
        <v>417676</v>
      </c>
      <c r="C12" s="62">
        <v>549676</v>
      </c>
      <c r="D12" s="63">
        <f t="shared" si="0"/>
        <v>-0.24014146515401799</v>
      </c>
      <c r="E12" s="62">
        <v>104696</v>
      </c>
      <c r="F12" s="62">
        <v>803328</v>
      </c>
      <c r="G12" s="63">
        <f t="shared" si="1"/>
        <v>-0.8696721637985978</v>
      </c>
      <c r="H12" s="62">
        <v>642605</v>
      </c>
      <c r="I12" s="62">
        <v>153226</v>
      </c>
      <c r="J12" s="63">
        <f t="shared" si="2"/>
        <v>3.1938378604153344</v>
      </c>
    </row>
    <row r="13" spans="1:10" x14ac:dyDescent="0.2">
      <c r="A13" s="61" t="s">
        <v>236</v>
      </c>
      <c r="B13" s="62">
        <v>478518</v>
      </c>
      <c r="C13" s="62">
        <v>427397</v>
      </c>
      <c r="D13" s="63">
        <f t="shared" si="0"/>
        <v>0.11961010489076901</v>
      </c>
      <c r="E13" s="62">
        <v>385078</v>
      </c>
      <c r="F13" s="62">
        <v>154539</v>
      </c>
      <c r="G13" s="63">
        <f t="shared" si="1"/>
        <v>1.4917852451484739</v>
      </c>
      <c r="H13" s="62">
        <v>743726</v>
      </c>
      <c r="I13" s="62">
        <v>602881</v>
      </c>
      <c r="J13" s="63">
        <f t="shared" si="2"/>
        <v>0.23361990177165975</v>
      </c>
    </row>
    <row r="14" spans="1:10" x14ac:dyDescent="0.2">
      <c r="A14" s="61" t="s">
        <v>237</v>
      </c>
      <c r="B14" s="62">
        <v>402440</v>
      </c>
      <c r="C14" s="62">
        <v>450463</v>
      </c>
      <c r="D14" s="63">
        <f t="shared" si="0"/>
        <v>-0.10660808989861542</v>
      </c>
      <c r="E14" s="62">
        <v>299815</v>
      </c>
      <c r="F14" s="62">
        <v>366979</v>
      </c>
      <c r="G14" s="63">
        <f t="shared" si="1"/>
        <v>-0.18301864684355235</v>
      </c>
      <c r="H14" s="62">
        <v>468461</v>
      </c>
      <c r="I14" s="62">
        <v>172335</v>
      </c>
      <c r="J14" s="63">
        <f t="shared" si="2"/>
        <v>1.7183160704441931</v>
      </c>
    </row>
    <row r="15" spans="1:10" x14ac:dyDescent="0.2">
      <c r="A15" s="61" t="s">
        <v>238</v>
      </c>
      <c r="B15" s="62">
        <v>511325</v>
      </c>
      <c r="C15" s="62">
        <v>149980</v>
      </c>
      <c r="D15" s="63">
        <f t="shared" si="0"/>
        <v>2.4092879050540073</v>
      </c>
      <c r="E15" s="62">
        <v>486677</v>
      </c>
      <c r="F15" s="62">
        <v>702406</v>
      </c>
      <c r="G15" s="63">
        <f t="shared" si="1"/>
        <v>-0.30712864070067741</v>
      </c>
      <c r="H15" s="62">
        <v>602059</v>
      </c>
      <c r="I15" s="62">
        <v>703775</v>
      </c>
      <c r="J15" s="63">
        <f t="shared" si="2"/>
        <v>-0.14452914638911585</v>
      </c>
    </row>
    <row r="16" spans="1:10" x14ac:dyDescent="0.2">
      <c r="A16" s="61" t="s">
        <v>239</v>
      </c>
      <c r="B16" s="62">
        <v>287030</v>
      </c>
      <c r="C16" s="62">
        <v>772719</v>
      </c>
      <c r="D16" s="63">
        <f t="shared" si="0"/>
        <v>-0.62854543501583371</v>
      </c>
      <c r="E16" s="62">
        <v>31254</v>
      </c>
      <c r="F16" s="62">
        <v>827509</v>
      </c>
      <c r="G16" s="63">
        <f t="shared" si="1"/>
        <v>-0.96223122648817117</v>
      </c>
      <c r="H16" s="62">
        <v>882879</v>
      </c>
      <c r="I16" s="62">
        <v>70813</v>
      </c>
      <c r="J16" s="63">
        <f t="shared" si="2"/>
        <v>11.467753096182904</v>
      </c>
    </row>
    <row r="17" spans="1:10" x14ac:dyDescent="0.2">
      <c r="A17" s="61" t="s">
        <v>240</v>
      </c>
      <c r="B17" s="62">
        <v>449917</v>
      </c>
      <c r="C17" s="62">
        <v>444492</v>
      </c>
      <c r="D17" s="63">
        <f t="shared" si="0"/>
        <v>1.2204944070984405E-2</v>
      </c>
      <c r="E17" s="62">
        <v>609250</v>
      </c>
      <c r="F17" s="62">
        <v>303316</v>
      </c>
      <c r="G17" s="63">
        <f t="shared" si="1"/>
        <v>1.0086312624457661</v>
      </c>
      <c r="H17" s="62">
        <v>667870</v>
      </c>
      <c r="I17" s="62">
        <v>394949</v>
      </c>
      <c r="J17" s="63">
        <f t="shared" si="2"/>
        <v>0.69102846190267608</v>
      </c>
    </row>
    <row r="18" spans="1:10" x14ac:dyDescent="0.2">
      <c r="A18" s="61" t="s">
        <v>241</v>
      </c>
      <c r="B18" s="62">
        <v>459117</v>
      </c>
      <c r="C18" s="62">
        <v>668364</v>
      </c>
      <c r="D18" s="63">
        <f t="shared" si="0"/>
        <v>-0.3130734150851931</v>
      </c>
      <c r="E18" s="62">
        <v>133932</v>
      </c>
      <c r="F18" s="62">
        <v>504651</v>
      </c>
      <c r="G18" s="63">
        <f t="shared" si="1"/>
        <v>-0.73460470701534331</v>
      </c>
      <c r="H18" s="62">
        <v>58487</v>
      </c>
      <c r="I18" s="62">
        <v>656804</v>
      </c>
      <c r="J18" s="63">
        <f t="shared" si="2"/>
        <v>-0.91095212574832063</v>
      </c>
    </row>
    <row r="19" spans="1:10" x14ac:dyDescent="0.2">
      <c r="A19" s="61" t="s">
        <v>242</v>
      </c>
      <c r="B19" s="62">
        <v>722245</v>
      </c>
      <c r="C19" s="62">
        <v>850786</v>
      </c>
      <c r="D19" s="63">
        <f t="shared" si="0"/>
        <v>-0.15108499669717179</v>
      </c>
      <c r="E19" s="62">
        <v>554527</v>
      </c>
      <c r="F19" s="62">
        <v>21385</v>
      </c>
      <c r="G19" s="63">
        <f t="shared" si="1"/>
        <v>24.930652326397006</v>
      </c>
      <c r="H19" s="62">
        <v>505097</v>
      </c>
      <c r="I19" s="62">
        <v>350394</v>
      </c>
      <c r="J19" s="63">
        <f t="shared" si="2"/>
        <v>0.44151155556316601</v>
      </c>
    </row>
    <row r="20" spans="1:10" x14ac:dyDescent="0.2">
      <c r="A20" s="61" t="s">
        <v>243</v>
      </c>
      <c r="B20" s="62">
        <v>266636</v>
      </c>
      <c r="C20" s="62">
        <v>178433</v>
      </c>
      <c r="D20" s="63">
        <f t="shared" si="0"/>
        <v>0.49431999686156708</v>
      </c>
      <c r="E20" s="62">
        <v>537783</v>
      </c>
      <c r="F20" s="62">
        <v>38483</v>
      </c>
      <c r="G20" s="63">
        <f t="shared" si="1"/>
        <v>12.974560195410961</v>
      </c>
      <c r="H20" s="62">
        <v>57354</v>
      </c>
      <c r="I20" s="62">
        <v>863778</v>
      </c>
      <c r="J20" s="63">
        <f t="shared" si="2"/>
        <v>-0.93360099470002711</v>
      </c>
    </row>
    <row r="21" spans="1:10" x14ac:dyDescent="0.2">
      <c r="A21" s="61" t="s">
        <v>244</v>
      </c>
      <c r="B21" s="62">
        <v>270480</v>
      </c>
      <c r="C21" s="62">
        <v>794357</v>
      </c>
      <c r="D21" s="63">
        <f t="shared" si="0"/>
        <v>-0.65949818532473437</v>
      </c>
      <c r="E21" s="62">
        <v>837665</v>
      </c>
      <c r="F21" s="62">
        <v>808048</v>
      </c>
      <c r="G21" s="63">
        <f t="shared" si="1"/>
        <v>3.6652525592539058E-2</v>
      </c>
      <c r="H21" s="62">
        <v>748117</v>
      </c>
      <c r="I21" s="62">
        <v>563125</v>
      </c>
      <c r="J21" s="63">
        <f t="shared" si="2"/>
        <v>0.32850965593784681</v>
      </c>
    </row>
    <row r="22" spans="1:10" x14ac:dyDescent="0.2">
      <c r="A22" s="61" t="s">
        <v>245</v>
      </c>
      <c r="B22" s="62">
        <v>464252</v>
      </c>
      <c r="C22" s="62">
        <v>205673</v>
      </c>
      <c r="D22" s="63">
        <f t="shared" si="0"/>
        <v>1.2572335697928265</v>
      </c>
      <c r="E22" s="62">
        <v>366163</v>
      </c>
      <c r="F22" s="62">
        <v>186063</v>
      </c>
      <c r="G22" s="63">
        <f t="shared" si="1"/>
        <v>0.9679517152792334</v>
      </c>
      <c r="H22" s="62">
        <v>890613</v>
      </c>
      <c r="I22" s="62">
        <v>16835</v>
      </c>
      <c r="J22" s="63">
        <f t="shared" si="2"/>
        <v>51.902465102465101</v>
      </c>
    </row>
    <row r="23" spans="1:10" x14ac:dyDescent="0.2">
      <c r="A23" s="61" t="s">
        <v>246</v>
      </c>
      <c r="B23" s="62">
        <v>477958</v>
      </c>
      <c r="C23" s="62">
        <v>461381</v>
      </c>
      <c r="D23" s="63">
        <f t="shared" si="0"/>
        <v>3.5929091141594476E-2</v>
      </c>
      <c r="E23" s="62">
        <v>240605</v>
      </c>
      <c r="F23" s="62">
        <v>474793</v>
      </c>
      <c r="G23" s="63">
        <f t="shared" si="1"/>
        <v>-0.49324231823131343</v>
      </c>
      <c r="H23" s="62">
        <v>815550</v>
      </c>
      <c r="I23" s="62">
        <v>249015</v>
      </c>
      <c r="J23" s="63">
        <f t="shared" si="2"/>
        <v>2.2751039094030481</v>
      </c>
    </row>
    <row r="24" spans="1:10" x14ac:dyDescent="0.2">
      <c r="A24" s="61" t="s">
        <v>247</v>
      </c>
      <c r="B24" s="62">
        <v>784017</v>
      </c>
      <c r="C24" s="62">
        <v>666658</v>
      </c>
      <c r="D24" s="63">
        <f t="shared" si="0"/>
        <v>0.1760407885302509</v>
      </c>
      <c r="E24" s="62">
        <v>653507</v>
      </c>
      <c r="F24" s="62">
        <v>794167</v>
      </c>
      <c r="G24" s="63">
        <f t="shared" si="1"/>
        <v>-0.17711639995114378</v>
      </c>
      <c r="H24" s="62">
        <v>591929</v>
      </c>
      <c r="I24" s="62">
        <v>298557</v>
      </c>
      <c r="J24" s="63">
        <f t="shared" si="2"/>
        <v>0.9826331320317393</v>
      </c>
    </row>
    <row r="25" spans="1:10" x14ac:dyDescent="0.2">
      <c r="A25" s="61" t="s">
        <v>248</v>
      </c>
      <c r="B25" s="62">
        <v>327856</v>
      </c>
      <c r="C25" s="62">
        <v>412337</v>
      </c>
      <c r="D25" s="63">
        <f t="shared" si="0"/>
        <v>-0.20488338422212898</v>
      </c>
      <c r="E25" s="62">
        <v>437507</v>
      </c>
      <c r="F25" s="62">
        <v>26499</v>
      </c>
      <c r="G25" s="63">
        <f t="shared" si="1"/>
        <v>15.510321144194121</v>
      </c>
      <c r="H25" s="62">
        <v>295408</v>
      </c>
      <c r="I25" s="62">
        <v>512575</v>
      </c>
      <c r="J25" s="63">
        <f t="shared" si="2"/>
        <v>-0.42367848607520853</v>
      </c>
    </row>
  </sheetData>
  <mergeCells count="3">
    <mergeCell ref="B2:D2"/>
    <mergeCell ref="E2:G2"/>
    <mergeCell ref="H2:J2"/>
  </mergeCells>
  <conditionalFormatting sqref="A4:J25">
    <cfRule type="expression" dxfId="17" priority="1">
      <formula>MOD(ROW(),2)=1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2:J92"/>
  <sheetViews>
    <sheetView workbookViewId="0">
      <selection activeCell="A2" sqref="A2"/>
    </sheetView>
  </sheetViews>
  <sheetFormatPr defaultRowHeight="15" x14ac:dyDescent="0.25"/>
  <cols>
    <col min="1" max="1" width="9.85546875" bestFit="1" customWidth="1"/>
    <col min="2" max="5" width="5.42578125" style="2" bestFit="1" customWidth="1"/>
    <col min="6" max="6" width="6.28515625" style="2" bestFit="1" customWidth="1"/>
    <col min="7" max="7" width="4.42578125" customWidth="1"/>
    <col min="8" max="8" width="4.85546875" style="2" bestFit="1" customWidth="1"/>
    <col min="9" max="10" width="5.5703125" style="2" bestFit="1" customWidth="1"/>
    <col min="13" max="13" width="9" customWidth="1"/>
  </cols>
  <sheetData>
    <row r="2" spans="1:10" x14ac:dyDescent="0.25">
      <c r="B2" s="43" t="s">
        <v>165</v>
      </c>
      <c r="C2" s="43" t="s">
        <v>166</v>
      </c>
      <c r="D2" s="43" t="s">
        <v>167</v>
      </c>
      <c r="E2" s="43" t="s">
        <v>168</v>
      </c>
      <c r="F2" s="43" t="s">
        <v>252</v>
      </c>
      <c r="H2" s="43"/>
      <c r="I2" s="43"/>
      <c r="J2" s="43"/>
    </row>
    <row r="3" spans="1:10" x14ac:dyDescent="0.25">
      <c r="A3" s="41" t="s">
        <v>249</v>
      </c>
      <c r="B3" s="44"/>
      <c r="C3" s="44"/>
      <c r="D3" s="44"/>
      <c r="E3" s="44"/>
      <c r="F3" s="44"/>
    </row>
    <row r="4" spans="1:10" x14ac:dyDescent="0.25">
      <c r="A4" t="s">
        <v>95</v>
      </c>
      <c r="B4" s="45">
        <v>55</v>
      </c>
      <c r="C4" s="45">
        <v>40</v>
      </c>
      <c r="D4" s="45">
        <v>55</v>
      </c>
      <c r="E4" s="45">
        <v>70</v>
      </c>
      <c r="F4" s="46">
        <f>SUM(B4:E4)</f>
        <v>220</v>
      </c>
      <c r="H4" s="46"/>
      <c r="I4" s="46"/>
      <c r="J4" s="46"/>
    </row>
    <row r="5" spans="1:10" x14ac:dyDescent="0.25">
      <c r="A5" t="s">
        <v>189</v>
      </c>
      <c r="B5" s="45">
        <v>59</v>
      </c>
      <c r="C5" s="45">
        <v>98</v>
      </c>
      <c r="D5" s="45">
        <v>76</v>
      </c>
      <c r="E5" s="45">
        <v>90</v>
      </c>
      <c r="F5" s="46">
        <f>SUM(B5:E5)</f>
        <v>323</v>
      </c>
      <c r="H5" s="46"/>
      <c r="I5" s="46"/>
      <c r="J5" s="46"/>
    </row>
    <row r="6" spans="1:10" x14ac:dyDescent="0.25">
      <c r="A6" t="s">
        <v>97</v>
      </c>
      <c r="B6" s="45">
        <v>60</v>
      </c>
      <c r="C6" s="45">
        <v>46</v>
      </c>
      <c r="D6" s="45">
        <v>86</v>
      </c>
      <c r="E6" s="45">
        <v>78</v>
      </c>
      <c r="F6" s="46">
        <f>SUM(B6:E6)</f>
        <v>270</v>
      </c>
      <c r="H6" s="46"/>
      <c r="I6" s="46"/>
      <c r="J6" s="46"/>
    </row>
    <row r="7" spans="1:10" x14ac:dyDescent="0.25">
      <c r="A7" t="s">
        <v>185</v>
      </c>
      <c r="B7" s="45">
        <v>90</v>
      </c>
      <c r="C7" s="45">
        <v>65</v>
      </c>
      <c r="D7" s="45">
        <v>82</v>
      </c>
      <c r="E7" s="45">
        <v>45</v>
      </c>
      <c r="F7" s="46">
        <f>SUM(B7:E7)</f>
        <v>282</v>
      </c>
      <c r="H7" s="46"/>
      <c r="I7" s="46"/>
      <c r="J7" s="46"/>
    </row>
    <row r="8" spans="1:10" x14ac:dyDescent="0.25">
      <c r="A8" s="41" t="s">
        <v>250</v>
      </c>
      <c r="B8" s="44"/>
      <c r="C8" s="44"/>
      <c r="D8" s="44"/>
      <c r="E8" s="44"/>
      <c r="F8" s="44"/>
      <c r="H8" s="45"/>
      <c r="I8" s="46"/>
      <c r="J8" s="46"/>
    </row>
    <row r="9" spans="1:10" x14ac:dyDescent="0.25">
      <c r="A9" t="s">
        <v>95</v>
      </c>
      <c r="B9" s="45">
        <v>47</v>
      </c>
      <c r="C9" s="45">
        <v>81</v>
      </c>
      <c r="D9" s="45">
        <v>54</v>
      </c>
      <c r="E9" s="45">
        <v>61</v>
      </c>
      <c r="F9" s="46">
        <f>SUM(B9:E9)</f>
        <v>243</v>
      </c>
      <c r="H9" s="46"/>
      <c r="I9" s="46"/>
      <c r="J9" s="46"/>
    </row>
    <row r="10" spans="1:10" x14ac:dyDescent="0.25">
      <c r="A10" t="s">
        <v>189</v>
      </c>
      <c r="B10" s="45">
        <v>89</v>
      </c>
      <c r="C10" s="45">
        <v>63</v>
      </c>
      <c r="D10" s="45">
        <v>71</v>
      </c>
      <c r="E10" s="45">
        <v>58</v>
      </c>
      <c r="F10" s="46">
        <f t="shared" ref="F10:F12" si="0">SUM(B10:E10)</f>
        <v>281</v>
      </c>
      <c r="H10" s="46"/>
      <c r="I10" s="46"/>
      <c r="J10" s="46"/>
    </row>
    <row r="11" spans="1:10" x14ac:dyDescent="0.25">
      <c r="A11" t="s">
        <v>97</v>
      </c>
      <c r="B11" s="45">
        <v>61</v>
      </c>
      <c r="C11" s="45">
        <v>49</v>
      </c>
      <c r="D11" s="45">
        <v>88</v>
      </c>
      <c r="E11" s="45">
        <v>86</v>
      </c>
      <c r="F11" s="46">
        <f t="shared" si="0"/>
        <v>284</v>
      </c>
      <c r="H11" s="46"/>
      <c r="I11" s="46"/>
      <c r="J11" s="46"/>
    </row>
    <row r="12" spans="1:10" x14ac:dyDescent="0.25">
      <c r="A12" t="s">
        <v>185</v>
      </c>
      <c r="B12" s="45">
        <v>54</v>
      </c>
      <c r="C12" s="45">
        <v>64</v>
      </c>
      <c r="D12" s="45">
        <v>91</v>
      </c>
      <c r="E12" s="45">
        <v>73</v>
      </c>
      <c r="F12" s="46">
        <f t="shared" si="0"/>
        <v>282</v>
      </c>
      <c r="H12" s="46"/>
      <c r="I12" s="46"/>
      <c r="J12" s="46"/>
    </row>
    <row r="13" spans="1:10" x14ac:dyDescent="0.25">
      <c r="A13" s="41" t="s">
        <v>251</v>
      </c>
      <c r="B13" s="44"/>
      <c r="C13" s="44"/>
      <c r="D13" s="44"/>
      <c r="E13" s="44"/>
      <c r="F13" s="44"/>
      <c r="H13" s="45"/>
      <c r="I13" s="46"/>
      <c r="J13" s="46"/>
    </row>
    <row r="14" spans="1:10" x14ac:dyDescent="0.25">
      <c r="A14" t="s">
        <v>95</v>
      </c>
      <c r="B14" s="45">
        <v>76</v>
      </c>
      <c r="C14" s="45">
        <v>45</v>
      </c>
      <c r="D14" s="45">
        <v>78</v>
      </c>
      <c r="E14" s="45">
        <v>92</v>
      </c>
      <c r="F14" s="46">
        <f>SUM(B14:E14)</f>
        <v>291</v>
      </c>
      <c r="H14" s="46"/>
      <c r="I14" s="46"/>
      <c r="J14" s="46"/>
    </row>
    <row r="15" spans="1:10" x14ac:dyDescent="0.25">
      <c r="A15" t="s">
        <v>189</v>
      </c>
      <c r="B15" s="45">
        <v>81</v>
      </c>
      <c r="C15" s="45">
        <v>62</v>
      </c>
      <c r="D15" s="45">
        <v>47</v>
      </c>
      <c r="E15" s="45">
        <v>59</v>
      </c>
      <c r="F15" s="46">
        <f t="shared" ref="F15:F17" si="1">SUM(B15:E15)</f>
        <v>249</v>
      </c>
      <c r="H15" s="46"/>
      <c r="I15" s="46"/>
      <c r="J15" s="46"/>
    </row>
    <row r="16" spans="1:10" x14ac:dyDescent="0.25">
      <c r="A16" t="s">
        <v>97</v>
      </c>
      <c r="B16" s="45">
        <v>85</v>
      </c>
      <c r="C16" s="45">
        <v>62</v>
      </c>
      <c r="D16" s="45">
        <v>82</v>
      </c>
      <c r="E16" s="45">
        <v>83</v>
      </c>
      <c r="F16" s="46">
        <f t="shared" si="1"/>
        <v>312</v>
      </c>
      <c r="H16" s="46"/>
      <c r="I16" s="46"/>
      <c r="J16" s="46"/>
    </row>
    <row r="17" spans="1:10" x14ac:dyDescent="0.25">
      <c r="A17" t="s">
        <v>185</v>
      </c>
      <c r="B17" s="45">
        <v>56</v>
      </c>
      <c r="C17" s="45">
        <v>72</v>
      </c>
      <c r="D17" s="45">
        <v>72</v>
      </c>
      <c r="E17" s="45">
        <v>89</v>
      </c>
      <c r="F17" s="46">
        <f t="shared" si="1"/>
        <v>289</v>
      </c>
      <c r="H17" s="46"/>
      <c r="I17" s="46"/>
      <c r="J17" s="46"/>
    </row>
    <row r="18" spans="1:10" x14ac:dyDescent="0.25">
      <c r="I18" s="45"/>
    </row>
    <row r="77" spans="1:7" x14ac:dyDescent="0.25">
      <c r="B77" s="43" t="s">
        <v>165</v>
      </c>
      <c r="C77" s="43" t="s">
        <v>166</v>
      </c>
      <c r="D77" s="43" t="s">
        <v>167</v>
      </c>
      <c r="E77" s="43" t="s">
        <v>168</v>
      </c>
      <c r="F77" s="43" t="s">
        <v>252</v>
      </c>
      <c r="G77" s="1"/>
    </row>
    <row r="78" spans="1:7" x14ac:dyDescent="0.25">
      <c r="A78" s="41" t="s">
        <v>249</v>
      </c>
      <c r="B78" s="44"/>
      <c r="C78" s="44"/>
      <c r="D78" s="44"/>
      <c r="E78" s="44"/>
      <c r="F78" s="44"/>
      <c r="G78" s="42"/>
    </row>
    <row r="79" spans="1:7" x14ac:dyDescent="0.25">
      <c r="A79" t="s">
        <v>95</v>
      </c>
      <c r="B79" s="45">
        <v>52</v>
      </c>
      <c r="C79" s="45">
        <v>88</v>
      </c>
      <c r="D79" s="45">
        <v>52</v>
      </c>
      <c r="E79" s="45">
        <v>70</v>
      </c>
      <c r="F79" s="45">
        <f>SUM(B79:E79)</f>
        <v>262</v>
      </c>
      <c r="G79" s="20"/>
    </row>
    <row r="80" spans="1:7" x14ac:dyDescent="0.25">
      <c r="A80" t="s">
        <v>189</v>
      </c>
      <c r="B80" s="45">
        <v>59</v>
      </c>
      <c r="C80" s="45">
        <v>89</v>
      </c>
      <c r="D80" s="45">
        <v>76</v>
      </c>
      <c r="E80" s="45">
        <v>90</v>
      </c>
    </row>
    <row r="81" spans="1:7" x14ac:dyDescent="0.25">
      <c r="A81" t="s">
        <v>97</v>
      </c>
      <c r="B81" s="45">
        <v>60</v>
      </c>
      <c r="C81" s="45">
        <v>46</v>
      </c>
      <c r="D81" s="45">
        <v>86</v>
      </c>
      <c r="E81" s="45">
        <v>78</v>
      </c>
    </row>
    <row r="82" spans="1:7" x14ac:dyDescent="0.25">
      <c r="A82" t="s">
        <v>185</v>
      </c>
      <c r="B82" s="45">
        <v>90</v>
      </c>
      <c r="C82" s="45">
        <v>65</v>
      </c>
      <c r="D82" s="45">
        <v>82</v>
      </c>
      <c r="E82" s="45">
        <v>45</v>
      </c>
    </row>
    <row r="83" spans="1:7" x14ac:dyDescent="0.25">
      <c r="A83" s="41" t="s">
        <v>250</v>
      </c>
      <c r="B83" s="44"/>
      <c r="C83" s="44"/>
      <c r="D83" s="44"/>
      <c r="E83" s="44"/>
      <c r="F83" s="44"/>
      <c r="G83" s="42"/>
    </row>
    <row r="84" spans="1:7" x14ac:dyDescent="0.25">
      <c r="A84" t="s">
        <v>95</v>
      </c>
      <c r="B84" s="45">
        <v>53</v>
      </c>
      <c r="C84" s="45">
        <v>66</v>
      </c>
      <c r="D84" s="45">
        <v>54</v>
      </c>
      <c r="E84" s="45">
        <v>61</v>
      </c>
    </row>
    <row r="85" spans="1:7" x14ac:dyDescent="0.25">
      <c r="A85" t="s">
        <v>189</v>
      </c>
      <c r="B85" s="45">
        <v>89</v>
      </c>
      <c r="C85" s="45">
        <v>63</v>
      </c>
      <c r="D85" s="45">
        <v>71</v>
      </c>
      <c r="E85" s="45">
        <v>58</v>
      </c>
    </row>
    <row r="86" spans="1:7" x14ac:dyDescent="0.25">
      <c r="A86" t="s">
        <v>97</v>
      </c>
      <c r="B86" s="45">
        <v>61</v>
      </c>
      <c r="C86" s="45">
        <v>49</v>
      </c>
      <c r="D86" s="45">
        <v>88</v>
      </c>
      <c r="E86" s="45">
        <v>88</v>
      </c>
    </row>
    <row r="87" spans="1:7" x14ac:dyDescent="0.25">
      <c r="A87" t="s">
        <v>185</v>
      </c>
      <c r="B87" s="45">
        <v>54</v>
      </c>
      <c r="C87" s="45">
        <v>64</v>
      </c>
      <c r="D87" s="45">
        <v>91</v>
      </c>
      <c r="E87" s="45">
        <v>73</v>
      </c>
    </row>
    <row r="88" spans="1:7" x14ac:dyDescent="0.25">
      <c r="A88" s="41" t="s">
        <v>251</v>
      </c>
      <c r="B88" s="44"/>
      <c r="C88" s="44"/>
      <c r="D88" s="44"/>
      <c r="E88" s="44"/>
      <c r="F88" s="44"/>
      <c r="G88" s="42"/>
    </row>
    <row r="89" spans="1:7" x14ac:dyDescent="0.25">
      <c r="A89" t="s">
        <v>95</v>
      </c>
      <c r="B89" s="45">
        <v>76</v>
      </c>
      <c r="C89" s="45">
        <v>45</v>
      </c>
      <c r="D89" s="45">
        <v>78</v>
      </c>
      <c r="E89" s="45">
        <v>92</v>
      </c>
    </row>
    <row r="90" spans="1:7" x14ac:dyDescent="0.25">
      <c r="A90" t="s">
        <v>189</v>
      </c>
      <c r="B90" s="45">
        <v>81</v>
      </c>
      <c r="C90" s="45">
        <v>62</v>
      </c>
      <c r="D90" s="45">
        <v>47</v>
      </c>
      <c r="E90" s="45">
        <v>59</v>
      </c>
    </row>
    <row r="91" spans="1:7" x14ac:dyDescent="0.25">
      <c r="A91" t="s">
        <v>97</v>
      </c>
      <c r="B91" s="45">
        <v>85</v>
      </c>
      <c r="C91" s="45">
        <v>64</v>
      </c>
      <c r="D91" s="45">
        <v>82</v>
      </c>
      <c r="E91" s="45">
        <v>83</v>
      </c>
    </row>
    <row r="92" spans="1:7" x14ac:dyDescent="0.25">
      <c r="A92" t="s">
        <v>185</v>
      </c>
      <c r="B92" s="45">
        <v>56</v>
      </c>
      <c r="C92" s="45">
        <v>72</v>
      </c>
      <c r="D92" s="45">
        <v>72</v>
      </c>
      <c r="E92" s="45">
        <v>89</v>
      </c>
    </row>
  </sheetData>
  <conditionalFormatting sqref="B4:E17">
    <cfRule type="expression" dxfId="16" priority="1">
      <formula>B4&lt;=$F4*0.2</formula>
    </cfRule>
    <cfRule type="expression" dxfId="15" priority="2">
      <formula>B4&gt;=$F4*0.3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7"/>
  <dimension ref="A2:I24"/>
  <sheetViews>
    <sheetView workbookViewId="0">
      <selection activeCell="A2" sqref="A2"/>
    </sheetView>
  </sheetViews>
  <sheetFormatPr defaultRowHeight="15" x14ac:dyDescent="0.25"/>
  <cols>
    <col min="1" max="1" width="10.7109375" style="17" bestFit="1" customWidth="1"/>
    <col min="2" max="2" width="8.28515625" style="12" bestFit="1" customWidth="1"/>
    <col min="3" max="3" width="14.140625" style="12" bestFit="1" customWidth="1"/>
    <col min="4" max="4" width="9.140625" style="14" bestFit="1" customWidth="1"/>
    <col min="5" max="5" width="9" style="12" customWidth="1"/>
    <col min="6" max="8" width="9.140625" style="12"/>
    <col min="9" max="9" width="6.140625" style="12" bestFit="1" customWidth="1"/>
    <col min="10" max="255" width="9.140625" style="12"/>
    <col min="256" max="256" width="12.140625" style="12" customWidth="1"/>
    <col min="257" max="257" width="10.28515625" style="12" customWidth="1"/>
    <col min="258" max="258" width="25.140625" style="12" customWidth="1"/>
    <col min="259" max="259" width="11.7109375" style="12" customWidth="1"/>
    <col min="260" max="511" width="9.140625" style="12"/>
    <col min="512" max="512" width="12.140625" style="12" customWidth="1"/>
    <col min="513" max="513" width="10.28515625" style="12" customWidth="1"/>
    <col min="514" max="514" width="25.140625" style="12" customWidth="1"/>
    <col min="515" max="515" width="11.7109375" style="12" customWidth="1"/>
    <col min="516" max="767" width="9.140625" style="12"/>
    <col min="768" max="768" width="12.140625" style="12" customWidth="1"/>
    <col min="769" max="769" width="10.28515625" style="12" customWidth="1"/>
    <col min="770" max="770" width="25.140625" style="12" customWidth="1"/>
    <col min="771" max="771" width="11.7109375" style="12" customWidth="1"/>
    <col min="772" max="1023" width="9.140625" style="12"/>
    <col min="1024" max="1024" width="12.140625" style="12" customWidth="1"/>
    <col min="1025" max="1025" width="10.28515625" style="12" customWidth="1"/>
    <col min="1026" max="1026" width="25.140625" style="12" customWidth="1"/>
    <col min="1027" max="1027" width="11.7109375" style="12" customWidth="1"/>
    <col min="1028" max="1279" width="9.140625" style="12"/>
    <col min="1280" max="1280" width="12.140625" style="12" customWidth="1"/>
    <col min="1281" max="1281" width="10.28515625" style="12" customWidth="1"/>
    <col min="1282" max="1282" width="25.140625" style="12" customWidth="1"/>
    <col min="1283" max="1283" width="11.7109375" style="12" customWidth="1"/>
    <col min="1284" max="1535" width="9.140625" style="12"/>
    <col min="1536" max="1536" width="12.140625" style="12" customWidth="1"/>
    <col min="1537" max="1537" width="10.28515625" style="12" customWidth="1"/>
    <col min="1538" max="1538" width="25.140625" style="12" customWidth="1"/>
    <col min="1539" max="1539" width="11.7109375" style="12" customWidth="1"/>
    <col min="1540" max="1791" width="9.140625" style="12"/>
    <col min="1792" max="1792" width="12.140625" style="12" customWidth="1"/>
    <col min="1793" max="1793" width="10.28515625" style="12" customWidth="1"/>
    <col min="1794" max="1794" width="25.140625" style="12" customWidth="1"/>
    <col min="1795" max="1795" width="11.7109375" style="12" customWidth="1"/>
    <col min="1796" max="2047" width="9.140625" style="12"/>
    <col min="2048" max="2048" width="12.140625" style="12" customWidth="1"/>
    <col min="2049" max="2049" width="10.28515625" style="12" customWidth="1"/>
    <col min="2050" max="2050" width="25.140625" style="12" customWidth="1"/>
    <col min="2051" max="2051" width="11.7109375" style="12" customWidth="1"/>
    <col min="2052" max="2303" width="9.140625" style="12"/>
    <col min="2304" max="2304" width="12.140625" style="12" customWidth="1"/>
    <col min="2305" max="2305" width="10.28515625" style="12" customWidth="1"/>
    <col min="2306" max="2306" width="25.140625" style="12" customWidth="1"/>
    <col min="2307" max="2307" width="11.7109375" style="12" customWidth="1"/>
    <col min="2308" max="2559" width="9.140625" style="12"/>
    <col min="2560" max="2560" width="12.140625" style="12" customWidth="1"/>
    <col min="2561" max="2561" width="10.28515625" style="12" customWidth="1"/>
    <col min="2562" max="2562" width="25.140625" style="12" customWidth="1"/>
    <col min="2563" max="2563" width="11.7109375" style="12" customWidth="1"/>
    <col min="2564" max="2815" width="9.140625" style="12"/>
    <col min="2816" max="2816" width="12.140625" style="12" customWidth="1"/>
    <col min="2817" max="2817" width="10.28515625" style="12" customWidth="1"/>
    <col min="2818" max="2818" width="25.140625" style="12" customWidth="1"/>
    <col min="2819" max="2819" width="11.7109375" style="12" customWidth="1"/>
    <col min="2820" max="3071" width="9.140625" style="12"/>
    <col min="3072" max="3072" width="12.140625" style="12" customWidth="1"/>
    <col min="3073" max="3073" width="10.28515625" style="12" customWidth="1"/>
    <col min="3074" max="3074" width="25.140625" style="12" customWidth="1"/>
    <col min="3075" max="3075" width="11.7109375" style="12" customWidth="1"/>
    <col min="3076" max="3327" width="9.140625" style="12"/>
    <col min="3328" max="3328" width="12.140625" style="12" customWidth="1"/>
    <col min="3329" max="3329" width="10.28515625" style="12" customWidth="1"/>
    <col min="3330" max="3330" width="25.140625" style="12" customWidth="1"/>
    <col min="3331" max="3331" width="11.7109375" style="12" customWidth="1"/>
    <col min="3332" max="3583" width="9.140625" style="12"/>
    <col min="3584" max="3584" width="12.140625" style="12" customWidth="1"/>
    <col min="3585" max="3585" width="10.28515625" style="12" customWidth="1"/>
    <col min="3586" max="3586" width="25.140625" style="12" customWidth="1"/>
    <col min="3587" max="3587" width="11.7109375" style="12" customWidth="1"/>
    <col min="3588" max="3839" width="9.140625" style="12"/>
    <col min="3840" max="3840" width="12.140625" style="12" customWidth="1"/>
    <col min="3841" max="3841" width="10.28515625" style="12" customWidth="1"/>
    <col min="3842" max="3842" width="25.140625" style="12" customWidth="1"/>
    <col min="3843" max="3843" width="11.7109375" style="12" customWidth="1"/>
    <col min="3844" max="4095" width="9.140625" style="12"/>
    <col min="4096" max="4096" width="12.140625" style="12" customWidth="1"/>
    <col min="4097" max="4097" width="10.28515625" style="12" customWidth="1"/>
    <col min="4098" max="4098" width="25.140625" style="12" customWidth="1"/>
    <col min="4099" max="4099" width="11.7109375" style="12" customWidth="1"/>
    <col min="4100" max="4351" width="9.140625" style="12"/>
    <col min="4352" max="4352" width="12.140625" style="12" customWidth="1"/>
    <col min="4353" max="4353" width="10.28515625" style="12" customWidth="1"/>
    <col min="4354" max="4354" width="25.140625" style="12" customWidth="1"/>
    <col min="4355" max="4355" width="11.7109375" style="12" customWidth="1"/>
    <col min="4356" max="4607" width="9.140625" style="12"/>
    <col min="4608" max="4608" width="12.140625" style="12" customWidth="1"/>
    <col min="4609" max="4609" width="10.28515625" style="12" customWidth="1"/>
    <col min="4610" max="4610" width="25.140625" style="12" customWidth="1"/>
    <col min="4611" max="4611" width="11.7109375" style="12" customWidth="1"/>
    <col min="4612" max="4863" width="9.140625" style="12"/>
    <col min="4864" max="4864" width="12.140625" style="12" customWidth="1"/>
    <col min="4865" max="4865" width="10.28515625" style="12" customWidth="1"/>
    <col min="4866" max="4866" width="25.140625" style="12" customWidth="1"/>
    <col min="4867" max="4867" width="11.7109375" style="12" customWidth="1"/>
    <col min="4868" max="5119" width="9.140625" style="12"/>
    <col min="5120" max="5120" width="12.140625" style="12" customWidth="1"/>
    <col min="5121" max="5121" width="10.28515625" style="12" customWidth="1"/>
    <col min="5122" max="5122" width="25.140625" style="12" customWidth="1"/>
    <col min="5123" max="5123" width="11.7109375" style="12" customWidth="1"/>
    <col min="5124" max="5375" width="9.140625" style="12"/>
    <col min="5376" max="5376" width="12.140625" style="12" customWidth="1"/>
    <col min="5377" max="5377" width="10.28515625" style="12" customWidth="1"/>
    <col min="5378" max="5378" width="25.140625" style="12" customWidth="1"/>
    <col min="5379" max="5379" width="11.7109375" style="12" customWidth="1"/>
    <col min="5380" max="5631" width="9.140625" style="12"/>
    <col min="5632" max="5632" width="12.140625" style="12" customWidth="1"/>
    <col min="5633" max="5633" width="10.28515625" style="12" customWidth="1"/>
    <col min="5634" max="5634" width="25.140625" style="12" customWidth="1"/>
    <col min="5635" max="5635" width="11.7109375" style="12" customWidth="1"/>
    <col min="5636" max="5887" width="9.140625" style="12"/>
    <col min="5888" max="5888" width="12.140625" style="12" customWidth="1"/>
    <col min="5889" max="5889" width="10.28515625" style="12" customWidth="1"/>
    <col min="5890" max="5890" width="25.140625" style="12" customWidth="1"/>
    <col min="5891" max="5891" width="11.7109375" style="12" customWidth="1"/>
    <col min="5892" max="6143" width="9.140625" style="12"/>
    <col min="6144" max="6144" width="12.140625" style="12" customWidth="1"/>
    <col min="6145" max="6145" width="10.28515625" style="12" customWidth="1"/>
    <col min="6146" max="6146" width="25.140625" style="12" customWidth="1"/>
    <col min="6147" max="6147" width="11.7109375" style="12" customWidth="1"/>
    <col min="6148" max="6399" width="9.140625" style="12"/>
    <col min="6400" max="6400" width="12.140625" style="12" customWidth="1"/>
    <col min="6401" max="6401" width="10.28515625" style="12" customWidth="1"/>
    <col min="6402" max="6402" width="25.140625" style="12" customWidth="1"/>
    <col min="6403" max="6403" width="11.7109375" style="12" customWidth="1"/>
    <col min="6404" max="6655" width="9.140625" style="12"/>
    <col min="6656" max="6656" width="12.140625" style="12" customWidth="1"/>
    <col min="6657" max="6657" width="10.28515625" style="12" customWidth="1"/>
    <col min="6658" max="6658" width="25.140625" style="12" customWidth="1"/>
    <col min="6659" max="6659" width="11.7109375" style="12" customWidth="1"/>
    <col min="6660" max="6911" width="9.140625" style="12"/>
    <col min="6912" max="6912" width="12.140625" style="12" customWidth="1"/>
    <col min="6913" max="6913" width="10.28515625" style="12" customWidth="1"/>
    <col min="6914" max="6914" width="25.140625" style="12" customWidth="1"/>
    <col min="6915" max="6915" width="11.7109375" style="12" customWidth="1"/>
    <col min="6916" max="7167" width="9.140625" style="12"/>
    <col min="7168" max="7168" width="12.140625" style="12" customWidth="1"/>
    <col min="7169" max="7169" width="10.28515625" style="12" customWidth="1"/>
    <col min="7170" max="7170" width="25.140625" style="12" customWidth="1"/>
    <col min="7171" max="7171" width="11.7109375" style="12" customWidth="1"/>
    <col min="7172" max="7423" width="9.140625" style="12"/>
    <col min="7424" max="7424" width="12.140625" style="12" customWidth="1"/>
    <col min="7425" max="7425" width="10.28515625" style="12" customWidth="1"/>
    <col min="7426" max="7426" width="25.140625" style="12" customWidth="1"/>
    <col min="7427" max="7427" width="11.7109375" style="12" customWidth="1"/>
    <col min="7428" max="7679" width="9.140625" style="12"/>
    <col min="7680" max="7680" width="12.140625" style="12" customWidth="1"/>
    <col min="7681" max="7681" width="10.28515625" style="12" customWidth="1"/>
    <col min="7682" max="7682" width="25.140625" style="12" customWidth="1"/>
    <col min="7683" max="7683" width="11.7109375" style="12" customWidth="1"/>
    <col min="7684" max="7935" width="9.140625" style="12"/>
    <col min="7936" max="7936" width="12.140625" style="12" customWidth="1"/>
    <col min="7937" max="7937" width="10.28515625" style="12" customWidth="1"/>
    <col min="7938" max="7938" width="25.140625" style="12" customWidth="1"/>
    <col min="7939" max="7939" width="11.7109375" style="12" customWidth="1"/>
    <col min="7940" max="8191" width="9.140625" style="12"/>
    <col min="8192" max="8192" width="12.140625" style="12" customWidth="1"/>
    <col min="8193" max="8193" width="10.28515625" style="12" customWidth="1"/>
    <col min="8194" max="8194" width="25.140625" style="12" customWidth="1"/>
    <col min="8195" max="8195" width="11.7109375" style="12" customWidth="1"/>
    <col min="8196" max="8447" width="9.140625" style="12"/>
    <col min="8448" max="8448" width="12.140625" style="12" customWidth="1"/>
    <col min="8449" max="8449" width="10.28515625" style="12" customWidth="1"/>
    <col min="8450" max="8450" width="25.140625" style="12" customWidth="1"/>
    <col min="8451" max="8451" width="11.7109375" style="12" customWidth="1"/>
    <col min="8452" max="8703" width="9.140625" style="12"/>
    <col min="8704" max="8704" width="12.140625" style="12" customWidth="1"/>
    <col min="8705" max="8705" width="10.28515625" style="12" customWidth="1"/>
    <col min="8706" max="8706" width="25.140625" style="12" customWidth="1"/>
    <col min="8707" max="8707" width="11.7109375" style="12" customWidth="1"/>
    <col min="8708" max="8959" width="9.140625" style="12"/>
    <col min="8960" max="8960" width="12.140625" style="12" customWidth="1"/>
    <col min="8961" max="8961" width="10.28515625" style="12" customWidth="1"/>
    <col min="8962" max="8962" width="25.140625" style="12" customWidth="1"/>
    <col min="8963" max="8963" width="11.7109375" style="12" customWidth="1"/>
    <col min="8964" max="9215" width="9.140625" style="12"/>
    <col min="9216" max="9216" width="12.140625" style="12" customWidth="1"/>
    <col min="9217" max="9217" width="10.28515625" style="12" customWidth="1"/>
    <col min="9218" max="9218" width="25.140625" style="12" customWidth="1"/>
    <col min="9219" max="9219" width="11.7109375" style="12" customWidth="1"/>
    <col min="9220" max="9471" width="9.140625" style="12"/>
    <col min="9472" max="9472" width="12.140625" style="12" customWidth="1"/>
    <col min="9473" max="9473" width="10.28515625" style="12" customWidth="1"/>
    <col min="9474" max="9474" width="25.140625" style="12" customWidth="1"/>
    <col min="9475" max="9475" width="11.7109375" style="12" customWidth="1"/>
    <col min="9476" max="9727" width="9.140625" style="12"/>
    <col min="9728" max="9728" width="12.140625" style="12" customWidth="1"/>
    <col min="9729" max="9729" width="10.28515625" style="12" customWidth="1"/>
    <col min="9730" max="9730" width="25.140625" style="12" customWidth="1"/>
    <col min="9731" max="9731" width="11.7109375" style="12" customWidth="1"/>
    <col min="9732" max="9983" width="9.140625" style="12"/>
    <col min="9984" max="9984" width="12.140625" style="12" customWidth="1"/>
    <col min="9985" max="9985" width="10.28515625" style="12" customWidth="1"/>
    <col min="9986" max="9986" width="25.140625" style="12" customWidth="1"/>
    <col min="9987" max="9987" width="11.7109375" style="12" customWidth="1"/>
    <col min="9988" max="10239" width="9.140625" style="12"/>
    <col min="10240" max="10240" width="12.140625" style="12" customWidth="1"/>
    <col min="10241" max="10241" width="10.28515625" style="12" customWidth="1"/>
    <col min="10242" max="10242" width="25.140625" style="12" customWidth="1"/>
    <col min="10243" max="10243" width="11.7109375" style="12" customWidth="1"/>
    <col min="10244" max="10495" width="9.140625" style="12"/>
    <col min="10496" max="10496" width="12.140625" style="12" customWidth="1"/>
    <col min="10497" max="10497" width="10.28515625" style="12" customWidth="1"/>
    <col min="10498" max="10498" width="25.140625" style="12" customWidth="1"/>
    <col min="10499" max="10499" width="11.7109375" style="12" customWidth="1"/>
    <col min="10500" max="10751" width="9.140625" style="12"/>
    <col min="10752" max="10752" width="12.140625" style="12" customWidth="1"/>
    <col min="10753" max="10753" width="10.28515625" style="12" customWidth="1"/>
    <col min="10754" max="10754" width="25.140625" style="12" customWidth="1"/>
    <col min="10755" max="10755" width="11.7109375" style="12" customWidth="1"/>
    <col min="10756" max="11007" width="9.140625" style="12"/>
    <col min="11008" max="11008" width="12.140625" style="12" customWidth="1"/>
    <col min="11009" max="11009" width="10.28515625" style="12" customWidth="1"/>
    <col min="11010" max="11010" width="25.140625" style="12" customWidth="1"/>
    <col min="11011" max="11011" width="11.7109375" style="12" customWidth="1"/>
    <col min="11012" max="11263" width="9.140625" style="12"/>
    <col min="11264" max="11264" width="12.140625" style="12" customWidth="1"/>
    <col min="11265" max="11265" width="10.28515625" style="12" customWidth="1"/>
    <col min="11266" max="11266" width="25.140625" style="12" customWidth="1"/>
    <col min="11267" max="11267" width="11.7109375" style="12" customWidth="1"/>
    <col min="11268" max="11519" width="9.140625" style="12"/>
    <col min="11520" max="11520" width="12.140625" style="12" customWidth="1"/>
    <col min="11521" max="11521" width="10.28515625" style="12" customWidth="1"/>
    <col min="11522" max="11522" width="25.140625" style="12" customWidth="1"/>
    <col min="11523" max="11523" width="11.7109375" style="12" customWidth="1"/>
    <col min="11524" max="11775" width="9.140625" style="12"/>
    <col min="11776" max="11776" width="12.140625" style="12" customWidth="1"/>
    <col min="11777" max="11777" width="10.28515625" style="12" customWidth="1"/>
    <col min="11778" max="11778" width="25.140625" style="12" customWidth="1"/>
    <col min="11779" max="11779" width="11.7109375" style="12" customWidth="1"/>
    <col min="11780" max="12031" width="9.140625" style="12"/>
    <col min="12032" max="12032" width="12.140625" style="12" customWidth="1"/>
    <col min="12033" max="12033" width="10.28515625" style="12" customWidth="1"/>
    <col min="12034" max="12034" width="25.140625" style="12" customWidth="1"/>
    <col min="12035" max="12035" width="11.7109375" style="12" customWidth="1"/>
    <col min="12036" max="12287" width="9.140625" style="12"/>
    <col min="12288" max="12288" width="12.140625" style="12" customWidth="1"/>
    <col min="12289" max="12289" width="10.28515625" style="12" customWidth="1"/>
    <col min="12290" max="12290" width="25.140625" style="12" customWidth="1"/>
    <col min="12291" max="12291" width="11.7109375" style="12" customWidth="1"/>
    <col min="12292" max="12543" width="9.140625" style="12"/>
    <col min="12544" max="12544" width="12.140625" style="12" customWidth="1"/>
    <col min="12545" max="12545" width="10.28515625" style="12" customWidth="1"/>
    <col min="12546" max="12546" width="25.140625" style="12" customWidth="1"/>
    <col min="12547" max="12547" width="11.7109375" style="12" customWidth="1"/>
    <col min="12548" max="12799" width="9.140625" style="12"/>
    <col min="12800" max="12800" width="12.140625" style="12" customWidth="1"/>
    <col min="12801" max="12801" width="10.28515625" style="12" customWidth="1"/>
    <col min="12802" max="12802" width="25.140625" style="12" customWidth="1"/>
    <col min="12803" max="12803" width="11.7109375" style="12" customWidth="1"/>
    <col min="12804" max="13055" width="9.140625" style="12"/>
    <col min="13056" max="13056" width="12.140625" style="12" customWidth="1"/>
    <col min="13057" max="13057" width="10.28515625" style="12" customWidth="1"/>
    <col min="13058" max="13058" width="25.140625" style="12" customWidth="1"/>
    <col min="13059" max="13059" width="11.7109375" style="12" customWidth="1"/>
    <col min="13060" max="13311" width="9.140625" style="12"/>
    <col min="13312" max="13312" width="12.140625" style="12" customWidth="1"/>
    <col min="13313" max="13313" width="10.28515625" style="12" customWidth="1"/>
    <col min="13314" max="13314" width="25.140625" style="12" customWidth="1"/>
    <col min="13315" max="13315" width="11.7109375" style="12" customWidth="1"/>
    <col min="13316" max="13567" width="9.140625" style="12"/>
    <col min="13568" max="13568" width="12.140625" style="12" customWidth="1"/>
    <col min="13569" max="13569" width="10.28515625" style="12" customWidth="1"/>
    <col min="13570" max="13570" width="25.140625" style="12" customWidth="1"/>
    <col min="13571" max="13571" width="11.7109375" style="12" customWidth="1"/>
    <col min="13572" max="13823" width="9.140625" style="12"/>
    <col min="13824" max="13824" width="12.140625" style="12" customWidth="1"/>
    <col min="13825" max="13825" width="10.28515625" style="12" customWidth="1"/>
    <col min="13826" max="13826" width="25.140625" style="12" customWidth="1"/>
    <col min="13827" max="13827" width="11.7109375" style="12" customWidth="1"/>
    <col min="13828" max="14079" width="9.140625" style="12"/>
    <col min="14080" max="14080" width="12.140625" style="12" customWidth="1"/>
    <col min="14081" max="14081" width="10.28515625" style="12" customWidth="1"/>
    <col min="14082" max="14082" width="25.140625" style="12" customWidth="1"/>
    <col min="14083" max="14083" width="11.7109375" style="12" customWidth="1"/>
    <col min="14084" max="14335" width="9.140625" style="12"/>
    <col min="14336" max="14336" width="12.140625" style="12" customWidth="1"/>
    <col min="14337" max="14337" width="10.28515625" style="12" customWidth="1"/>
    <col min="14338" max="14338" width="25.140625" style="12" customWidth="1"/>
    <col min="14339" max="14339" width="11.7109375" style="12" customWidth="1"/>
    <col min="14340" max="14591" width="9.140625" style="12"/>
    <col min="14592" max="14592" width="12.140625" style="12" customWidth="1"/>
    <col min="14593" max="14593" width="10.28515625" style="12" customWidth="1"/>
    <col min="14594" max="14594" width="25.140625" style="12" customWidth="1"/>
    <col min="14595" max="14595" width="11.7109375" style="12" customWidth="1"/>
    <col min="14596" max="14847" width="9.140625" style="12"/>
    <col min="14848" max="14848" width="12.140625" style="12" customWidth="1"/>
    <col min="14849" max="14849" width="10.28515625" style="12" customWidth="1"/>
    <col min="14850" max="14850" width="25.140625" style="12" customWidth="1"/>
    <col min="14851" max="14851" width="11.7109375" style="12" customWidth="1"/>
    <col min="14852" max="15103" width="9.140625" style="12"/>
    <col min="15104" max="15104" width="12.140625" style="12" customWidth="1"/>
    <col min="15105" max="15105" width="10.28515625" style="12" customWidth="1"/>
    <col min="15106" max="15106" width="25.140625" style="12" customWidth="1"/>
    <col min="15107" max="15107" width="11.7109375" style="12" customWidth="1"/>
    <col min="15108" max="15359" width="9.140625" style="12"/>
    <col min="15360" max="15360" width="12.140625" style="12" customWidth="1"/>
    <col min="15361" max="15361" width="10.28515625" style="12" customWidth="1"/>
    <col min="15362" max="15362" width="25.140625" style="12" customWidth="1"/>
    <col min="15363" max="15363" width="11.7109375" style="12" customWidth="1"/>
    <col min="15364" max="15615" width="9.140625" style="12"/>
    <col min="15616" max="15616" width="12.140625" style="12" customWidth="1"/>
    <col min="15617" max="15617" width="10.28515625" style="12" customWidth="1"/>
    <col min="15618" max="15618" width="25.140625" style="12" customWidth="1"/>
    <col min="15619" max="15619" width="11.7109375" style="12" customWidth="1"/>
    <col min="15620" max="15871" width="9.140625" style="12"/>
    <col min="15872" max="15872" width="12.140625" style="12" customWidth="1"/>
    <col min="15873" max="15873" width="10.28515625" style="12" customWidth="1"/>
    <col min="15874" max="15874" width="25.140625" style="12" customWidth="1"/>
    <col min="15875" max="15875" width="11.7109375" style="12" customWidth="1"/>
    <col min="15876" max="16127" width="9.140625" style="12"/>
    <col min="16128" max="16128" width="12.140625" style="12" customWidth="1"/>
    <col min="16129" max="16129" width="10.28515625" style="12" customWidth="1"/>
    <col min="16130" max="16130" width="25.140625" style="12" customWidth="1"/>
    <col min="16131" max="16131" width="11.7109375" style="12" customWidth="1"/>
    <col min="16132" max="16384" width="9.140625" style="12"/>
  </cols>
  <sheetData>
    <row r="2" spans="1:9" x14ac:dyDescent="0.25">
      <c r="A2" s="8" t="s">
        <v>3</v>
      </c>
      <c r="B2" s="9" t="s">
        <v>75</v>
      </c>
      <c r="C2" s="10" t="s">
        <v>76</v>
      </c>
      <c r="D2" s="11" t="s">
        <v>77</v>
      </c>
      <c r="E2" s="9"/>
      <c r="I2" s="18"/>
    </row>
    <row r="3" spans="1:9" x14ac:dyDescent="0.25">
      <c r="A3" s="93">
        <v>39181</v>
      </c>
      <c r="B3" s="12" t="s">
        <v>78</v>
      </c>
      <c r="C3" s="12" t="s">
        <v>79</v>
      </c>
      <c r="D3" s="14">
        <v>1148</v>
      </c>
      <c r="I3" s="19"/>
    </row>
    <row r="4" spans="1:9" x14ac:dyDescent="0.25">
      <c r="A4" s="93">
        <v>39228</v>
      </c>
      <c r="B4" s="12" t="s">
        <v>80</v>
      </c>
      <c r="C4" s="12" t="s">
        <v>79</v>
      </c>
      <c r="D4" s="14">
        <v>1530</v>
      </c>
      <c r="I4" s="19"/>
    </row>
    <row r="5" spans="1:9" x14ac:dyDescent="0.25">
      <c r="A5" s="93">
        <v>39423</v>
      </c>
      <c r="B5" s="12" t="s">
        <v>80</v>
      </c>
      <c r="C5" s="12" t="s">
        <v>79</v>
      </c>
      <c r="D5" s="14">
        <v>1423.5</v>
      </c>
      <c r="I5" s="19"/>
    </row>
    <row r="6" spans="1:9" x14ac:dyDescent="0.25">
      <c r="A6" s="93"/>
      <c r="C6" s="9" t="s">
        <v>81</v>
      </c>
      <c r="D6" s="16">
        <f>SUBTOTAL(9,D3:D5)</f>
        <v>4101.5</v>
      </c>
      <c r="I6" s="19"/>
    </row>
    <row r="7" spans="1:9" x14ac:dyDescent="0.25">
      <c r="A7" s="93">
        <v>39391</v>
      </c>
      <c r="B7" s="12" t="s">
        <v>78</v>
      </c>
      <c r="C7" s="12" t="s">
        <v>82</v>
      </c>
      <c r="D7" s="14">
        <v>192.1</v>
      </c>
      <c r="I7" s="19"/>
    </row>
    <row r="8" spans="1:9" x14ac:dyDescent="0.25">
      <c r="A8" s="93">
        <v>39275</v>
      </c>
      <c r="B8" s="12" t="s">
        <v>78</v>
      </c>
      <c r="C8" s="12" t="s">
        <v>82</v>
      </c>
      <c r="D8" s="14">
        <v>351</v>
      </c>
      <c r="I8" s="19"/>
    </row>
    <row r="9" spans="1:9" x14ac:dyDescent="0.25">
      <c r="A9" s="93">
        <v>39235</v>
      </c>
      <c r="B9" s="12" t="s">
        <v>83</v>
      </c>
      <c r="C9" s="12" t="s">
        <v>82</v>
      </c>
      <c r="D9" s="14">
        <v>490.5</v>
      </c>
      <c r="I9" s="19"/>
    </row>
    <row r="10" spans="1:9" x14ac:dyDescent="0.25">
      <c r="A10" s="93"/>
      <c r="C10" s="9" t="s">
        <v>84</v>
      </c>
      <c r="D10" s="16">
        <f>SUBTOTAL(9,D7:D9)</f>
        <v>1033.5999999999999</v>
      </c>
      <c r="I10" s="19"/>
    </row>
    <row r="11" spans="1:9" x14ac:dyDescent="0.25">
      <c r="A11" s="93">
        <v>39324</v>
      </c>
      <c r="B11" s="12" t="s">
        <v>78</v>
      </c>
      <c r="C11" s="12" t="s">
        <v>86</v>
      </c>
      <c r="D11" s="14">
        <v>470</v>
      </c>
      <c r="I11" s="19"/>
    </row>
    <row r="12" spans="1:9" x14ac:dyDescent="0.25">
      <c r="A12" s="93">
        <v>39289</v>
      </c>
      <c r="B12" s="12" t="s">
        <v>78</v>
      </c>
      <c r="C12" s="12" t="s">
        <v>86</v>
      </c>
      <c r="D12" s="14">
        <v>17.399999999999999</v>
      </c>
      <c r="I12" s="19"/>
    </row>
    <row r="13" spans="1:9" x14ac:dyDescent="0.25">
      <c r="A13" s="93">
        <v>39349</v>
      </c>
      <c r="B13" s="12" t="s">
        <v>83</v>
      </c>
      <c r="C13" s="12" t="s">
        <v>86</v>
      </c>
      <c r="D13" s="14">
        <v>1405</v>
      </c>
      <c r="I13" s="19"/>
    </row>
    <row r="14" spans="1:9" x14ac:dyDescent="0.25">
      <c r="A14" s="93">
        <v>39385</v>
      </c>
      <c r="B14" s="12" t="s">
        <v>83</v>
      </c>
      <c r="C14" s="12" t="s">
        <v>86</v>
      </c>
      <c r="D14" s="14">
        <v>470</v>
      </c>
      <c r="I14" s="19"/>
    </row>
    <row r="15" spans="1:9" x14ac:dyDescent="0.25">
      <c r="A15" s="93">
        <v>39320</v>
      </c>
      <c r="B15" s="12" t="s">
        <v>83</v>
      </c>
      <c r="C15" s="12" t="s">
        <v>86</v>
      </c>
      <c r="D15" s="14">
        <v>17.399999999999999</v>
      </c>
      <c r="I15" s="19"/>
    </row>
    <row r="16" spans="1:9" x14ac:dyDescent="0.25">
      <c r="A16" s="93">
        <v>39270</v>
      </c>
      <c r="B16" s="12" t="s">
        <v>83</v>
      </c>
      <c r="C16" s="12" t="s">
        <v>86</v>
      </c>
      <c r="D16" s="14">
        <v>447</v>
      </c>
      <c r="I16" s="19"/>
    </row>
    <row r="17" spans="1:9" x14ac:dyDescent="0.25">
      <c r="A17" s="93">
        <v>39259</v>
      </c>
      <c r="B17" s="12" t="s">
        <v>80</v>
      </c>
      <c r="C17" s="12" t="s">
        <v>86</v>
      </c>
      <c r="D17" s="14">
        <v>17.399999999999999</v>
      </c>
      <c r="I17" s="19"/>
    </row>
    <row r="18" spans="1:9" x14ac:dyDescent="0.25">
      <c r="A18" s="93">
        <v>39270</v>
      </c>
      <c r="B18" s="12" t="s">
        <v>80</v>
      </c>
      <c r="C18" s="12" t="s">
        <v>86</v>
      </c>
      <c r="D18" s="14">
        <v>747</v>
      </c>
      <c r="I18" s="19"/>
    </row>
    <row r="19" spans="1:9" x14ac:dyDescent="0.25">
      <c r="A19" s="93"/>
      <c r="C19" s="9" t="s">
        <v>87</v>
      </c>
      <c r="D19" s="16">
        <f>SUBTOTAL(9,D11:D18)</f>
        <v>3591.2000000000003</v>
      </c>
      <c r="I19" s="19"/>
    </row>
    <row r="20" spans="1:9" x14ac:dyDescent="0.25">
      <c r="A20" s="93">
        <v>39100</v>
      </c>
      <c r="B20" s="12" t="s">
        <v>78</v>
      </c>
      <c r="C20" s="12" t="s">
        <v>88</v>
      </c>
      <c r="D20" s="14">
        <v>3194.2</v>
      </c>
      <c r="I20" s="19"/>
    </row>
    <row r="21" spans="1:9" x14ac:dyDescent="0.25">
      <c r="A21" s="93">
        <v>39126</v>
      </c>
      <c r="B21" s="12" t="s">
        <v>78</v>
      </c>
      <c r="C21" s="12" t="s">
        <v>88</v>
      </c>
      <c r="D21" s="14">
        <v>438.43</v>
      </c>
      <c r="I21" s="19"/>
    </row>
    <row r="22" spans="1:9" x14ac:dyDescent="0.25">
      <c r="A22" s="93">
        <v>39434</v>
      </c>
      <c r="B22" s="12" t="s">
        <v>80</v>
      </c>
      <c r="C22" s="12" t="s">
        <v>88</v>
      </c>
      <c r="D22" s="14">
        <v>3194.2</v>
      </c>
      <c r="I22" s="19"/>
    </row>
    <row r="23" spans="1:9" x14ac:dyDescent="0.25">
      <c r="A23" s="93">
        <v>39154</v>
      </c>
      <c r="B23" s="12" t="s">
        <v>80</v>
      </c>
      <c r="C23" s="12" t="s">
        <v>88</v>
      </c>
      <c r="D23" s="14">
        <v>438.43</v>
      </c>
      <c r="I23" s="19"/>
    </row>
    <row r="24" spans="1:9" x14ac:dyDescent="0.25">
      <c r="C24" s="9" t="s">
        <v>89</v>
      </c>
      <c r="D24" s="16">
        <f>SUBTOTAL(9,D20:D23)</f>
        <v>7265.26</v>
      </c>
      <c r="I24" s="19"/>
    </row>
  </sheetData>
  <conditionalFormatting sqref="A3:A23">
    <cfRule type="expression" dxfId="14" priority="1">
      <formula>AND(MONTH(A3)=MONTH(TODAY()),B3="Grain",D3&lt;500)</formula>
    </cfRule>
  </conditionalFormatting>
  <conditionalFormatting sqref="B3:B23">
    <cfRule type="expression" dxfId="13" priority="3">
      <formula>AND(B3="Grain",MONTH(A3)=MONTH(TODAY()),D3&lt;500)</formula>
    </cfRule>
  </conditionalFormatting>
  <conditionalFormatting sqref="D3:D24">
    <cfRule type="expression" dxfId="12" priority="5">
      <formula>AND(D3&lt;500,B3="Grain",MONTH(A3)=MONTH(TODAY()))</formula>
    </cfRule>
  </conditionalFormatting>
  <conditionalFormatting sqref="C3:C23">
    <cfRule type="expression" dxfId="11" priority="4">
      <formula>AND(C3=C3,B3="Grain",MONTH(A3)=MONTH(TODAY()),D3&lt;500)</formula>
    </cfRule>
  </conditionalFormatting>
  <printOptions gridLines="1"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H26"/>
  <sheetViews>
    <sheetView workbookViewId="0">
      <selection activeCell="A2" sqref="A2"/>
    </sheetView>
  </sheetViews>
  <sheetFormatPr defaultColWidth="9.85546875" defaultRowHeight="15" x14ac:dyDescent="0.25"/>
  <cols>
    <col min="1" max="1" width="17.7109375" style="77" customWidth="1"/>
    <col min="2" max="2" width="14" style="77" customWidth="1"/>
    <col min="3" max="3" width="10.7109375" style="77" customWidth="1"/>
    <col min="4" max="4" width="9.85546875" style="77" customWidth="1"/>
    <col min="5" max="5" width="9.7109375" style="77" customWidth="1"/>
    <col min="6" max="6" width="10" style="77" customWidth="1"/>
    <col min="7" max="7" width="4.140625" style="77" bestFit="1" customWidth="1"/>
    <col min="8" max="8" width="6.140625" style="77" bestFit="1" customWidth="1"/>
    <col min="9" max="9" width="8" style="77" customWidth="1"/>
    <col min="10" max="16384" width="9.85546875" style="77"/>
  </cols>
  <sheetData>
    <row r="1" spans="1:8" ht="15" customHeight="1" x14ac:dyDescent="0.25"/>
    <row r="2" spans="1:8" x14ac:dyDescent="0.25">
      <c r="A2" s="78" t="s">
        <v>100</v>
      </c>
      <c r="B2" s="78" t="s">
        <v>101</v>
      </c>
      <c r="C2" s="78" t="s">
        <v>49</v>
      </c>
      <c r="D2" s="79" t="s">
        <v>102</v>
      </c>
      <c r="E2" s="78" t="s">
        <v>93</v>
      </c>
      <c r="F2" s="78" t="s">
        <v>103</v>
      </c>
      <c r="G2" s="78" t="s">
        <v>281</v>
      </c>
      <c r="H2" s="78" t="s">
        <v>273</v>
      </c>
    </row>
    <row r="3" spans="1:8" x14ac:dyDescent="0.25">
      <c r="A3" s="77" t="s">
        <v>121</v>
      </c>
      <c r="B3" s="77" t="s">
        <v>122</v>
      </c>
      <c r="C3" s="77" t="s">
        <v>123</v>
      </c>
      <c r="D3" s="80" t="s">
        <v>124</v>
      </c>
      <c r="E3" s="77" t="s">
        <v>92</v>
      </c>
      <c r="F3" s="77" t="s">
        <v>125</v>
      </c>
      <c r="G3" s="91">
        <f>COUNTIFS($A$3:$A$20,A3,$B$3:$B$20,B3,$C$3:$C$20,C3,$D$3:$D$20,D3,$E$3:$E$20,E3, $F$3:$F$20,F3)</f>
        <v>1</v>
      </c>
      <c r="H3" s="91" t="b">
        <f t="shared" ref="H3:H20" si="0">NOT(IF(G3&gt;1,TRUE,FALSE))</f>
        <v>1</v>
      </c>
    </row>
    <row r="4" spans="1:8" x14ac:dyDescent="0.25">
      <c r="A4" s="77" t="s">
        <v>126</v>
      </c>
      <c r="B4" s="77" t="s">
        <v>127</v>
      </c>
      <c r="C4" s="77" t="s">
        <v>128</v>
      </c>
      <c r="D4" s="80">
        <v>68306</v>
      </c>
      <c r="E4" s="77" t="s">
        <v>86</v>
      </c>
      <c r="F4" s="77" t="s">
        <v>129</v>
      </c>
      <c r="G4" s="91">
        <f t="shared" ref="G4:G20" si="1">COUNTIFS($A$3:$A$20,A4,$B$3:$B$20,B4,$C$3:$C$20,C4,$D$3:$D$20,D4,$E$3:$E$20,E4, $F$3:$F$20,F4)</f>
        <v>2</v>
      </c>
      <c r="H4" s="91" t="b">
        <f t="shared" si="0"/>
        <v>0</v>
      </c>
    </row>
    <row r="5" spans="1:8" x14ac:dyDescent="0.25">
      <c r="A5" s="77" t="s">
        <v>138</v>
      </c>
      <c r="B5" s="77" t="s">
        <v>139</v>
      </c>
      <c r="C5" s="77" t="s">
        <v>140</v>
      </c>
      <c r="D5" s="80">
        <v>50739</v>
      </c>
      <c r="E5" s="77" t="s">
        <v>86</v>
      </c>
      <c r="F5" s="77" t="s">
        <v>141</v>
      </c>
      <c r="G5" s="91">
        <f t="shared" si="1"/>
        <v>2</v>
      </c>
      <c r="H5" s="91" t="b">
        <f t="shared" si="0"/>
        <v>0</v>
      </c>
    </row>
    <row r="6" spans="1:8" x14ac:dyDescent="0.25">
      <c r="A6" s="77" t="s">
        <v>104</v>
      </c>
      <c r="B6" s="77" t="s">
        <v>105</v>
      </c>
      <c r="C6" s="77" t="s">
        <v>106</v>
      </c>
      <c r="D6" s="80">
        <v>12209</v>
      </c>
      <c r="E6" s="77" t="s">
        <v>86</v>
      </c>
      <c r="F6" s="77" t="s">
        <v>107</v>
      </c>
      <c r="G6" s="91">
        <f t="shared" si="1"/>
        <v>2</v>
      </c>
      <c r="H6" s="91" t="b">
        <f t="shared" si="0"/>
        <v>0</v>
      </c>
    </row>
    <row r="7" spans="1:8" x14ac:dyDescent="0.25">
      <c r="A7" s="77" t="s">
        <v>160</v>
      </c>
      <c r="B7" s="77" t="s">
        <v>161</v>
      </c>
      <c r="C7" s="77" t="s">
        <v>134</v>
      </c>
      <c r="D7" s="80">
        <v>1010</v>
      </c>
      <c r="E7" s="77" t="s">
        <v>14</v>
      </c>
      <c r="F7" s="77" t="s">
        <v>162</v>
      </c>
      <c r="G7" s="91">
        <f t="shared" si="1"/>
        <v>1</v>
      </c>
      <c r="H7" s="91" t="b">
        <f t="shared" si="0"/>
        <v>1</v>
      </c>
    </row>
    <row r="8" spans="1:8" x14ac:dyDescent="0.25">
      <c r="A8" s="77" t="s">
        <v>115</v>
      </c>
      <c r="B8" s="77" t="s">
        <v>116</v>
      </c>
      <c r="C8" s="77" t="s">
        <v>117</v>
      </c>
      <c r="D8" s="80" t="s">
        <v>118</v>
      </c>
      <c r="E8" s="77" t="s">
        <v>119</v>
      </c>
      <c r="F8" s="77" t="s">
        <v>120</v>
      </c>
      <c r="G8" s="91">
        <f t="shared" si="1"/>
        <v>3</v>
      </c>
      <c r="H8" s="91" t="b">
        <f t="shared" si="0"/>
        <v>0</v>
      </c>
    </row>
    <row r="9" spans="1:8" x14ac:dyDescent="0.25">
      <c r="A9" s="77" t="s">
        <v>142</v>
      </c>
      <c r="B9" s="77" t="s">
        <v>264</v>
      </c>
      <c r="C9" s="77" t="s">
        <v>144</v>
      </c>
      <c r="D9" s="80">
        <v>75012</v>
      </c>
      <c r="E9" s="77" t="s">
        <v>85</v>
      </c>
      <c r="F9" s="77" t="s">
        <v>145</v>
      </c>
      <c r="G9" s="91">
        <f t="shared" si="1"/>
        <v>1</v>
      </c>
      <c r="H9" s="91" t="b">
        <f t="shared" si="0"/>
        <v>1</v>
      </c>
    </row>
    <row r="10" spans="1:8" x14ac:dyDescent="0.25">
      <c r="A10" s="77" t="s">
        <v>115</v>
      </c>
      <c r="B10" s="77" t="s">
        <v>116</v>
      </c>
      <c r="C10" s="77" t="s">
        <v>117</v>
      </c>
      <c r="D10" s="80" t="s">
        <v>118</v>
      </c>
      <c r="E10" s="77" t="s">
        <v>119</v>
      </c>
      <c r="F10" s="77" t="s">
        <v>120</v>
      </c>
      <c r="G10" s="91">
        <f t="shared" si="1"/>
        <v>3</v>
      </c>
      <c r="H10" s="91" t="b">
        <f t="shared" si="0"/>
        <v>0</v>
      </c>
    </row>
    <row r="11" spans="1:8" x14ac:dyDescent="0.25">
      <c r="A11" s="77" t="s">
        <v>112</v>
      </c>
      <c r="B11" s="77" t="s">
        <v>113</v>
      </c>
      <c r="C11" s="77" t="s">
        <v>110</v>
      </c>
      <c r="D11" s="80">
        <v>5023</v>
      </c>
      <c r="E11" s="77" t="s">
        <v>28</v>
      </c>
      <c r="F11" s="77" t="s">
        <v>114</v>
      </c>
      <c r="G11" s="91">
        <f t="shared" si="1"/>
        <v>1</v>
      </c>
      <c r="H11" s="91" t="b">
        <f t="shared" si="0"/>
        <v>1</v>
      </c>
    </row>
    <row r="12" spans="1:8" x14ac:dyDescent="0.25">
      <c r="A12" s="77" t="s">
        <v>104</v>
      </c>
      <c r="B12" s="77" t="s">
        <v>105</v>
      </c>
      <c r="C12" s="77" t="s">
        <v>106</v>
      </c>
      <c r="D12" s="80">
        <v>12209</v>
      </c>
      <c r="E12" s="77" t="s">
        <v>86</v>
      </c>
      <c r="F12" s="77" t="s">
        <v>107</v>
      </c>
      <c r="G12" s="91">
        <f t="shared" si="1"/>
        <v>2</v>
      </c>
      <c r="H12" s="91" t="b">
        <f t="shared" si="0"/>
        <v>0</v>
      </c>
    </row>
    <row r="13" spans="1:8" x14ac:dyDescent="0.25">
      <c r="A13" s="77" t="s">
        <v>153</v>
      </c>
      <c r="B13" s="77" t="s">
        <v>154</v>
      </c>
      <c r="C13" s="77" t="s">
        <v>136</v>
      </c>
      <c r="D13" s="80">
        <v>1756</v>
      </c>
      <c r="E13" s="77" t="s">
        <v>137</v>
      </c>
      <c r="F13" s="77" t="s">
        <v>155</v>
      </c>
      <c r="G13" s="91">
        <f t="shared" si="1"/>
        <v>1</v>
      </c>
      <c r="H13" s="91" t="b">
        <f t="shared" si="0"/>
        <v>1</v>
      </c>
    </row>
    <row r="14" spans="1:8" x14ac:dyDescent="0.25">
      <c r="A14" s="77" t="s">
        <v>146</v>
      </c>
      <c r="B14" s="77" t="s">
        <v>147</v>
      </c>
      <c r="C14" s="77" t="s">
        <v>110</v>
      </c>
      <c r="D14" s="80">
        <v>5033</v>
      </c>
      <c r="E14" s="77" t="s">
        <v>28</v>
      </c>
      <c r="F14" s="77" t="s">
        <v>148</v>
      </c>
      <c r="G14" s="91">
        <f t="shared" si="1"/>
        <v>1</v>
      </c>
      <c r="H14" s="91" t="b">
        <f t="shared" si="0"/>
        <v>1</v>
      </c>
    </row>
    <row r="15" spans="1:8" x14ac:dyDescent="0.25">
      <c r="A15" s="77" t="s">
        <v>130</v>
      </c>
      <c r="B15" s="77" t="s">
        <v>131</v>
      </c>
      <c r="C15" s="77" t="s">
        <v>132</v>
      </c>
      <c r="D15" s="80">
        <v>67000</v>
      </c>
      <c r="E15" s="77" t="s">
        <v>85</v>
      </c>
      <c r="F15" s="77" t="s">
        <v>133</v>
      </c>
      <c r="G15" s="91">
        <f t="shared" si="1"/>
        <v>1</v>
      </c>
      <c r="H15" s="91" t="b">
        <f t="shared" si="0"/>
        <v>1</v>
      </c>
    </row>
    <row r="16" spans="1:8" x14ac:dyDescent="0.25">
      <c r="A16" s="77" t="s">
        <v>115</v>
      </c>
      <c r="B16" s="77" t="s">
        <v>116</v>
      </c>
      <c r="C16" s="77" t="s">
        <v>117</v>
      </c>
      <c r="D16" s="80" t="s">
        <v>118</v>
      </c>
      <c r="E16" s="77" t="s">
        <v>119</v>
      </c>
      <c r="F16" s="77" t="s">
        <v>120</v>
      </c>
      <c r="G16" s="91">
        <f t="shared" si="1"/>
        <v>3</v>
      </c>
      <c r="H16" s="91" t="b">
        <f t="shared" si="0"/>
        <v>0</v>
      </c>
    </row>
    <row r="17" spans="1:8" x14ac:dyDescent="0.25">
      <c r="A17" s="77" t="s">
        <v>156</v>
      </c>
      <c r="B17" s="77" t="s">
        <v>157</v>
      </c>
      <c r="C17" s="77" t="s">
        <v>158</v>
      </c>
      <c r="D17" s="80">
        <v>1307</v>
      </c>
      <c r="E17" s="77" t="s">
        <v>86</v>
      </c>
      <c r="F17" s="77" t="s">
        <v>159</v>
      </c>
      <c r="G17" s="91">
        <f t="shared" si="1"/>
        <v>1</v>
      </c>
      <c r="H17" s="91" t="b">
        <f t="shared" si="0"/>
        <v>1</v>
      </c>
    </row>
    <row r="18" spans="1:8" x14ac:dyDescent="0.25">
      <c r="A18" s="77" t="s">
        <v>149</v>
      </c>
      <c r="B18" s="77" t="s">
        <v>150</v>
      </c>
      <c r="C18" s="77" t="s">
        <v>151</v>
      </c>
      <c r="D18" s="80">
        <v>5020</v>
      </c>
      <c r="E18" s="77" t="s">
        <v>135</v>
      </c>
      <c r="F18" s="77" t="s">
        <v>152</v>
      </c>
      <c r="G18" s="91">
        <f t="shared" si="1"/>
        <v>1</v>
      </c>
      <c r="H18" s="91" t="b">
        <f t="shared" si="0"/>
        <v>1</v>
      </c>
    </row>
    <row r="19" spans="1:8" x14ac:dyDescent="0.25">
      <c r="A19" s="77" t="s">
        <v>126</v>
      </c>
      <c r="B19" s="77" t="s">
        <v>127</v>
      </c>
      <c r="C19" s="77" t="s">
        <v>128</v>
      </c>
      <c r="D19" s="80">
        <v>68306</v>
      </c>
      <c r="E19" s="77" t="s">
        <v>86</v>
      </c>
      <c r="F19" s="77" t="s">
        <v>129</v>
      </c>
      <c r="G19" s="91">
        <f t="shared" si="1"/>
        <v>2</v>
      </c>
      <c r="H19" s="91" t="b">
        <f t="shared" si="0"/>
        <v>0</v>
      </c>
    </row>
    <row r="20" spans="1:8" x14ac:dyDescent="0.25">
      <c r="A20" s="77" t="s">
        <v>138</v>
      </c>
      <c r="B20" s="77" t="s">
        <v>139</v>
      </c>
      <c r="C20" s="77" t="s">
        <v>140</v>
      </c>
      <c r="D20" s="80">
        <v>50739</v>
      </c>
      <c r="E20" s="77" t="s">
        <v>86</v>
      </c>
      <c r="F20" s="77" t="s">
        <v>141</v>
      </c>
      <c r="G20" s="91">
        <f t="shared" si="1"/>
        <v>2</v>
      </c>
      <c r="H20" s="91" t="b">
        <f t="shared" si="0"/>
        <v>0</v>
      </c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81"/>
      <c r="B23" s="81"/>
      <c r="C23" s="81"/>
      <c r="D23" s="82"/>
      <c r="E23" s="81"/>
      <c r="F23" s="81"/>
      <c r="G23" s="81"/>
      <c r="H23" s="81"/>
    </row>
    <row r="24" spans="1:8" x14ac:dyDescent="0.25">
      <c r="A24" s="81"/>
      <c r="B24" s="81"/>
      <c r="C24" s="81"/>
      <c r="D24" s="82"/>
      <c r="E24" s="81"/>
      <c r="F24" s="81"/>
      <c r="G24" s="81"/>
      <c r="H24" s="81"/>
    </row>
    <row r="25" spans="1:8" x14ac:dyDescent="0.25">
      <c r="A25" s="81"/>
      <c r="B25" s="81"/>
      <c r="C25" s="81"/>
      <c r="D25" s="82"/>
      <c r="E25" s="81"/>
      <c r="F25" s="81"/>
      <c r="G25" s="81"/>
      <c r="H25" s="81"/>
    </row>
    <row r="26" spans="1:8" x14ac:dyDescent="0.25">
      <c r="A26" s="81"/>
      <c r="B26" s="81"/>
      <c r="C26" s="81"/>
      <c r="D26" s="82"/>
      <c r="E26" s="81"/>
      <c r="F26" s="81"/>
      <c r="G26" s="81"/>
      <c r="H26" s="81"/>
    </row>
  </sheetData>
  <conditionalFormatting sqref="A3:H20">
    <cfRule type="expression" dxfId="10" priority="1">
      <formula>AND(A3:H3)</formula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D24"/>
  <sheetViews>
    <sheetView tabSelected="1" zoomScaleNormal="100" workbookViewId="0">
      <selection activeCell="A2" sqref="A2"/>
    </sheetView>
  </sheetViews>
  <sheetFormatPr defaultRowHeight="15" x14ac:dyDescent="0.25"/>
  <cols>
    <col min="1" max="1" width="10.7109375" style="17" bestFit="1" customWidth="1"/>
    <col min="2" max="2" width="8.28515625" style="12" bestFit="1" customWidth="1"/>
    <col min="3" max="3" width="14.140625" style="12" bestFit="1" customWidth="1"/>
    <col min="4" max="4" width="9.85546875" style="14" bestFit="1" customWidth="1"/>
    <col min="5" max="255" width="9.140625" style="12"/>
    <col min="256" max="256" width="12.140625" style="12" customWidth="1"/>
    <col min="257" max="257" width="10.28515625" style="12" customWidth="1"/>
    <col min="258" max="258" width="25.140625" style="12" customWidth="1"/>
    <col min="259" max="259" width="11.7109375" style="12" customWidth="1"/>
    <col min="260" max="511" width="9.140625" style="12"/>
    <col min="512" max="512" width="12.140625" style="12" customWidth="1"/>
    <col min="513" max="513" width="10.28515625" style="12" customWidth="1"/>
    <col min="514" max="514" width="25.140625" style="12" customWidth="1"/>
    <col min="515" max="515" width="11.7109375" style="12" customWidth="1"/>
    <col min="516" max="767" width="9.140625" style="12"/>
    <col min="768" max="768" width="12.140625" style="12" customWidth="1"/>
    <col min="769" max="769" width="10.28515625" style="12" customWidth="1"/>
    <col min="770" max="770" width="25.140625" style="12" customWidth="1"/>
    <col min="771" max="771" width="11.7109375" style="12" customWidth="1"/>
    <col min="772" max="1023" width="9.140625" style="12"/>
    <col min="1024" max="1024" width="12.140625" style="12" customWidth="1"/>
    <col min="1025" max="1025" width="10.28515625" style="12" customWidth="1"/>
    <col min="1026" max="1026" width="25.140625" style="12" customWidth="1"/>
    <col min="1027" max="1027" width="11.7109375" style="12" customWidth="1"/>
    <col min="1028" max="1279" width="9.140625" style="12"/>
    <col min="1280" max="1280" width="12.140625" style="12" customWidth="1"/>
    <col min="1281" max="1281" width="10.28515625" style="12" customWidth="1"/>
    <col min="1282" max="1282" width="25.140625" style="12" customWidth="1"/>
    <col min="1283" max="1283" width="11.7109375" style="12" customWidth="1"/>
    <col min="1284" max="1535" width="9.140625" style="12"/>
    <col min="1536" max="1536" width="12.140625" style="12" customWidth="1"/>
    <col min="1537" max="1537" width="10.28515625" style="12" customWidth="1"/>
    <col min="1538" max="1538" width="25.140625" style="12" customWidth="1"/>
    <col min="1539" max="1539" width="11.7109375" style="12" customWidth="1"/>
    <col min="1540" max="1791" width="9.140625" style="12"/>
    <col min="1792" max="1792" width="12.140625" style="12" customWidth="1"/>
    <col min="1793" max="1793" width="10.28515625" style="12" customWidth="1"/>
    <col min="1794" max="1794" width="25.140625" style="12" customWidth="1"/>
    <col min="1795" max="1795" width="11.7109375" style="12" customWidth="1"/>
    <col min="1796" max="2047" width="9.140625" style="12"/>
    <col min="2048" max="2048" width="12.140625" style="12" customWidth="1"/>
    <col min="2049" max="2049" width="10.28515625" style="12" customWidth="1"/>
    <col min="2050" max="2050" width="25.140625" style="12" customWidth="1"/>
    <col min="2051" max="2051" width="11.7109375" style="12" customWidth="1"/>
    <col min="2052" max="2303" width="9.140625" style="12"/>
    <col min="2304" max="2304" width="12.140625" style="12" customWidth="1"/>
    <col min="2305" max="2305" width="10.28515625" style="12" customWidth="1"/>
    <col min="2306" max="2306" width="25.140625" style="12" customWidth="1"/>
    <col min="2307" max="2307" width="11.7109375" style="12" customWidth="1"/>
    <col min="2308" max="2559" width="9.140625" style="12"/>
    <col min="2560" max="2560" width="12.140625" style="12" customWidth="1"/>
    <col min="2561" max="2561" width="10.28515625" style="12" customWidth="1"/>
    <col min="2562" max="2562" width="25.140625" style="12" customWidth="1"/>
    <col min="2563" max="2563" width="11.7109375" style="12" customWidth="1"/>
    <col min="2564" max="2815" width="9.140625" style="12"/>
    <col min="2816" max="2816" width="12.140625" style="12" customWidth="1"/>
    <col min="2817" max="2817" width="10.28515625" style="12" customWidth="1"/>
    <col min="2818" max="2818" width="25.140625" style="12" customWidth="1"/>
    <col min="2819" max="2819" width="11.7109375" style="12" customWidth="1"/>
    <col min="2820" max="3071" width="9.140625" style="12"/>
    <col min="3072" max="3072" width="12.140625" style="12" customWidth="1"/>
    <col min="3073" max="3073" width="10.28515625" style="12" customWidth="1"/>
    <col min="3074" max="3074" width="25.140625" style="12" customWidth="1"/>
    <col min="3075" max="3075" width="11.7109375" style="12" customWidth="1"/>
    <col min="3076" max="3327" width="9.140625" style="12"/>
    <col min="3328" max="3328" width="12.140625" style="12" customWidth="1"/>
    <col min="3329" max="3329" width="10.28515625" style="12" customWidth="1"/>
    <col min="3330" max="3330" width="25.140625" style="12" customWidth="1"/>
    <col min="3331" max="3331" width="11.7109375" style="12" customWidth="1"/>
    <col min="3332" max="3583" width="9.140625" style="12"/>
    <col min="3584" max="3584" width="12.140625" style="12" customWidth="1"/>
    <col min="3585" max="3585" width="10.28515625" style="12" customWidth="1"/>
    <col min="3586" max="3586" width="25.140625" style="12" customWidth="1"/>
    <col min="3587" max="3587" width="11.7109375" style="12" customWidth="1"/>
    <col min="3588" max="3839" width="9.140625" style="12"/>
    <col min="3840" max="3840" width="12.140625" style="12" customWidth="1"/>
    <col min="3841" max="3841" width="10.28515625" style="12" customWidth="1"/>
    <col min="3842" max="3842" width="25.140625" style="12" customWidth="1"/>
    <col min="3843" max="3843" width="11.7109375" style="12" customWidth="1"/>
    <col min="3844" max="4095" width="9.140625" style="12"/>
    <col min="4096" max="4096" width="12.140625" style="12" customWidth="1"/>
    <col min="4097" max="4097" width="10.28515625" style="12" customWidth="1"/>
    <col min="4098" max="4098" width="25.140625" style="12" customWidth="1"/>
    <col min="4099" max="4099" width="11.7109375" style="12" customWidth="1"/>
    <col min="4100" max="4351" width="9.140625" style="12"/>
    <col min="4352" max="4352" width="12.140625" style="12" customWidth="1"/>
    <col min="4353" max="4353" width="10.28515625" style="12" customWidth="1"/>
    <col min="4354" max="4354" width="25.140625" style="12" customWidth="1"/>
    <col min="4355" max="4355" width="11.7109375" style="12" customWidth="1"/>
    <col min="4356" max="4607" width="9.140625" style="12"/>
    <col min="4608" max="4608" width="12.140625" style="12" customWidth="1"/>
    <col min="4609" max="4609" width="10.28515625" style="12" customWidth="1"/>
    <col min="4610" max="4610" width="25.140625" style="12" customWidth="1"/>
    <col min="4611" max="4611" width="11.7109375" style="12" customWidth="1"/>
    <col min="4612" max="4863" width="9.140625" style="12"/>
    <col min="4864" max="4864" width="12.140625" style="12" customWidth="1"/>
    <col min="4865" max="4865" width="10.28515625" style="12" customWidth="1"/>
    <col min="4866" max="4866" width="25.140625" style="12" customWidth="1"/>
    <col min="4867" max="4867" width="11.7109375" style="12" customWidth="1"/>
    <col min="4868" max="5119" width="9.140625" style="12"/>
    <col min="5120" max="5120" width="12.140625" style="12" customWidth="1"/>
    <col min="5121" max="5121" width="10.28515625" style="12" customWidth="1"/>
    <col min="5122" max="5122" width="25.140625" style="12" customWidth="1"/>
    <col min="5123" max="5123" width="11.7109375" style="12" customWidth="1"/>
    <col min="5124" max="5375" width="9.140625" style="12"/>
    <col min="5376" max="5376" width="12.140625" style="12" customWidth="1"/>
    <col min="5377" max="5377" width="10.28515625" style="12" customWidth="1"/>
    <col min="5378" max="5378" width="25.140625" style="12" customWidth="1"/>
    <col min="5379" max="5379" width="11.7109375" style="12" customWidth="1"/>
    <col min="5380" max="5631" width="9.140625" style="12"/>
    <col min="5632" max="5632" width="12.140625" style="12" customWidth="1"/>
    <col min="5633" max="5633" width="10.28515625" style="12" customWidth="1"/>
    <col min="5634" max="5634" width="25.140625" style="12" customWidth="1"/>
    <col min="5635" max="5635" width="11.7109375" style="12" customWidth="1"/>
    <col min="5636" max="5887" width="9.140625" style="12"/>
    <col min="5888" max="5888" width="12.140625" style="12" customWidth="1"/>
    <col min="5889" max="5889" width="10.28515625" style="12" customWidth="1"/>
    <col min="5890" max="5890" width="25.140625" style="12" customWidth="1"/>
    <col min="5891" max="5891" width="11.7109375" style="12" customWidth="1"/>
    <col min="5892" max="6143" width="9.140625" style="12"/>
    <col min="6144" max="6144" width="12.140625" style="12" customWidth="1"/>
    <col min="6145" max="6145" width="10.28515625" style="12" customWidth="1"/>
    <col min="6146" max="6146" width="25.140625" style="12" customWidth="1"/>
    <col min="6147" max="6147" width="11.7109375" style="12" customWidth="1"/>
    <col min="6148" max="6399" width="9.140625" style="12"/>
    <col min="6400" max="6400" width="12.140625" style="12" customWidth="1"/>
    <col min="6401" max="6401" width="10.28515625" style="12" customWidth="1"/>
    <col min="6402" max="6402" width="25.140625" style="12" customWidth="1"/>
    <col min="6403" max="6403" width="11.7109375" style="12" customWidth="1"/>
    <col min="6404" max="6655" width="9.140625" style="12"/>
    <col min="6656" max="6656" width="12.140625" style="12" customWidth="1"/>
    <col min="6657" max="6657" width="10.28515625" style="12" customWidth="1"/>
    <col min="6658" max="6658" width="25.140625" style="12" customWidth="1"/>
    <col min="6659" max="6659" width="11.7109375" style="12" customWidth="1"/>
    <col min="6660" max="6911" width="9.140625" style="12"/>
    <col min="6912" max="6912" width="12.140625" style="12" customWidth="1"/>
    <col min="6913" max="6913" width="10.28515625" style="12" customWidth="1"/>
    <col min="6914" max="6914" width="25.140625" style="12" customWidth="1"/>
    <col min="6915" max="6915" width="11.7109375" style="12" customWidth="1"/>
    <col min="6916" max="7167" width="9.140625" style="12"/>
    <col min="7168" max="7168" width="12.140625" style="12" customWidth="1"/>
    <col min="7169" max="7169" width="10.28515625" style="12" customWidth="1"/>
    <col min="7170" max="7170" width="25.140625" style="12" customWidth="1"/>
    <col min="7171" max="7171" width="11.7109375" style="12" customWidth="1"/>
    <col min="7172" max="7423" width="9.140625" style="12"/>
    <col min="7424" max="7424" width="12.140625" style="12" customWidth="1"/>
    <col min="7425" max="7425" width="10.28515625" style="12" customWidth="1"/>
    <col min="7426" max="7426" width="25.140625" style="12" customWidth="1"/>
    <col min="7427" max="7427" width="11.7109375" style="12" customWidth="1"/>
    <col min="7428" max="7679" width="9.140625" style="12"/>
    <col min="7680" max="7680" width="12.140625" style="12" customWidth="1"/>
    <col min="7681" max="7681" width="10.28515625" style="12" customWidth="1"/>
    <col min="7682" max="7682" width="25.140625" style="12" customWidth="1"/>
    <col min="7683" max="7683" width="11.7109375" style="12" customWidth="1"/>
    <col min="7684" max="7935" width="9.140625" style="12"/>
    <col min="7936" max="7936" width="12.140625" style="12" customWidth="1"/>
    <col min="7937" max="7937" width="10.28515625" style="12" customWidth="1"/>
    <col min="7938" max="7938" width="25.140625" style="12" customWidth="1"/>
    <col min="7939" max="7939" width="11.7109375" style="12" customWidth="1"/>
    <col min="7940" max="8191" width="9.140625" style="12"/>
    <col min="8192" max="8192" width="12.140625" style="12" customWidth="1"/>
    <col min="8193" max="8193" width="10.28515625" style="12" customWidth="1"/>
    <col min="8194" max="8194" width="25.140625" style="12" customWidth="1"/>
    <col min="8195" max="8195" width="11.7109375" style="12" customWidth="1"/>
    <col min="8196" max="8447" width="9.140625" style="12"/>
    <col min="8448" max="8448" width="12.140625" style="12" customWidth="1"/>
    <col min="8449" max="8449" width="10.28515625" style="12" customWidth="1"/>
    <col min="8450" max="8450" width="25.140625" style="12" customWidth="1"/>
    <col min="8451" max="8451" width="11.7109375" style="12" customWidth="1"/>
    <col min="8452" max="8703" width="9.140625" style="12"/>
    <col min="8704" max="8704" width="12.140625" style="12" customWidth="1"/>
    <col min="8705" max="8705" width="10.28515625" style="12" customWidth="1"/>
    <col min="8706" max="8706" width="25.140625" style="12" customWidth="1"/>
    <col min="8707" max="8707" width="11.7109375" style="12" customWidth="1"/>
    <col min="8708" max="8959" width="9.140625" style="12"/>
    <col min="8960" max="8960" width="12.140625" style="12" customWidth="1"/>
    <col min="8961" max="8961" width="10.28515625" style="12" customWidth="1"/>
    <col min="8962" max="8962" width="25.140625" style="12" customWidth="1"/>
    <col min="8963" max="8963" width="11.7109375" style="12" customWidth="1"/>
    <col min="8964" max="9215" width="9.140625" style="12"/>
    <col min="9216" max="9216" width="12.140625" style="12" customWidth="1"/>
    <col min="9217" max="9217" width="10.28515625" style="12" customWidth="1"/>
    <col min="9218" max="9218" width="25.140625" style="12" customWidth="1"/>
    <col min="9219" max="9219" width="11.7109375" style="12" customWidth="1"/>
    <col min="9220" max="9471" width="9.140625" style="12"/>
    <col min="9472" max="9472" width="12.140625" style="12" customWidth="1"/>
    <col min="9473" max="9473" width="10.28515625" style="12" customWidth="1"/>
    <col min="9474" max="9474" width="25.140625" style="12" customWidth="1"/>
    <col min="9475" max="9475" width="11.7109375" style="12" customWidth="1"/>
    <col min="9476" max="9727" width="9.140625" style="12"/>
    <col min="9728" max="9728" width="12.140625" style="12" customWidth="1"/>
    <col min="9729" max="9729" width="10.28515625" style="12" customWidth="1"/>
    <col min="9730" max="9730" width="25.140625" style="12" customWidth="1"/>
    <col min="9731" max="9731" width="11.7109375" style="12" customWidth="1"/>
    <col min="9732" max="9983" width="9.140625" style="12"/>
    <col min="9984" max="9984" width="12.140625" style="12" customWidth="1"/>
    <col min="9985" max="9985" width="10.28515625" style="12" customWidth="1"/>
    <col min="9986" max="9986" width="25.140625" style="12" customWidth="1"/>
    <col min="9987" max="9987" width="11.7109375" style="12" customWidth="1"/>
    <col min="9988" max="10239" width="9.140625" style="12"/>
    <col min="10240" max="10240" width="12.140625" style="12" customWidth="1"/>
    <col min="10241" max="10241" width="10.28515625" style="12" customWidth="1"/>
    <col min="10242" max="10242" width="25.140625" style="12" customWidth="1"/>
    <col min="10243" max="10243" width="11.7109375" style="12" customWidth="1"/>
    <col min="10244" max="10495" width="9.140625" style="12"/>
    <col min="10496" max="10496" width="12.140625" style="12" customWidth="1"/>
    <col min="10497" max="10497" width="10.28515625" style="12" customWidth="1"/>
    <col min="10498" max="10498" width="25.140625" style="12" customWidth="1"/>
    <col min="10499" max="10499" width="11.7109375" style="12" customWidth="1"/>
    <col min="10500" max="10751" width="9.140625" style="12"/>
    <col min="10752" max="10752" width="12.140625" style="12" customWidth="1"/>
    <col min="10753" max="10753" width="10.28515625" style="12" customWidth="1"/>
    <col min="10754" max="10754" width="25.140625" style="12" customWidth="1"/>
    <col min="10755" max="10755" width="11.7109375" style="12" customWidth="1"/>
    <col min="10756" max="11007" width="9.140625" style="12"/>
    <col min="11008" max="11008" width="12.140625" style="12" customWidth="1"/>
    <col min="11009" max="11009" width="10.28515625" style="12" customWidth="1"/>
    <col min="11010" max="11010" width="25.140625" style="12" customWidth="1"/>
    <col min="11011" max="11011" width="11.7109375" style="12" customWidth="1"/>
    <col min="11012" max="11263" width="9.140625" style="12"/>
    <col min="11264" max="11264" width="12.140625" style="12" customWidth="1"/>
    <col min="11265" max="11265" width="10.28515625" style="12" customWidth="1"/>
    <col min="11266" max="11266" width="25.140625" style="12" customWidth="1"/>
    <col min="11267" max="11267" width="11.7109375" style="12" customWidth="1"/>
    <col min="11268" max="11519" width="9.140625" style="12"/>
    <col min="11520" max="11520" width="12.140625" style="12" customWidth="1"/>
    <col min="11521" max="11521" width="10.28515625" style="12" customWidth="1"/>
    <col min="11522" max="11522" width="25.140625" style="12" customWidth="1"/>
    <col min="11523" max="11523" width="11.7109375" style="12" customWidth="1"/>
    <col min="11524" max="11775" width="9.140625" style="12"/>
    <col min="11776" max="11776" width="12.140625" style="12" customWidth="1"/>
    <col min="11777" max="11777" width="10.28515625" style="12" customWidth="1"/>
    <col min="11778" max="11778" width="25.140625" style="12" customWidth="1"/>
    <col min="11779" max="11779" width="11.7109375" style="12" customWidth="1"/>
    <col min="11780" max="12031" width="9.140625" style="12"/>
    <col min="12032" max="12032" width="12.140625" style="12" customWidth="1"/>
    <col min="12033" max="12033" width="10.28515625" style="12" customWidth="1"/>
    <col min="12034" max="12034" width="25.140625" style="12" customWidth="1"/>
    <col min="12035" max="12035" width="11.7109375" style="12" customWidth="1"/>
    <col min="12036" max="12287" width="9.140625" style="12"/>
    <col min="12288" max="12288" width="12.140625" style="12" customWidth="1"/>
    <col min="12289" max="12289" width="10.28515625" style="12" customWidth="1"/>
    <col min="12290" max="12290" width="25.140625" style="12" customWidth="1"/>
    <col min="12291" max="12291" width="11.7109375" style="12" customWidth="1"/>
    <col min="12292" max="12543" width="9.140625" style="12"/>
    <col min="12544" max="12544" width="12.140625" style="12" customWidth="1"/>
    <col min="12545" max="12545" width="10.28515625" style="12" customWidth="1"/>
    <col min="12546" max="12546" width="25.140625" style="12" customWidth="1"/>
    <col min="12547" max="12547" width="11.7109375" style="12" customWidth="1"/>
    <col min="12548" max="12799" width="9.140625" style="12"/>
    <col min="12800" max="12800" width="12.140625" style="12" customWidth="1"/>
    <col min="12801" max="12801" width="10.28515625" style="12" customWidth="1"/>
    <col min="12802" max="12802" width="25.140625" style="12" customWidth="1"/>
    <col min="12803" max="12803" width="11.7109375" style="12" customWidth="1"/>
    <col min="12804" max="13055" width="9.140625" style="12"/>
    <col min="13056" max="13056" width="12.140625" style="12" customWidth="1"/>
    <col min="13057" max="13057" width="10.28515625" style="12" customWidth="1"/>
    <col min="13058" max="13058" width="25.140625" style="12" customWidth="1"/>
    <col min="13059" max="13059" width="11.7109375" style="12" customWidth="1"/>
    <col min="13060" max="13311" width="9.140625" style="12"/>
    <col min="13312" max="13312" width="12.140625" style="12" customWidth="1"/>
    <col min="13313" max="13313" width="10.28515625" style="12" customWidth="1"/>
    <col min="13314" max="13314" width="25.140625" style="12" customWidth="1"/>
    <col min="13315" max="13315" width="11.7109375" style="12" customWidth="1"/>
    <col min="13316" max="13567" width="9.140625" style="12"/>
    <col min="13568" max="13568" width="12.140625" style="12" customWidth="1"/>
    <col min="13569" max="13569" width="10.28515625" style="12" customWidth="1"/>
    <col min="13570" max="13570" width="25.140625" style="12" customWidth="1"/>
    <col min="13571" max="13571" width="11.7109375" style="12" customWidth="1"/>
    <col min="13572" max="13823" width="9.140625" style="12"/>
    <col min="13824" max="13824" width="12.140625" style="12" customWidth="1"/>
    <col min="13825" max="13825" width="10.28515625" style="12" customWidth="1"/>
    <col min="13826" max="13826" width="25.140625" style="12" customWidth="1"/>
    <col min="13827" max="13827" width="11.7109375" style="12" customWidth="1"/>
    <col min="13828" max="14079" width="9.140625" style="12"/>
    <col min="14080" max="14080" width="12.140625" style="12" customWidth="1"/>
    <col min="14081" max="14081" width="10.28515625" style="12" customWidth="1"/>
    <col min="14082" max="14082" width="25.140625" style="12" customWidth="1"/>
    <col min="14083" max="14083" width="11.7109375" style="12" customWidth="1"/>
    <col min="14084" max="14335" width="9.140625" style="12"/>
    <col min="14336" max="14336" width="12.140625" style="12" customWidth="1"/>
    <col min="14337" max="14337" width="10.28515625" style="12" customWidth="1"/>
    <col min="14338" max="14338" width="25.140625" style="12" customWidth="1"/>
    <col min="14339" max="14339" width="11.7109375" style="12" customWidth="1"/>
    <col min="14340" max="14591" width="9.140625" style="12"/>
    <col min="14592" max="14592" width="12.140625" style="12" customWidth="1"/>
    <col min="14593" max="14593" width="10.28515625" style="12" customWidth="1"/>
    <col min="14594" max="14594" width="25.140625" style="12" customWidth="1"/>
    <col min="14595" max="14595" width="11.7109375" style="12" customWidth="1"/>
    <col min="14596" max="14847" width="9.140625" style="12"/>
    <col min="14848" max="14848" width="12.140625" style="12" customWidth="1"/>
    <col min="14849" max="14849" width="10.28515625" style="12" customWidth="1"/>
    <col min="14850" max="14850" width="25.140625" style="12" customWidth="1"/>
    <col min="14851" max="14851" width="11.7109375" style="12" customWidth="1"/>
    <col min="14852" max="15103" width="9.140625" style="12"/>
    <col min="15104" max="15104" width="12.140625" style="12" customWidth="1"/>
    <col min="15105" max="15105" width="10.28515625" style="12" customWidth="1"/>
    <col min="15106" max="15106" width="25.140625" style="12" customWidth="1"/>
    <col min="15107" max="15107" width="11.7109375" style="12" customWidth="1"/>
    <col min="15108" max="15359" width="9.140625" style="12"/>
    <col min="15360" max="15360" width="12.140625" style="12" customWidth="1"/>
    <col min="15361" max="15361" width="10.28515625" style="12" customWidth="1"/>
    <col min="15362" max="15362" width="25.140625" style="12" customWidth="1"/>
    <col min="15363" max="15363" width="11.7109375" style="12" customWidth="1"/>
    <col min="15364" max="15615" width="9.140625" style="12"/>
    <col min="15616" max="15616" width="12.140625" style="12" customWidth="1"/>
    <col min="15617" max="15617" width="10.28515625" style="12" customWidth="1"/>
    <col min="15618" max="15618" width="25.140625" style="12" customWidth="1"/>
    <col min="15619" max="15619" width="11.7109375" style="12" customWidth="1"/>
    <col min="15620" max="15871" width="9.140625" style="12"/>
    <col min="15872" max="15872" width="12.140625" style="12" customWidth="1"/>
    <col min="15873" max="15873" width="10.28515625" style="12" customWidth="1"/>
    <col min="15874" max="15874" width="25.140625" style="12" customWidth="1"/>
    <col min="15875" max="15875" width="11.7109375" style="12" customWidth="1"/>
    <col min="15876" max="16127" width="9.140625" style="12"/>
    <col min="16128" max="16128" width="12.140625" style="12" customWidth="1"/>
    <col min="16129" max="16129" width="10.28515625" style="12" customWidth="1"/>
    <col min="16130" max="16130" width="25.140625" style="12" customWidth="1"/>
    <col min="16131" max="16131" width="11.7109375" style="12" customWidth="1"/>
    <col min="16132" max="16384" width="9.140625" style="12"/>
  </cols>
  <sheetData>
    <row r="2" spans="1:4" x14ac:dyDescent="0.25">
      <c r="A2" s="8" t="s">
        <v>3</v>
      </c>
      <c r="B2" s="9" t="s">
        <v>75</v>
      </c>
      <c r="C2" s="10" t="s">
        <v>76</v>
      </c>
      <c r="D2" s="11" t="s">
        <v>77</v>
      </c>
    </row>
    <row r="3" spans="1:4" x14ac:dyDescent="0.25">
      <c r="A3" s="13">
        <v>39181</v>
      </c>
      <c r="B3" s="12" t="s">
        <v>78</v>
      </c>
      <c r="C3" s="12" t="s">
        <v>79</v>
      </c>
      <c r="D3" s="14">
        <v>1148</v>
      </c>
    </row>
    <row r="4" spans="1:4" x14ac:dyDescent="0.25">
      <c r="A4" s="13">
        <v>39228</v>
      </c>
      <c r="B4" s="12" t="s">
        <v>80</v>
      </c>
      <c r="C4" s="12" t="s">
        <v>79</v>
      </c>
      <c r="D4" s="14">
        <v>1530</v>
      </c>
    </row>
    <row r="5" spans="1:4" x14ac:dyDescent="0.25">
      <c r="A5" s="13">
        <v>39423</v>
      </c>
      <c r="B5" s="12" t="s">
        <v>80</v>
      </c>
      <c r="C5" s="12" t="s">
        <v>79</v>
      </c>
      <c r="D5" s="14">
        <v>1423.5</v>
      </c>
    </row>
    <row r="6" spans="1:4" x14ac:dyDescent="0.25">
      <c r="A6" s="13"/>
      <c r="C6" s="15" t="s">
        <v>81</v>
      </c>
      <c r="D6" s="16">
        <f>SUBTOTAL(9,D3:D5)</f>
        <v>4101.5</v>
      </c>
    </row>
    <row r="7" spans="1:4" x14ac:dyDescent="0.25">
      <c r="A7" s="13">
        <v>39391</v>
      </c>
      <c r="B7" s="12" t="s">
        <v>78</v>
      </c>
      <c r="C7" s="12" t="s">
        <v>82</v>
      </c>
      <c r="D7" s="14">
        <v>192.1</v>
      </c>
    </row>
    <row r="8" spans="1:4" x14ac:dyDescent="0.25">
      <c r="A8" s="13">
        <v>39275</v>
      </c>
      <c r="B8" s="12" t="s">
        <v>78</v>
      </c>
      <c r="C8" s="12" t="s">
        <v>82</v>
      </c>
      <c r="D8" s="14">
        <v>351</v>
      </c>
    </row>
    <row r="9" spans="1:4" x14ac:dyDescent="0.25">
      <c r="A9" s="13">
        <v>39235</v>
      </c>
      <c r="B9" s="12" t="s">
        <v>83</v>
      </c>
      <c r="C9" s="12" t="s">
        <v>82</v>
      </c>
      <c r="D9" s="14">
        <v>560.4</v>
      </c>
    </row>
    <row r="10" spans="1:4" x14ac:dyDescent="0.25">
      <c r="A10" s="13"/>
      <c r="C10" s="9" t="s">
        <v>84</v>
      </c>
      <c r="D10" s="16">
        <f>SUBTOTAL(9,D7:D9)</f>
        <v>1103.5</v>
      </c>
    </row>
    <row r="11" spans="1:4" x14ac:dyDescent="0.25">
      <c r="A11" s="13">
        <v>39324</v>
      </c>
      <c r="B11" s="12" t="s">
        <v>78</v>
      </c>
      <c r="C11" s="12" t="s">
        <v>86</v>
      </c>
      <c r="D11" s="14">
        <v>470</v>
      </c>
    </row>
    <row r="12" spans="1:4" x14ac:dyDescent="0.25">
      <c r="A12" s="13">
        <v>39289</v>
      </c>
      <c r="B12" s="12" t="s">
        <v>78</v>
      </c>
      <c r="C12" s="12" t="s">
        <v>86</v>
      </c>
      <c r="D12" s="14">
        <v>17.399999999999999</v>
      </c>
    </row>
    <row r="13" spans="1:4" x14ac:dyDescent="0.25">
      <c r="A13" s="13">
        <v>39349</v>
      </c>
      <c r="B13" s="12" t="s">
        <v>83</v>
      </c>
      <c r="C13" s="12" t="s">
        <v>86</v>
      </c>
      <c r="D13" s="14">
        <v>1405</v>
      </c>
    </row>
    <row r="14" spans="1:4" x14ac:dyDescent="0.25">
      <c r="A14" s="13">
        <v>39385</v>
      </c>
      <c r="B14" s="12" t="s">
        <v>83</v>
      </c>
      <c r="C14" s="12" t="s">
        <v>86</v>
      </c>
      <c r="D14" s="14">
        <v>470</v>
      </c>
    </row>
    <row r="15" spans="1:4" x14ac:dyDescent="0.25">
      <c r="A15" s="13">
        <v>39320</v>
      </c>
      <c r="B15" s="12" t="s">
        <v>83</v>
      </c>
      <c r="C15" s="12" t="s">
        <v>86</v>
      </c>
      <c r="D15" s="14">
        <v>17.399999999999999</v>
      </c>
    </row>
    <row r="16" spans="1:4" x14ac:dyDescent="0.25">
      <c r="A16" s="13">
        <v>39270</v>
      </c>
      <c r="B16" s="12" t="s">
        <v>83</v>
      </c>
      <c r="C16" s="12" t="s">
        <v>86</v>
      </c>
      <c r="D16" s="14">
        <v>747</v>
      </c>
    </row>
    <row r="17" spans="1:4" x14ac:dyDescent="0.25">
      <c r="A17" s="13">
        <v>39259</v>
      </c>
      <c r="B17" s="12" t="s">
        <v>80</v>
      </c>
      <c r="C17" s="12" t="s">
        <v>86</v>
      </c>
      <c r="D17" s="14">
        <v>17.399999999999999</v>
      </c>
    </row>
    <row r="18" spans="1:4" x14ac:dyDescent="0.25">
      <c r="A18" s="13">
        <v>39270</v>
      </c>
      <c r="B18" s="12" t="s">
        <v>80</v>
      </c>
      <c r="C18" s="12" t="s">
        <v>86</v>
      </c>
      <c r="D18" s="14">
        <v>747</v>
      </c>
    </row>
    <row r="19" spans="1:4" x14ac:dyDescent="0.25">
      <c r="A19" s="13"/>
      <c r="C19" s="9" t="s">
        <v>87</v>
      </c>
      <c r="D19" s="16">
        <f>SUBTOTAL(9,D11:D18)</f>
        <v>3891.2000000000003</v>
      </c>
    </row>
    <row r="20" spans="1:4" x14ac:dyDescent="0.25">
      <c r="A20" s="13">
        <v>39100</v>
      </c>
      <c r="B20" s="12" t="s">
        <v>78</v>
      </c>
      <c r="C20" s="12" t="s">
        <v>88</v>
      </c>
      <c r="D20" s="14">
        <v>3194.2</v>
      </c>
    </row>
    <row r="21" spans="1:4" x14ac:dyDescent="0.25">
      <c r="A21" s="13">
        <v>39126</v>
      </c>
      <c r="B21" s="12" t="s">
        <v>78</v>
      </c>
      <c r="C21" s="12" t="s">
        <v>88</v>
      </c>
      <c r="D21" s="14">
        <v>438.43</v>
      </c>
    </row>
    <row r="22" spans="1:4" x14ac:dyDescent="0.25">
      <c r="A22" s="13">
        <v>39434</v>
      </c>
      <c r="B22" s="12" t="s">
        <v>80</v>
      </c>
      <c r="C22" s="12" t="s">
        <v>88</v>
      </c>
      <c r="D22" s="14">
        <v>3194.2</v>
      </c>
    </row>
    <row r="23" spans="1:4" x14ac:dyDescent="0.25">
      <c r="A23" s="13">
        <v>39154</v>
      </c>
      <c r="B23" s="12" t="s">
        <v>80</v>
      </c>
      <c r="C23" s="12" t="s">
        <v>88</v>
      </c>
      <c r="D23" s="14">
        <v>438.43</v>
      </c>
    </row>
    <row r="24" spans="1:4" x14ac:dyDescent="0.25">
      <c r="C24" s="9" t="s">
        <v>89</v>
      </c>
      <c r="D24" s="16">
        <f>SUBTOTAL(9,D20:D23)</f>
        <v>7265.26</v>
      </c>
    </row>
  </sheetData>
  <conditionalFormatting sqref="A3:A23">
    <cfRule type="timePeriod" dxfId="63" priority="3" timePeriod="thisMonth">
      <formula>AND(MONTH(A3)=MONTH(TODAY()),YEAR(A3)=YEAR(TODAY()))</formula>
    </cfRule>
  </conditionalFormatting>
  <conditionalFormatting sqref="B3:B23">
    <cfRule type="containsText" dxfId="62" priority="4" operator="containsText" text="Grain">
      <formula>NOT(ISERROR(SEARCH("Grain",B3)))</formula>
    </cfRule>
  </conditionalFormatting>
  <conditionalFormatting sqref="D3:D23">
    <cfRule type="cellIs" dxfId="61" priority="7" operator="lessThan">
      <formula>500</formula>
    </cfRule>
  </conditionalFormatting>
  <printOptions gridLines="1"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24"/>
  <sheetViews>
    <sheetView workbookViewId="0">
      <selection activeCell="A2" sqref="A2"/>
    </sheetView>
  </sheetViews>
  <sheetFormatPr defaultRowHeight="15" x14ac:dyDescent="0.25"/>
  <cols>
    <col min="1" max="1" width="10.7109375" style="17" bestFit="1" customWidth="1"/>
    <col min="2" max="2" width="8.28515625" style="12" bestFit="1" customWidth="1"/>
    <col min="3" max="3" width="14.140625" style="12" bestFit="1" customWidth="1"/>
    <col min="4" max="4" width="9.140625" style="14" bestFit="1" customWidth="1"/>
    <col min="5" max="5" width="1.7109375" style="12" customWidth="1"/>
    <col min="6" max="6" width="15.85546875" style="12" bestFit="1" customWidth="1"/>
    <col min="7" max="7" width="8.7109375" style="12" bestFit="1" customWidth="1"/>
    <col min="8" max="8" width="9.140625" style="12"/>
    <col min="9" max="9" width="12" style="12" bestFit="1" customWidth="1"/>
    <col min="10" max="255" width="9.140625" style="12"/>
    <col min="256" max="256" width="12.140625" style="12" customWidth="1"/>
    <col min="257" max="257" width="10.28515625" style="12" customWidth="1"/>
    <col min="258" max="258" width="25.140625" style="12" customWidth="1"/>
    <col min="259" max="259" width="11.7109375" style="12" customWidth="1"/>
    <col min="260" max="511" width="9.140625" style="12"/>
    <col min="512" max="512" width="12.140625" style="12" customWidth="1"/>
    <col min="513" max="513" width="10.28515625" style="12" customWidth="1"/>
    <col min="514" max="514" width="25.140625" style="12" customWidth="1"/>
    <col min="515" max="515" width="11.7109375" style="12" customWidth="1"/>
    <col min="516" max="767" width="9.140625" style="12"/>
    <col min="768" max="768" width="12.140625" style="12" customWidth="1"/>
    <col min="769" max="769" width="10.28515625" style="12" customWidth="1"/>
    <col min="770" max="770" width="25.140625" style="12" customWidth="1"/>
    <col min="771" max="771" width="11.7109375" style="12" customWidth="1"/>
    <col min="772" max="1023" width="9.140625" style="12"/>
    <col min="1024" max="1024" width="12.140625" style="12" customWidth="1"/>
    <col min="1025" max="1025" width="10.28515625" style="12" customWidth="1"/>
    <col min="1026" max="1026" width="25.140625" style="12" customWidth="1"/>
    <col min="1027" max="1027" width="11.7109375" style="12" customWidth="1"/>
    <col min="1028" max="1279" width="9.140625" style="12"/>
    <col min="1280" max="1280" width="12.140625" style="12" customWidth="1"/>
    <col min="1281" max="1281" width="10.28515625" style="12" customWidth="1"/>
    <col min="1282" max="1282" width="25.140625" style="12" customWidth="1"/>
    <col min="1283" max="1283" width="11.7109375" style="12" customWidth="1"/>
    <col min="1284" max="1535" width="9.140625" style="12"/>
    <col min="1536" max="1536" width="12.140625" style="12" customWidth="1"/>
    <col min="1537" max="1537" width="10.28515625" style="12" customWidth="1"/>
    <col min="1538" max="1538" width="25.140625" style="12" customWidth="1"/>
    <col min="1539" max="1539" width="11.7109375" style="12" customWidth="1"/>
    <col min="1540" max="1791" width="9.140625" style="12"/>
    <col min="1792" max="1792" width="12.140625" style="12" customWidth="1"/>
    <col min="1793" max="1793" width="10.28515625" style="12" customWidth="1"/>
    <col min="1794" max="1794" width="25.140625" style="12" customWidth="1"/>
    <col min="1795" max="1795" width="11.7109375" style="12" customWidth="1"/>
    <col min="1796" max="2047" width="9.140625" style="12"/>
    <col min="2048" max="2048" width="12.140625" style="12" customWidth="1"/>
    <col min="2049" max="2049" width="10.28515625" style="12" customWidth="1"/>
    <col min="2050" max="2050" width="25.140625" style="12" customWidth="1"/>
    <col min="2051" max="2051" width="11.7109375" style="12" customWidth="1"/>
    <col min="2052" max="2303" width="9.140625" style="12"/>
    <col min="2304" max="2304" width="12.140625" style="12" customWidth="1"/>
    <col min="2305" max="2305" width="10.28515625" style="12" customWidth="1"/>
    <col min="2306" max="2306" width="25.140625" style="12" customWidth="1"/>
    <col min="2307" max="2307" width="11.7109375" style="12" customWidth="1"/>
    <col min="2308" max="2559" width="9.140625" style="12"/>
    <col min="2560" max="2560" width="12.140625" style="12" customWidth="1"/>
    <col min="2561" max="2561" width="10.28515625" style="12" customWidth="1"/>
    <col min="2562" max="2562" width="25.140625" style="12" customWidth="1"/>
    <col min="2563" max="2563" width="11.7109375" style="12" customWidth="1"/>
    <col min="2564" max="2815" width="9.140625" style="12"/>
    <col min="2816" max="2816" width="12.140625" style="12" customWidth="1"/>
    <col min="2817" max="2817" width="10.28515625" style="12" customWidth="1"/>
    <col min="2818" max="2818" width="25.140625" style="12" customWidth="1"/>
    <col min="2819" max="2819" width="11.7109375" style="12" customWidth="1"/>
    <col min="2820" max="3071" width="9.140625" style="12"/>
    <col min="3072" max="3072" width="12.140625" style="12" customWidth="1"/>
    <col min="3073" max="3073" width="10.28515625" style="12" customWidth="1"/>
    <col min="3074" max="3074" width="25.140625" style="12" customWidth="1"/>
    <col min="3075" max="3075" width="11.7109375" style="12" customWidth="1"/>
    <col min="3076" max="3327" width="9.140625" style="12"/>
    <col min="3328" max="3328" width="12.140625" style="12" customWidth="1"/>
    <col min="3329" max="3329" width="10.28515625" style="12" customWidth="1"/>
    <col min="3330" max="3330" width="25.140625" style="12" customWidth="1"/>
    <col min="3331" max="3331" width="11.7109375" style="12" customWidth="1"/>
    <col min="3332" max="3583" width="9.140625" style="12"/>
    <col min="3584" max="3584" width="12.140625" style="12" customWidth="1"/>
    <col min="3585" max="3585" width="10.28515625" style="12" customWidth="1"/>
    <col min="3586" max="3586" width="25.140625" style="12" customWidth="1"/>
    <col min="3587" max="3587" width="11.7109375" style="12" customWidth="1"/>
    <col min="3588" max="3839" width="9.140625" style="12"/>
    <col min="3840" max="3840" width="12.140625" style="12" customWidth="1"/>
    <col min="3841" max="3841" width="10.28515625" style="12" customWidth="1"/>
    <col min="3842" max="3842" width="25.140625" style="12" customWidth="1"/>
    <col min="3843" max="3843" width="11.7109375" style="12" customWidth="1"/>
    <col min="3844" max="4095" width="9.140625" style="12"/>
    <col min="4096" max="4096" width="12.140625" style="12" customWidth="1"/>
    <col min="4097" max="4097" width="10.28515625" style="12" customWidth="1"/>
    <col min="4098" max="4098" width="25.140625" style="12" customWidth="1"/>
    <col min="4099" max="4099" width="11.7109375" style="12" customWidth="1"/>
    <col min="4100" max="4351" width="9.140625" style="12"/>
    <col min="4352" max="4352" width="12.140625" style="12" customWidth="1"/>
    <col min="4353" max="4353" width="10.28515625" style="12" customWidth="1"/>
    <col min="4354" max="4354" width="25.140625" style="12" customWidth="1"/>
    <col min="4355" max="4355" width="11.7109375" style="12" customWidth="1"/>
    <col min="4356" max="4607" width="9.140625" style="12"/>
    <col min="4608" max="4608" width="12.140625" style="12" customWidth="1"/>
    <col min="4609" max="4609" width="10.28515625" style="12" customWidth="1"/>
    <col min="4610" max="4610" width="25.140625" style="12" customWidth="1"/>
    <col min="4611" max="4611" width="11.7109375" style="12" customWidth="1"/>
    <col min="4612" max="4863" width="9.140625" style="12"/>
    <col min="4864" max="4864" width="12.140625" style="12" customWidth="1"/>
    <col min="4865" max="4865" width="10.28515625" style="12" customWidth="1"/>
    <col min="4866" max="4866" width="25.140625" style="12" customWidth="1"/>
    <col min="4867" max="4867" width="11.7109375" style="12" customWidth="1"/>
    <col min="4868" max="5119" width="9.140625" style="12"/>
    <col min="5120" max="5120" width="12.140625" style="12" customWidth="1"/>
    <col min="5121" max="5121" width="10.28515625" style="12" customWidth="1"/>
    <col min="5122" max="5122" width="25.140625" style="12" customWidth="1"/>
    <col min="5123" max="5123" width="11.7109375" style="12" customWidth="1"/>
    <col min="5124" max="5375" width="9.140625" style="12"/>
    <col min="5376" max="5376" width="12.140625" style="12" customWidth="1"/>
    <col min="5377" max="5377" width="10.28515625" style="12" customWidth="1"/>
    <col min="5378" max="5378" width="25.140625" style="12" customWidth="1"/>
    <col min="5379" max="5379" width="11.7109375" style="12" customWidth="1"/>
    <col min="5380" max="5631" width="9.140625" style="12"/>
    <col min="5632" max="5632" width="12.140625" style="12" customWidth="1"/>
    <col min="5633" max="5633" width="10.28515625" style="12" customWidth="1"/>
    <col min="5634" max="5634" width="25.140625" style="12" customWidth="1"/>
    <col min="5635" max="5635" width="11.7109375" style="12" customWidth="1"/>
    <col min="5636" max="5887" width="9.140625" style="12"/>
    <col min="5888" max="5888" width="12.140625" style="12" customWidth="1"/>
    <col min="5889" max="5889" width="10.28515625" style="12" customWidth="1"/>
    <col min="5890" max="5890" width="25.140625" style="12" customWidth="1"/>
    <col min="5891" max="5891" width="11.7109375" style="12" customWidth="1"/>
    <col min="5892" max="6143" width="9.140625" style="12"/>
    <col min="6144" max="6144" width="12.140625" style="12" customWidth="1"/>
    <col min="6145" max="6145" width="10.28515625" style="12" customWidth="1"/>
    <col min="6146" max="6146" width="25.140625" style="12" customWidth="1"/>
    <col min="6147" max="6147" width="11.7109375" style="12" customWidth="1"/>
    <col min="6148" max="6399" width="9.140625" style="12"/>
    <col min="6400" max="6400" width="12.140625" style="12" customWidth="1"/>
    <col min="6401" max="6401" width="10.28515625" style="12" customWidth="1"/>
    <col min="6402" max="6402" width="25.140625" style="12" customWidth="1"/>
    <col min="6403" max="6403" width="11.7109375" style="12" customWidth="1"/>
    <col min="6404" max="6655" width="9.140625" style="12"/>
    <col min="6656" max="6656" width="12.140625" style="12" customWidth="1"/>
    <col min="6657" max="6657" width="10.28515625" style="12" customWidth="1"/>
    <col min="6658" max="6658" width="25.140625" style="12" customWidth="1"/>
    <col min="6659" max="6659" width="11.7109375" style="12" customWidth="1"/>
    <col min="6660" max="6911" width="9.140625" style="12"/>
    <col min="6912" max="6912" width="12.140625" style="12" customWidth="1"/>
    <col min="6913" max="6913" width="10.28515625" style="12" customWidth="1"/>
    <col min="6914" max="6914" width="25.140625" style="12" customWidth="1"/>
    <col min="6915" max="6915" width="11.7109375" style="12" customWidth="1"/>
    <col min="6916" max="7167" width="9.140625" style="12"/>
    <col min="7168" max="7168" width="12.140625" style="12" customWidth="1"/>
    <col min="7169" max="7169" width="10.28515625" style="12" customWidth="1"/>
    <col min="7170" max="7170" width="25.140625" style="12" customWidth="1"/>
    <col min="7171" max="7171" width="11.7109375" style="12" customWidth="1"/>
    <col min="7172" max="7423" width="9.140625" style="12"/>
    <col min="7424" max="7424" width="12.140625" style="12" customWidth="1"/>
    <col min="7425" max="7425" width="10.28515625" style="12" customWidth="1"/>
    <col min="7426" max="7426" width="25.140625" style="12" customWidth="1"/>
    <col min="7427" max="7427" width="11.7109375" style="12" customWidth="1"/>
    <col min="7428" max="7679" width="9.140625" style="12"/>
    <col min="7680" max="7680" width="12.140625" style="12" customWidth="1"/>
    <col min="7681" max="7681" width="10.28515625" style="12" customWidth="1"/>
    <col min="7682" max="7682" width="25.140625" style="12" customWidth="1"/>
    <col min="7683" max="7683" width="11.7109375" style="12" customWidth="1"/>
    <col min="7684" max="7935" width="9.140625" style="12"/>
    <col min="7936" max="7936" width="12.140625" style="12" customWidth="1"/>
    <col min="7937" max="7937" width="10.28515625" style="12" customWidth="1"/>
    <col min="7938" max="7938" width="25.140625" style="12" customWidth="1"/>
    <col min="7939" max="7939" width="11.7109375" style="12" customWidth="1"/>
    <col min="7940" max="8191" width="9.140625" style="12"/>
    <col min="8192" max="8192" width="12.140625" style="12" customWidth="1"/>
    <col min="8193" max="8193" width="10.28515625" style="12" customWidth="1"/>
    <col min="8194" max="8194" width="25.140625" style="12" customWidth="1"/>
    <col min="8195" max="8195" width="11.7109375" style="12" customWidth="1"/>
    <col min="8196" max="8447" width="9.140625" style="12"/>
    <col min="8448" max="8448" width="12.140625" style="12" customWidth="1"/>
    <col min="8449" max="8449" width="10.28515625" style="12" customWidth="1"/>
    <col min="8450" max="8450" width="25.140625" style="12" customWidth="1"/>
    <col min="8451" max="8451" width="11.7109375" style="12" customWidth="1"/>
    <col min="8452" max="8703" width="9.140625" style="12"/>
    <col min="8704" max="8704" width="12.140625" style="12" customWidth="1"/>
    <col min="8705" max="8705" width="10.28515625" style="12" customWidth="1"/>
    <col min="8706" max="8706" width="25.140625" style="12" customWidth="1"/>
    <col min="8707" max="8707" width="11.7109375" style="12" customWidth="1"/>
    <col min="8708" max="8959" width="9.140625" style="12"/>
    <col min="8960" max="8960" width="12.140625" style="12" customWidth="1"/>
    <col min="8961" max="8961" width="10.28515625" style="12" customWidth="1"/>
    <col min="8962" max="8962" width="25.140625" style="12" customWidth="1"/>
    <col min="8963" max="8963" width="11.7109375" style="12" customWidth="1"/>
    <col min="8964" max="9215" width="9.140625" style="12"/>
    <col min="9216" max="9216" width="12.140625" style="12" customWidth="1"/>
    <col min="9217" max="9217" width="10.28515625" style="12" customWidth="1"/>
    <col min="9218" max="9218" width="25.140625" style="12" customWidth="1"/>
    <col min="9219" max="9219" width="11.7109375" style="12" customWidth="1"/>
    <col min="9220" max="9471" width="9.140625" style="12"/>
    <col min="9472" max="9472" width="12.140625" style="12" customWidth="1"/>
    <col min="9473" max="9473" width="10.28515625" style="12" customWidth="1"/>
    <col min="9474" max="9474" width="25.140625" style="12" customWidth="1"/>
    <col min="9475" max="9475" width="11.7109375" style="12" customWidth="1"/>
    <col min="9476" max="9727" width="9.140625" style="12"/>
    <col min="9728" max="9728" width="12.140625" style="12" customWidth="1"/>
    <col min="9729" max="9729" width="10.28515625" style="12" customWidth="1"/>
    <col min="9730" max="9730" width="25.140625" style="12" customWidth="1"/>
    <col min="9731" max="9731" width="11.7109375" style="12" customWidth="1"/>
    <col min="9732" max="9983" width="9.140625" style="12"/>
    <col min="9984" max="9984" width="12.140625" style="12" customWidth="1"/>
    <col min="9985" max="9985" width="10.28515625" style="12" customWidth="1"/>
    <col min="9986" max="9986" width="25.140625" style="12" customWidth="1"/>
    <col min="9987" max="9987" width="11.7109375" style="12" customWidth="1"/>
    <col min="9988" max="10239" width="9.140625" style="12"/>
    <col min="10240" max="10240" width="12.140625" style="12" customWidth="1"/>
    <col min="10241" max="10241" width="10.28515625" style="12" customWidth="1"/>
    <col min="10242" max="10242" width="25.140625" style="12" customWidth="1"/>
    <col min="10243" max="10243" width="11.7109375" style="12" customWidth="1"/>
    <col min="10244" max="10495" width="9.140625" style="12"/>
    <col min="10496" max="10496" width="12.140625" style="12" customWidth="1"/>
    <col min="10497" max="10497" width="10.28515625" style="12" customWidth="1"/>
    <col min="10498" max="10498" width="25.140625" style="12" customWidth="1"/>
    <col min="10499" max="10499" width="11.7109375" style="12" customWidth="1"/>
    <col min="10500" max="10751" width="9.140625" style="12"/>
    <col min="10752" max="10752" width="12.140625" style="12" customWidth="1"/>
    <col min="10753" max="10753" width="10.28515625" style="12" customWidth="1"/>
    <col min="10754" max="10754" width="25.140625" style="12" customWidth="1"/>
    <col min="10755" max="10755" width="11.7109375" style="12" customWidth="1"/>
    <col min="10756" max="11007" width="9.140625" style="12"/>
    <col min="11008" max="11008" width="12.140625" style="12" customWidth="1"/>
    <col min="11009" max="11009" width="10.28515625" style="12" customWidth="1"/>
    <col min="11010" max="11010" width="25.140625" style="12" customWidth="1"/>
    <col min="11011" max="11011" width="11.7109375" style="12" customWidth="1"/>
    <col min="11012" max="11263" width="9.140625" style="12"/>
    <col min="11264" max="11264" width="12.140625" style="12" customWidth="1"/>
    <col min="11265" max="11265" width="10.28515625" style="12" customWidth="1"/>
    <col min="11266" max="11266" width="25.140625" style="12" customWidth="1"/>
    <col min="11267" max="11267" width="11.7109375" style="12" customWidth="1"/>
    <col min="11268" max="11519" width="9.140625" style="12"/>
    <col min="11520" max="11520" width="12.140625" style="12" customWidth="1"/>
    <col min="11521" max="11521" width="10.28515625" style="12" customWidth="1"/>
    <col min="11522" max="11522" width="25.140625" style="12" customWidth="1"/>
    <col min="11523" max="11523" width="11.7109375" style="12" customWidth="1"/>
    <col min="11524" max="11775" width="9.140625" style="12"/>
    <col min="11776" max="11776" width="12.140625" style="12" customWidth="1"/>
    <col min="11777" max="11777" width="10.28515625" style="12" customWidth="1"/>
    <col min="11778" max="11778" width="25.140625" style="12" customWidth="1"/>
    <col min="11779" max="11779" width="11.7109375" style="12" customWidth="1"/>
    <col min="11780" max="12031" width="9.140625" style="12"/>
    <col min="12032" max="12032" width="12.140625" style="12" customWidth="1"/>
    <col min="12033" max="12033" width="10.28515625" style="12" customWidth="1"/>
    <col min="12034" max="12034" width="25.140625" style="12" customWidth="1"/>
    <col min="12035" max="12035" width="11.7109375" style="12" customWidth="1"/>
    <col min="12036" max="12287" width="9.140625" style="12"/>
    <col min="12288" max="12288" width="12.140625" style="12" customWidth="1"/>
    <col min="12289" max="12289" width="10.28515625" style="12" customWidth="1"/>
    <col min="12290" max="12290" width="25.140625" style="12" customWidth="1"/>
    <col min="12291" max="12291" width="11.7109375" style="12" customWidth="1"/>
    <col min="12292" max="12543" width="9.140625" style="12"/>
    <col min="12544" max="12544" width="12.140625" style="12" customWidth="1"/>
    <col min="12545" max="12545" width="10.28515625" style="12" customWidth="1"/>
    <col min="12546" max="12546" width="25.140625" style="12" customWidth="1"/>
    <col min="12547" max="12547" width="11.7109375" style="12" customWidth="1"/>
    <col min="12548" max="12799" width="9.140625" style="12"/>
    <col min="12800" max="12800" width="12.140625" style="12" customWidth="1"/>
    <col min="12801" max="12801" width="10.28515625" style="12" customWidth="1"/>
    <col min="12802" max="12802" width="25.140625" style="12" customWidth="1"/>
    <col min="12803" max="12803" width="11.7109375" style="12" customWidth="1"/>
    <col min="12804" max="13055" width="9.140625" style="12"/>
    <col min="13056" max="13056" width="12.140625" style="12" customWidth="1"/>
    <col min="13057" max="13057" width="10.28515625" style="12" customWidth="1"/>
    <col min="13058" max="13058" width="25.140625" style="12" customWidth="1"/>
    <col min="13059" max="13059" width="11.7109375" style="12" customWidth="1"/>
    <col min="13060" max="13311" width="9.140625" style="12"/>
    <col min="13312" max="13312" width="12.140625" style="12" customWidth="1"/>
    <col min="13313" max="13313" width="10.28515625" style="12" customWidth="1"/>
    <col min="13314" max="13314" width="25.140625" style="12" customWidth="1"/>
    <col min="13315" max="13315" width="11.7109375" style="12" customWidth="1"/>
    <col min="13316" max="13567" width="9.140625" style="12"/>
    <col min="13568" max="13568" width="12.140625" style="12" customWidth="1"/>
    <col min="13569" max="13569" width="10.28515625" style="12" customWidth="1"/>
    <col min="13570" max="13570" width="25.140625" style="12" customWidth="1"/>
    <col min="13571" max="13571" width="11.7109375" style="12" customWidth="1"/>
    <col min="13572" max="13823" width="9.140625" style="12"/>
    <col min="13824" max="13824" width="12.140625" style="12" customWidth="1"/>
    <col min="13825" max="13825" width="10.28515625" style="12" customWidth="1"/>
    <col min="13826" max="13826" width="25.140625" style="12" customWidth="1"/>
    <col min="13827" max="13827" width="11.7109375" style="12" customWidth="1"/>
    <col min="13828" max="14079" width="9.140625" style="12"/>
    <col min="14080" max="14080" width="12.140625" style="12" customWidth="1"/>
    <col min="14081" max="14081" width="10.28515625" style="12" customWidth="1"/>
    <col min="14082" max="14082" width="25.140625" style="12" customWidth="1"/>
    <col min="14083" max="14083" width="11.7109375" style="12" customWidth="1"/>
    <col min="14084" max="14335" width="9.140625" style="12"/>
    <col min="14336" max="14336" width="12.140625" style="12" customWidth="1"/>
    <col min="14337" max="14337" width="10.28515625" style="12" customWidth="1"/>
    <col min="14338" max="14338" width="25.140625" style="12" customWidth="1"/>
    <col min="14339" max="14339" width="11.7109375" style="12" customWidth="1"/>
    <col min="14340" max="14591" width="9.140625" style="12"/>
    <col min="14592" max="14592" width="12.140625" style="12" customWidth="1"/>
    <col min="14593" max="14593" width="10.28515625" style="12" customWidth="1"/>
    <col min="14594" max="14594" width="25.140625" style="12" customWidth="1"/>
    <col min="14595" max="14595" width="11.7109375" style="12" customWidth="1"/>
    <col min="14596" max="14847" width="9.140625" style="12"/>
    <col min="14848" max="14848" width="12.140625" style="12" customWidth="1"/>
    <col min="14849" max="14849" width="10.28515625" style="12" customWidth="1"/>
    <col min="14850" max="14850" width="25.140625" style="12" customWidth="1"/>
    <col min="14851" max="14851" width="11.7109375" style="12" customWidth="1"/>
    <col min="14852" max="15103" width="9.140625" style="12"/>
    <col min="15104" max="15104" width="12.140625" style="12" customWidth="1"/>
    <col min="15105" max="15105" width="10.28515625" style="12" customWidth="1"/>
    <col min="15106" max="15106" width="25.140625" style="12" customWidth="1"/>
    <col min="15107" max="15107" width="11.7109375" style="12" customWidth="1"/>
    <col min="15108" max="15359" width="9.140625" style="12"/>
    <col min="15360" max="15360" width="12.140625" style="12" customWidth="1"/>
    <col min="15361" max="15361" width="10.28515625" style="12" customWidth="1"/>
    <col min="15362" max="15362" width="25.140625" style="12" customWidth="1"/>
    <col min="15363" max="15363" width="11.7109375" style="12" customWidth="1"/>
    <col min="15364" max="15615" width="9.140625" style="12"/>
    <col min="15616" max="15616" width="12.140625" style="12" customWidth="1"/>
    <col min="15617" max="15617" width="10.28515625" style="12" customWidth="1"/>
    <col min="15618" max="15618" width="25.140625" style="12" customWidth="1"/>
    <col min="15619" max="15619" width="11.7109375" style="12" customWidth="1"/>
    <col min="15620" max="15871" width="9.140625" style="12"/>
    <col min="15872" max="15872" width="12.140625" style="12" customWidth="1"/>
    <col min="15873" max="15873" width="10.28515625" style="12" customWidth="1"/>
    <col min="15874" max="15874" width="25.140625" style="12" customWidth="1"/>
    <col min="15875" max="15875" width="11.7109375" style="12" customWidth="1"/>
    <col min="15876" max="16127" width="9.140625" style="12"/>
    <col min="16128" max="16128" width="12.140625" style="12" customWidth="1"/>
    <col min="16129" max="16129" width="10.28515625" style="12" customWidth="1"/>
    <col min="16130" max="16130" width="25.140625" style="12" customWidth="1"/>
    <col min="16131" max="16131" width="11.7109375" style="12" customWidth="1"/>
    <col min="16132" max="16384" width="9.140625" style="12"/>
  </cols>
  <sheetData>
    <row r="1" spans="1:14" ht="15.75" thickBot="1" x14ac:dyDescent="0.3">
      <c r="N1" s="12">
        <f>MONTH(A3)</f>
        <v>4</v>
      </c>
    </row>
    <row r="2" spans="1:14" ht="16.5" thickTop="1" thickBot="1" x14ac:dyDescent="0.3">
      <c r="A2" s="8" t="s">
        <v>3</v>
      </c>
      <c r="B2" s="9" t="s">
        <v>75</v>
      </c>
      <c r="C2" s="10" t="s">
        <v>76</v>
      </c>
      <c r="D2" s="11" t="s">
        <v>77</v>
      </c>
      <c r="F2" s="71" t="s">
        <v>295</v>
      </c>
      <c r="G2" s="64" t="s">
        <v>83</v>
      </c>
      <c r="I2" s="9"/>
    </row>
    <row r="3" spans="1:14" ht="15.75" thickTop="1" x14ac:dyDescent="0.25">
      <c r="A3" s="13">
        <v>39181</v>
      </c>
      <c r="B3" s="12" t="s">
        <v>78</v>
      </c>
      <c r="C3" s="12" t="s">
        <v>79</v>
      </c>
      <c r="D3" s="14">
        <v>1148</v>
      </c>
    </row>
    <row r="4" spans="1:14" ht="15.75" thickBot="1" x14ac:dyDescent="0.3">
      <c r="A4" s="13">
        <v>39228</v>
      </c>
      <c r="B4" s="12" t="s">
        <v>80</v>
      </c>
      <c r="C4" s="12" t="s">
        <v>79</v>
      </c>
      <c r="D4" s="14">
        <v>1530</v>
      </c>
    </row>
    <row r="5" spans="1:14" ht="16.5" thickTop="1" thickBot="1" x14ac:dyDescent="0.3">
      <c r="A5" s="13">
        <v>39423</v>
      </c>
      <c r="B5" s="12" t="s">
        <v>80</v>
      </c>
      <c r="C5" s="12" t="s">
        <v>79</v>
      </c>
      <c r="D5" s="14">
        <v>1423.5</v>
      </c>
      <c r="F5" s="71" t="s">
        <v>296</v>
      </c>
      <c r="G5" s="64">
        <v>200</v>
      </c>
    </row>
    <row r="6" spans="1:14" ht="15.75" thickTop="1" x14ac:dyDescent="0.25">
      <c r="A6" s="13"/>
      <c r="C6" s="15" t="s">
        <v>81</v>
      </c>
      <c r="D6" s="16">
        <f>SUBTOTAL(9,D3:D5)</f>
        <v>4101.5</v>
      </c>
    </row>
    <row r="7" spans="1:14" x14ac:dyDescent="0.25">
      <c r="A7" s="13">
        <v>39391</v>
      </c>
      <c r="B7" s="12" t="s">
        <v>78</v>
      </c>
      <c r="C7" s="12" t="s">
        <v>82</v>
      </c>
      <c r="D7" s="14">
        <v>192.1</v>
      </c>
    </row>
    <row r="8" spans="1:14" x14ac:dyDescent="0.25">
      <c r="A8" s="13">
        <v>39275</v>
      </c>
      <c r="B8" s="12" t="s">
        <v>78</v>
      </c>
      <c r="C8" s="12" t="s">
        <v>82</v>
      </c>
      <c r="D8" s="14">
        <v>351</v>
      </c>
    </row>
    <row r="9" spans="1:14" x14ac:dyDescent="0.25">
      <c r="A9" s="13">
        <v>39235</v>
      </c>
      <c r="B9" s="12" t="s">
        <v>83</v>
      </c>
      <c r="C9" s="12" t="s">
        <v>82</v>
      </c>
      <c r="D9" s="14">
        <v>560.4</v>
      </c>
    </row>
    <row r="10" spans="1:14" x14ac:dyDescent="0.25">
      <c r="A10" s="13"/>
      <c r="C10" s="9" t="s">
        <v>84</v>
      </c>
      <c r="D10" s="16">
        <f>SUBTOTAL(9,D7:D9)</f>
        <v>1103.5</v>
      </c>
    </row>
    <row r="11" spans="1:14" x14ac:dyDescent="0.25">
      <c r="A11" s="13">
        <v>39324</v>
      </c>
      <c r="B11" s="12" t="s">
        <v>78</v>
      </c>
      <c r="C11" s="12" t="s">
        <v>86</v>
      </c>
      <c r="D11" s="14">
        <v>470</v>
      </c>
    </row>
    <row r="12" spans="1:14" x14ac:dyDescent="0.25">
      <c r="A12" s="13">
        <v>39289</v>
      </c>
      <c r="B12" s="12" t="s">
        <v>78</v>
      </c>
      <c r="C12" s="12" t="s">
        <v>86</v>
      </c>
      <c r="D12" s="14">
        <v>17.399999999999999</v>
      </c>
    </row>
    <row r="13" spans="1:14" x14ac:dyDescent="0.25">
      <c r="A13" s="13">
        <v>39349</v>
      </c>
      <c r="B13" s="12" t="s">
        <v>83</v>
      </c>
      <c r="C13" s="12" t="s">
        <v>86</v>
      </c>
      <c r="D13" s="14">
        <v>1405</v>
      </c>
    </row>
    <row r="14" spans="1:14" x14ac:dyDescent="0.25">
      <c r="A14" s="13">
        <v>39385</v>
      </c>
      <c r="B14" s="12" t="s">
        <v>83</v>
      </c>
      <c r="C14" s="12" t="s">
        <v>86</v>
      </c>
      <c r="D14" s="14">
        <v>470</v>
      </c>
    </row>
    <row r="15" spans="1:14" x14ac:dyDescent="0.25">
      <c r="A15" s="13">
        <v>39320</v>
      </c>
      <c r="B15" s="12" t="s">
        <v>83</v>
      </c>
      <c r="C15" s="12" t="s">
        <v>86</v>
      </c>
      <c r="D15" s="14">
        <v>17.399999999999999</v>
      </c>
    </row>
    <row r="16" spans="1:14" x14ac:dyDescent="0.25">
      <c r="A16" s="13">
        <v>39270</v>
      </c>
      <c r="B16" s="12" t="s">
        <v>83</v>
      </c>
      <c r="C16" s="12" t="s">
        <v>86</v>
      </c>
      <c r="D16" s="14">
        <v>747</v>
      </c>
    </row>
    <row r="17" spans="1:4" x14ac:dyDescent="0.25">
      <c r="A17" s="13">
        <v>39259</v>
      </c>
      <c r="B17" s="12" t="s">
        <v>80</v>
      </c>
      <c r="C17" s="12" t="s">
        <v>86</v>
      </c>
      <c r="D17" s="14">
        <v>17.399999999999999</v>
      </c>
    </row>
    <row r="18" spans="1:4" x14ac:dyDescent="0.25">
      <c r="A18" s="13">
        <v>39270</v>
      </c>
      <c r="B18" s="12" t="s">
        <v>80</v>
      </c>
      <c r="C18" s="12" t="s">
        <v>86</v>
      </c>
      <c r="D18" s="14">
        <v>747</v>
      </c>
    </row>
    <row r="19" spans="1:4" x14ac:dyDescent="0.25">
      <c r="A19" s="13"/>
      <c r="C19" s="9" t="s">
        <v>87</v>
      </c>
      <c r="D19" s="16">
        <f>SUBTOTAL(9,D11:D18)</f>
        <v>3891.2000000000003</v>
      </c>
    </row>
    <row r="20" spans="1:4" x14ac:dyDescent="0.25">
      <c r="A20" s="13">
        <v>39100</v>
      </c>
      <c r="B20" s="12" t="s">
        <v>78</v>
      </c>
      <c r="C20" s="12" t="s">
        <v>88</v>
      </c>
      <c r="D20" s="14">
        <v>3194.2</v>
      </c>
    </row>
    <row r="21" spans="1:4" x14ac:dyDescent="0.25">
      <c r="A21" s="13">
        <v>39126</v>
      </c>
      <c r="B21" s="12" t="s">
        <v>78</v>
      </c>
      <c r="C21" s="12" t="s">
        <v>88</v>
      </c>
      <c r="D21" s="14">
        <v>438.43</v>
      </c>
    </row>
    <row r="22" spans="1:4" x14ac:dyDescent="0.25">
      <c r="A22" s="13">
        <v>39434</v>
      </c>
      <c r="B22" s="12" t="s">
        <v>80</v>
      </c>
      <c r="C22" s="12" t="s">
        <v>88</v>
      </c>
      <c r="D22" s="14">
        <v>3194.2</v>
      </c>
    </row>
    <row r="23" spans="1:4" x14ac:dyDescent="0.25">
      <c r="A23" s="13">
        <v>39154</v>
      </c>
      <c r="B23" s="12" t="s">
        <v>80</v>
      </c>
      <c r="C23" s="12" t="s">
        <v>88</v>
      </c>
      <c r="D23" s="14">
        <v>438.43</v>
      </c>
    </row>
    <row r="24" spans="1:4" x14ac:dyDescent="0.25">
      <c r="C24" s="9" t="s">
        <v>89</v>
      </c>
      <c r="D24" s="16">
        <f>SUBTOTAL(9,D20:D23)</f>
        <v>7265.26</v>
      </c>
    </row>
  </sheetData>
  <conditionalFormatting sqref="B3:B24">
    <cfRule type="cellIs" dxfId="60" priority="6" operator="equal">
      <formula>$G$2</formula>
    </cfRule>
  </conditionalFormatting>
  <conditionalFormatting sqref="D3:D24">
    <cfRule type="cellIs" dxfId="59" priority="9" operator="lessThan">
      <formula>$G$5</formula>
    </cfRule>
  </conditionalFormatting>
  <dataValidations count="2">
    <dataValidation type="list" allowBlank="1" showInputMessage="1" showErrorMessage="1" sqref="G5" xr:uid="{00000000-0002-0000-0200-000000000000}">
      <formula1>"$100,$200,$300,$400,$500"</formula1>
    </dataValidation>
    <dataValidation type="list" allowBlank="1" showInputMessage="1" showErrorMessage="1" sqref="G2" xr:uid="{00000000-0002-0000-0200-000001000000}">
      <formula1>"Dairy,Produce,Grain"</formula1>
    </dataValidation>
  </dataValidations>
  <printOptions gridLines="1"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H25"/>
  <sheetViews>
    <sheetView workbookViewId="0">
      <selection activeCell="A2" sqref="A2"/>
    </sheetView>
  </sheetViews>
  <sheetFormatPr defaultRowHeight="15" x14ac:dyDescent="0.25"/>
  <cols>
    <col min="1" max="1" width="15.85546875" style="12" bestFit="1" customWidth="1"/>
    <col min="2" max="2" width="8.28515625" style="24" bestFit="1" customWidth="1"/>
    <col min="3" max="3" width="8.42578125" style="25" bestFit="1" customWidth="1"/>
    <col min="4" max="4" width="13.28515625" style="12" customWidth="1"/>
    <col min="5" max="5" width="12.5703125" style="12" customWidth="1"/>
    <col min="6" max="6" width="9.140625" style="12"/>
    <col min="7" max="7" width="3" style="12" customWidth="1"/>
    <col min="8" max="8" width="6.5703125" style="12" customWidth="1"/>
    <col min="9" max="253" width="9.140625" style="12"/>
    <col min="254" max="254" width="17.140625" style="12" customWidth="1"/>
    <col min="255" max="256" width="9.140625" style="12"/>
    <col min="257" max="257" width="10.42578125" style="12" customWidth="1"/>
    <col min="258" max="258" width="10.28515625" style="12" customWidth="1"/>
    <col min="259" max="509" width="9.140625" style="12"/>
    <col min="510" max="510" width="17.140625" style="12" customWidth="1"/>
    <col min="511" max="512" width="9.140625" style="12"/>
    <col min="513" max="513" width="10.42578125" style="12" customWidth="1"/>
    <col min="514" max="514" width="10.28515625" style="12" customWidth="1"/>
    <col min="515" max="765" width="9.140625" style="12"/>
    <col min="766" max="766" width="17.140625" style="12" customWidth="1"/>
    <col min="767" max="768" width="9.140625" style="12"/>
    <col min="769" max="769" width="10.42578125" style="12" customWidth="1"/>
    <col min="770" max="770" width="10.28515625" style="12" customWidth="1"/>
    <col min="771" max="1021" width="9.140625" style="12"/>
    <col min="1022" max="1022" width="17.140625" style="12" customWidth="1"/>
    <col min="1023" max="1024" width="9.140625" style="12"/>
    <col min="1025" max="1025" width="10.42578125" style="12" customWidth="1"/>
    <col min="1026" max="1026" width="10.28515625" style="12" customWidth="1"/>
    <col min="1027" max="1277" width="9.140625" style="12"/>
    <col min="1278" max="1278" width="17.140625" style="12" customWidth="1"/>
    <col min="1279" max="1280" width="9.140625" style="12"/>
    <col min="1281" max="1281" width="10.42578125" style="12" customWidth="1"/>
    <col min="1282" max="1282" width="10.28515625" style="12" customWidth="1"/>
    <col min="1283" max="1533" width="9.140625" style="12"/>
    <col min="1534" max="1534" width="17.140625" style="12" customWidth="1"/>
    <col min="1535" max="1536" width="9.140625" style="12"/>
    <col min="1537" max="1537" width="10.42578125" style="12" customWidth="1"/>
    <col min="1538" max="1538" width="10.28515625" style="12" customWidth="1"/>
    <col min="1539" max="1789" width="9.140625" style="12"/>
    <col min="1790" max="1790" width="17.140625" style="12" customWidth="1"/>
    <col min="1791" max="1792" width="9.140625" style="12"/>
    <col min="1793" max="1793" width="10.42578125" style="12" customWidth="1"/>
    <col min="1794" max="1794" width="10.28515625" style="12" customWidth="1"/>
    <col min="1795" max="2045" width="9.140625" style="12"/>
    <col min="2046" max="2046" width="17.140625" style="12" customWidth="1"/>
    <col min="2047" max="2048" width="9.140625" style="12"/>
    <col min="2049" max="2049" width="10.42578125" style="12" customWidth="1"/>
    <col min="2050" max="2050" width="10.28515625" style="12" customWidth="1"/>
    <col min="2051" max="2301" width="9.140625" style="12"/>
    <col min="2302" max="2302" width="17.140625" style="12" customWidth="1"/>
    <col min="2303" max="2304" width="9.140625" style="12"/>
    <col min="2305" max="2305" width="10.42578125" style="12" customWidth="1"/>
    <col min="2306" max="2306" width="10.28515625" style="12" customWidth="1"/>
    <col min="2307" max="2557" width="9.140625" style="12"/>
    <col min="2558" max="2558" width="17.140625" style="12" customWidth="1"/>
    <col min="2559" max="2560" width="9.140625" style="12"/>
    <col min="2561" max="2561" width="10.42578125" style="12" customWidth="1"/>
    <col min="2562" max="2562" width="10.28515625" style="12" customWidth="1"/>
    <col min="2563" max="2813" width="9.140625" style="12"/>
    <col min="2814" max="2814" width="17.140625" style="12" customWidth="1"/>
    <col min="2815" max="2816" width="9.140625" style="12"/>
    <col min="2817" max="2817" width="10.42578125" style="12" customWidth="1"/>
    <col min="2818" max="2818" width="10.28515625" style="12" customWidth="1"/>
    <col min="2819" max="3069" width="9.140625" style="12"/>
    <col min="3070" max="3070" width="17.140625" style="12" customWidth="1"/>
    <col min="3071" max="3072" width="9.140625" style="12"/>
    <col min="3073" max="3073" width="10.42578125" style="12" customWidth="1"/>
    <col min="3074" max="3074" width="10.28515625" style="12" customWidth="1"/>
    <col min="3075" max="3325" width="9.140625" style="12"/>
    <col min="3326" max="3326" width="17.140625" style="12" customWidth="1"/>
    <col min="3327" max="3328" width="9.140625" style="12"/>
    <col min="3329" max="3329" width="10.42578125" style="12" customWidth="1"/>
    <col min="3330" max="3330" width="10.28515625" style="12" customWidth="1"/>
    <col min="3331" max="3581" width="9.140625" style="12"/>
    <col min="3582" max="3582" width="17.140625" style="12" customWidth="1"/>
    <col min="3583" max="3584" width="9.140625" style="12"/>
    <col min="3585" max="3585" width="10.42578125" style="12" customWidth="1"/>
    <col min="3586" max="3586" width="10.28515625" style="12" customWidth="1"/>
    <col min="3587" max="3837" width="9.140625" style="12"/>
    <col min="3838" max="3838" width="17.140625" style="12" customWidth="1"/>
    <col min="3839" max="3840" width="9.140625" style="12"/>
    <col min="3841" max="3841" width="10.42578125" style="12" customWidth="1"/>
    <col min="3842" max="3842" width="10.28515625" style="12" customWidth="1"/>
    <col min="3843" max="4093" width="9.140625" style="12"/>
    <col min="4094" max="4094" width="17.140625" style="12" customWidth="1"/>
    <col min="4095" max="4096" width="9.140625" style="12"/>
    <col min="4097" max="4097" width="10.42578125" style="12" customWidth="1"/>
    <col min="4098" max="4098" width="10.28515625" style="12" customWidth="1"/>
    <col min="4099" max="4349" width="9.140625" style="12"/>
    <col min="4350" max="4350" width="17.140625" style="12" customWidth="1"/>
    <col min="4351" max="4352" width="9.140625" style="12"/>
    <col min="4353" max="4353" width="10.42578125" style="12" customWidth="1"/>
    <col min="4354" max="4354" width="10.28515625" style="12" customWidth="1"/>
    <col min="4355" max="4605" width="9.140625" style="12"/>
    <col min="4606" max="4606" width="17.140625" style="12" customWidth="1"/>
    <col min="4607" max="4608" width="9.140625" style="12"/>
    <col min="4609" max="4609" width="10.42578125" style="12" customWidth="1"/>
    <col min="4610" max="4610" width="10.28515625" style="12" customWidth="1"/>
    <col min="4611" max="4861" width="9.140625" style="12"/>
    <col min="4862" max="4862" width="17.140625" style="12" customWidth="1"/>
    <col min="4863" max="4864" width="9.140625" style="12"/>
    <col min="4865" max="4865" width="10.42578125" style="12" customWidth="1"/>
    <col min="4866" max="4866" width="10.28515625" style="12" customWidth="1"/>
    <col min="4867" max="5117" width="9.140625" style="12"/>
    <col min="5118" max="5118" width="17.140625" style="12" customWidth="1"/>
    <col min="5119" max="5120" width="9.140625" style="12"/>
    <col min="5121" max="5121" width="10.42578125" style="12" customWidth="1"/>
    <col min="5122" max="5122" width="10.28515625" style="12" customWidth="1"/>
    <col min="5123" max="5373" width="9.140625" style="12"/>
    <col min="5374" max="5374" width="17.140625" style="12" customWidth="1"/>
    <col min="5375" max="5376" width="9.140625" style="12"/>
    <col min="5377" max="5377" width="10.42578125" style="12" customWidth="1"/>
    <col min="5378" max="5378" width="10.28515625" style="12" customWidth="1"/>
    <col min="5379" max="5629" width="9.140625" style="12"/>
    <col min="5630" max="5630" width="17.140625" style="12" customWidth="1"/>
    <col min="5631" max="5632" width="9.140625" style="12"/>
    <col min="5633" max="5633" width="10.42578125" style="12" customWidth="1"/>
    <col min="5634" max="5634" width="10.28515625" style="12" customWidth="1"/>
    <col min="5635" max="5885" width="9.140625" style="12"/>
    <col min="5886" max="5886" width="17.140625" style="12" customWidth="1"/>
    <col min="5887" max="5888" width="9.140625" style="12"/>
    <col min="5889" max="5889" width="10.42578125" style="12" customWidth="1"/>
    <col min="5890" max="5890" width="10.28515625" style="12" customWidth="1"/>
    <col min="5891" max="6141" width="9.140625" style="12"/>
    <col min="6142" max="6142" width="17.140625" style="12" customWidth="1"/>
    <col min="6143" max="6144" width="9.140625" style="12"/>
    <col min="6145" max="6145" width="10.42578125" style="12" customWidth="1"/>
    <col min="6146" max="6146" width="10.28515625" style="12" customWidth="1"/>
    <col min="6147" max="6397" width="9.140625" style="12"/>
    <col min="6398" max="6398" width="17.140625" style="12" customWidth="1"/>
    <col min="6399" max="6400" width="9.140625" style="12"/>
    <col min="6401" max="6401" width="10.42578125" style="12" customWidth="1"/>
    <col min="6402" max="6402" width="10.28515625" style="12" customWidth="1"/>
    <col min="6403" max="6653" width="9.140625" style="12"/>
    <col min="6654" max="6654" width="17.140625" style="12" customWidth="1"/>
    <col min="6655" max="6656" width="9.140625" style="12"/>
    <col min="6657" max="6657" width="10.42578125" style="12" customWidth="1"/>
    <col min="6658" max="6658" width="10.28515625" style="12" customWidth="1"/>
    <col min="6659" max="6909" width="9.140625" style="12"/>
    <col min="6910" max="6910" width="17.140625" style="12" customWidth="1"/>
    <col min="6911" max="6912" width="9.140625" style="12"/>
    <col min="6913" max="6913" width="10.42578125" style="12" customWidth="1"/>
    <col min="6914" max="6914" width="10.28515625" style="12" customWidth="1"/>
    <col min="6915" max="7165" width="9.140625" style="12"/>
    <col min="7166" max="7166" width="17.140625" style="12" customWidth="1"/>
    <col min="7167" max="7168" width="9.140625" style="12"/>
    <col min="7169" max="7169" width="10.42578125" style="12" customWidth="1"/>
    <col min="7170" max="7170" width="10.28515625" style="12" customWidth="1"/>
    <col min="7171" max="7421" width="9.140625" style="12"/>
    <col min="7422" max="7422" width="17.140625" style="12" customWidth="1"/>
    <col min="7423" max="7424" width="9.140625" style="12"/>
    <col min="7425" max="7425" width="10.42578125" style="12" customWidth="1"/>
    <col min="7426" max="7426" width="10.28515625" style="12" customWidth="1"/>
    <col min="7427" max="7677" width="9.140625" style="12"/>
    <col min="7678" max="7678" width="17.140625" style="12" customWidth="1"/>
    <col min="7679" max="7680" width="9.140625" style="12"/>
    <col min="7681" max="7681" width="10.42578125" style="12" customWidth="1"/>
    <col min="7682" max="7682" width="10.28515625" style="12" customWidth="1"/>
    <col min="7683" max="7933" width="9.140625" style="12"/>
    <col min="7934" max="7934" width="17.140625" style="12" customWidth="1"/>
    <col min="7935" max="7936" width="9.140625" style="12"/>
    <col min="7937" max="7937" width="10.42578125" style="12" customWidth="1"/>
    <col min="7938" max="7938" width="10.28515625" style="12" customWidth="1"/>
    <col min="7939" max="8189" width="9.140625" style="12"/>
    <col min="8190" max="8190" width="17.140625" style="12" customWidth="1"/>
    <col min="8191" max="8192" width="9.140625" style="12"/>
    <col min="8193" max="8193" width="10.42578125" style="12" customWidth="1"/>
    <col min="8194" max="8194" width="10.28515625" style="12" customWidth="1"/>
    <col min="8195" max="8445" width="9.140625" style="12"/>
    <col min="8446" max="8446" width="17.140625" style="12" customWidth="1"/>
    <col min="8447" max="8448" width="9.140625" style="12"/>
    <col min="8449" max="8449" width="10.42578125" style="12" customWidth="1"/>
    <col min="8450" max="8450" width="10.28515625" style="12" customWidth="1"/>
    <col min="8451" max="8701" width="9.140625" style="12"/>
    <col min="8702" max="8702" width="17.140625" style="12" customWidth="1"/>
    <col min="8703" max="8704" width="9.140625" style="12"/>
    <col min="8705" max="8705" width="10.42578125" style="12" customWidth="1"/>
    <col min="8706" max="8706" width="10.28515625" style="12" customWidth="1"/>
    <col min="8707" max="8957" width="9.140625" style="12"/>
    <col min="8958" max="8958" width="17.140625" style="12" customWidth="1"/>
    <col min="8959" max="8960" width="9.140625" style="12"/>
    <col min="8961" max="8961" width="10.42578125" style="12" customWidth="1"/>
    <col min="8962" max="8962" width="10.28515625" style="12" customWidth="1"/>
    <col min="8963" max="9213" width="9.140625" style="12"/>
    <col min="9214" max="9214" width="17.140625" style="12" customWidth="1"/>
    <col min="9215" max="9216" width="9.140625" style="12"/>
    <col min="9217" max="9217" width="10.42578125" style="12" customWidth="1"/>
    <col min="9218" max="9218" width="10.28515625" style="12" customWidth="1"/>
    <col min="9219" max="9469" width="9.140625" style="12"/>
    <col min="9470" max="9470" width="17.140625" style="12" customWidth="1"/>
    <col min="9471" max="9472" width="9.140625" style="12"/>
    <col min="9473" max="9473" width="10.42578125" style="12" customWidth="1"/>
    <col min="9474" max="9474" width="10.28515625" style="12" customWidth="1"/>
    <col min="9475" max="9725" width="9.140625" style="12"/>
    <col min="9726" max="9726" width="17.140625" style="12" customWidth="1"/>
    <col min="9727" max="9728" width="9.140625" style="12"/>
    <col min="9729" max="9729" width="10.42578125" style="12" customWidth="1"/>
    <col min="9730" max="9730" width="10.28515625" style="12" customWidth="1"/>
    <col min="9731" max="9981" width="9.140625" style="12"/>
    <col min="9982" max="9982" width="17.140625" style="12" customWidth="1"/>
    <col min="9983" max="9984" width="9.140625" style="12"/>
    <col min="9985" max="9985" width="10.42578125" style="12" customWidth="1"/>
    <col min="9986" max="9986" width="10.28515625" style="12" customWidth="1"/>
    <col min="9987" max="10237" width="9.140625" style="12"/>
    <col min="10238" max="10238" width="17.140625" style="12" customWidth="1"/>
    <col min="10239" max="10240" width="9.140625" style="12"/>
    <col min="10241" max="10241" width="10.42578125" style="12" customWidth="1"/>
    <col min="10242" max="10242" width="10.28515625" style="12" customWidth="1"/>
    <col min="10243" max="10493" width="9.140625" style="12"/>
    <col min="10494" max="10494" width="17.140625" style="12" customWidth="1"/>
    <col min="10495" max="10496" width="9.140625" style="12"/>
    <col min="10497" max="10497" width="10.42578125" style="12" customWidth="1"/>
    <col min="10498" max="10498" width="10.28515625" style="12" customWidth="1"/>
    <col min="10499" max="10749" width="9.140625" style="12"/>
    <col min="10750" max="10750" width="17.140625" style="12" customWidth="1"/>
    <col min="10751" max="10752" width="9.140625" style="12"/>
    <col min="10753" max="10753" width="10.42578125" style="12" customWidth="1"/>
    <col min="10754" max="10754" width="10.28515625" style="12" customWidth="1"/>
    <col min="10755" max="11005" width="9.140625" style="12"/>
    <col min="11006" max="11006" width="17.140625" style="12" customWidth="1"/>
    <col min="11007" max="11008" width="9.140625" style="12"/>
    <col min="11009" max="11009" width="10.42578125" style="12" customWidth="1"/>
    <col min="11010" max="11010" width="10.28515625" style="12" customWidth="1"/>
    <col min="11011" max="11261" width="9.140625" style="12"/>
    <col min="11262" max="11262" width="17.140625" style="12" customWidth="1"/>
    <col min="11263" max="11264" width="9.140625" style="12"/>
    <col min="11265" max="11265" width="10.42578125" style="12" customWidth="1"/>
    <col min="11266" max="11266" width="10.28515625" style="12" customWidth="1"/>
    <col min="11267" max="11517" width="9.140625" style="12"/>
    <col min="11518" max="11518" width="17.140625" style="12" customWidth="1"/>
    <col min="11519" max="11520" width="9.140625" style="12"/>
    <col min="11521" max="11521" width="10.42578125" style="12" customWidth="1"/>
    <col min="11522" max="11522" width="10.28515625" style="12" customWidth="1"/>
    <col min="11523" max="11773" width="9.140625" style="12"/>
    <col min="11774" max="11774" width="17.140625" style="12" customWidth="1"/>
    <col min="11775" max="11776" width="9.140625" style="12"/>
    <col min="11777" max="11777" width="10.42578125" style="12" customWidth="1"/>
    <col min="11778" max="11778" width="10.28515625" style="12" customWidth="1"/>
    <col min="11779" max="12029" width="9.140625" style="12"/>
    <col min="12030" max="12030" width="17.140625" style="12" customWidth="1"/>
    <col min="12031" max="12032" width="9.140625" style="12"/>
    <col min="12033" max="12033" width="10.42578125" style="12" customWidth="1"/>
    <col min="12034" max="12034" width="10.28515625" style="12" customWidth="1"/>
    <col min="12035" max="12285" width="9.140625" style="12"/>
    <col min="12286" max="12286" width="17.140625" style="12" customWidth="1"/>
    <col min="12287" max="12288" width="9.140625" style="12"/>
    <col min="12289" max="12289" width="10.42578125" style="12" customWidth="1"/>
    <col min="12290" max="12290" width="10.28515625" style="12" customWidth="1"/>
    <col min="12291" max="12541" width="9.140625" style="12"/>
    <col min="12542" max="12542" width="17.140625" style="12" customWidth="1"/>
    <col min="12543" max="12544" width="9.140625" style="12"/>
    <col min="12545" max="12545" width="10.42578125" style="12" customWidth="1"/>
    <col min="12546" max="12546" width="10.28515625" style="12" customWidth="1"/>
    <col min="12547" max="12797" width="9.140625" style="12"/>
    <col min="12798" max="12798" width="17.140625" style="12" customWidth="1"/>
    <col min="12799" max="12800" width="9.140625" style="12"/>
    <col min="12801" max="12801" width="10.42578125" style="12" customWidth="1"/>
    <col min="12802" max="12802" width="10.28515625" style="12" customWidth="1"/>
    <col min="12803" max="13053" width="9.140625" style="12"/>
    <col min="13054" max="13054" width="17.140625" style="12" customWidth="1"/>
    <col min="13055" max="13056" width="9.140625" style="12"/>
    <col min="13057" max="13057" width="10.42578125" style="12" customWidth="1"/>
    <col min="13058" max="13058" width="10.28515625" style="12" customWidth="1"/>
    <col min="13059" max="13309" width="9.140625" style="12"/>
    <col min="13310" max="13310" width="17.140625" style="12" customWidth="1"/>
    <col min="13311" max="13312" width="9.140625" style="12"/>
    <col min="13313" max="13313" width="10.42578125" style="12" customWidth="1"/>
    <col min="13314" max="13314" width="10.28515625" style="12" customWidth="1"/>
    <col min="13315" max="13565" width="9.140625" style="12"/>
    <col min="13566" max="13566" width="17.140625" style="12" customWidth="1"/>
    <col min="13567" max="13568" width="9.140625" style="12"/>
    <col min="13569" max="13569" width="10.42578125" style="12" customWidth="1"/>
    <col min="13570" max="13570" width="10.28515625" style="12" customWidth="1"/>
    <col min="13571" max="13821" width="9.140625" style="12"/>
    <col min="13822" max="13822" width="17.140625" style="12" customWidth="1"/>
    <col min="13823" max="13824" width="9.140625" style="12"/>
    <col min="13825" max="13825" width="10.42578125" style="12" customWidth="1"/>
    <col min="13826" max="13826" width="10.28515625" style="12" customWidth="1"/>
    <col min="13827" max="14077" width="9.140625" style="12"/>
    <col min="14078" max="14078" width="17.140625" style="12" customWidth="1"/>
    <col min="14079" max="14080" width="9.140625" style="12"/>
    <col min="14081" max="14081" width="10.42578125" style="12" customWidth="1"/>
    <col min="14082" max="14082" width="10.28515625" style="12" customWidth="1"/>
    <col min="14083" max="14333" width="9.140625" style="12"/>
    <col min="14334" max="14334" width="17.140625" style="12" customWidth="1"/>
    <col min="14335" max="14336" width="9.140625" style="12"/>
    <col min="14337" max="14337" width="10.42578125" style="12" customWidth="1"/>
    <col min="14338" max="14338" width="10.28515625" style="12" customWidth="1"/>
    <col min="14339" max="14589" width="9.140625" style="12"/>
    <col min="14590" max="14590" width="17.140625" style="12" customWidth="1"/>
    <col min="14591" max="14592" width="9.140625" style="12"/>
    <col min="14593" max="14593" width="10.42578125" style="12" customWidth="1"/>
    <col min="14594" max="14594" width="10.28515625" style="12" customWidth="1"/>
    <col min="14595" max="14845" width="9.140625" style="12"/>
    <col min="14846" max="14846" width="17.140625" style="12" customWidth="1"/>
    <col min="14847" max="14848" width="9.140625" style="12"/>
    <col min="14849" max="14849" width="10.42578125" style="12" customWidth="1"/>
    <col min="14850" max="14850" width="10.28515625" style="12" customWidth="1"/>
    <col min="14851" max="15101" width="9.140625" style="12"/>
    <col min="15102" max="15102" width="17.140625" style="12" customWidth="1"/>
    <col min="15103" max="15104" width="9.140625" style="12"/>
    <col min="15105" max="15105" width="10.42578125" style="12" customWidth="1"/>
    <col min="15106" max="15106" width="10.28515625" style="12" customWidth="1"/>
    <col min="15107" max="15357" width="9.140625" style="12"/>
    <col min="15358" max="15358" width="17.140625" style="12" customWidth="1"/>
    <col min="15359" max="15360" width="9.140625" style="12"/>
    <col min="15361" max="15361" width="10.42578125" style="12" customWidth="1"/>
    <col min="15362" max="15362" width="10.28515625" style="12" customWidth="1"/>
    <col min="15363" max="15613" width="9.140625" style="12"/>
    <col min="15614" max="15614" width="17.140625" style="12" customWidth="1"/>
    <col min="15615" max="15616" width="9.140625" style="12"/>
    <col min="15617" max="15617" width="10.42578125" style="12" customWidth="1"/>
    <col min="15618" max="15618" width="10.28515625" style="12" customWidth="1"/>
    <col min="15619" max="15869" width="9.140625" style="12"/>
    <col min="15870" max="15870" width="17.140625" style="12" customWidth="1"/>
    <col min="15871" max="15872" width="9.140625" style="12"/>
    <col min="15873" max="15873" width="10.42578125" style="12" customWidth="1"/>
    <col min="15874" max="15874" width="10.28515625" style="12" customWidth="1"/>
    <col min="15875" max="16125" width="9.140625" style="12"/>
    <col min="16126" max="16126" width="17.140625" style="12" customWidth="1"/>
    <col min="16127" max="16128" width="9.140625" style="12"/>
    <col min="16129" max="16129" width="10.42578125" style="12" customWidth="1"/>
    <col min="16130" max="16130" width="10.28515625" style="12" customWidth="1"/>
    <col min="16131" max="16384" width="9.140625" style="12"/>
  </cols>
  <sheetData>
    <row r="2" spans="1:8" ht="14.25" customHeight="1" x14ac:dyDescent="0.25">
      <c r="C2" s="55" t="s">
        <v>258</v>
      </c>
      <c r="D2" s="56" t="s">
        <v>259</v>
      </c>
      <c r="E2" s="57" t="s">
        <v>260</v>
      </c>
    </row>
    <row r="3" spans="1:8" x14ac:dyDescent="0.25">
      <c r="A3" s="9" t="s">
        <v>49</v>
      </c>
      <c r="B3" s="22" t="s">
        <v>3</v>
      </c>
      <c r="C3" s="23" t="s">
        <v>50</v>
      </c>
      <c r="D3" s="9" t="s">
        <v>51</v>
      </c>
      <c r="E3" s="9" t="s">
        <v>52</v>
      </c>
    </row>
    <row r="4" spans="1:8" x14ac:dyDescent="0.25">
      <c r="A4" s="12" t="s">
        <v>66</v>
      </c>
      <c r="B4" s="24">
        <v>35504</v>
      </c>
      <c r="C4" s="21">
        <v>1038</v>
      </c>
      <c r="D4" s="12">
        <v>179</v>
      </c>
      <c r="E4" s="12">
        <v>98</v>
      </c>
    </row>
    <row r="5" spans="1:8" x14ac:dyDescent="0.25">
      <c r="A5" s="12" t="s">
        <v>56</v>
      </c>
      <c r="B5" s="24">
        <v>35469</v>
      </c>
      <c r="C5" s="21">
        <v>1880</v>
      </c>
      <c r="D5" s="12">
        <v>149</v>
      </c>
      <c r="E5" s="12">
        <v>95</v>
      </c>
      <c r="G5" s="38"/>
      <c r="H5" s="38"/>
    </row>
    <row r="6" spans="1:8" ht="15" customHeight="1" x14ac:dyDescent="0.25">
      <c r="A6" s="12" t="s">
        <v>73</v>
      </c>
      <c r="B6" s="24">
        <v>35455</v>
      </c>
      <c r="C6" s="21">
        <v>821</v>
      </c>
      <c r="D6" s="54">
        <v>385</v>
      </c>
      <c r="E6" s="12">
        <v>146</v>
      </c>
      <c r="G6" s="39"/>
      <c r="H6" s="39"/>
    </row>
    <row r="7" spans="1:8" x14ac:dyDescent="0.25">
      <c r="A7" s="12" t="s">
        <v>57</v>
      </c>
      <c r="B7" s="24">
        <v>35459</v>
      </c>
      <c r="C7" s="21">
        <v>1822</v>
      </c>
      <c r="D7" s="12">
        <v>328</v>
      </c>
      <c r="E7" s="12">
        <v>124</v>
      </c>
      <c r="G7" s="39"/>
      <c r="H7" s="39"/>
    </row>
    <row r="8" spans="1:8" x14ac:dyDescent="0.25">
      <c r="A8" s="12" t="s">
        <v>65</v>
      </c>
      <c r="B8" s="24">
        <v>35471</v>
      </c>
      <c r="C8" s="21">
        <v>1073</v>
      </c>
      <c r="D8" s="12">
        <v>128</v>
      </c>
      <c r="E8" s="12">
        <v>32</v>
      </c>
      <c r="G8" s="39"/>
      <c r="H8" s="39"/>
    </row>
    <row r="9" spans="1:8" x14ac:dyDescent="0.25">
      <c r="A9" s="12" t="s">
        <v>55</v>
      </c>
      <c r="B9" s="24">
        <v>35475</v>
      </c>
      <c r="C9" s="21">
        <v>1881</v>
      </c>
      <c r="D9" s="12">
        <v>376</v>
      </c>
      <c r="E9" s="12">
        <v>58</v>
      </c>
    </row>
    <row r="10" spans="1:8" x14ac:dyDescent="0.25">
      <c r="A10" s="12" t="s">
        <v>62</v>
      </c>
      <c r="B10" s="24">
        <v>35514</v>
      </c>
      <c r="C10" s="21">
        <v>1222</v>
      </c>
      <c r="D10" s="12">
        <v>37</v>
      </c>
      <c r="E10" s="12">
        <v>5</v>
      </c>
    </row>
    <row r="11" spans="1:8" x14ac:dyDescent="0.25">
      <c r="A11" s="12" t="s">
        <v>68</v>
      </c>
      <c r="B11" s="24">
        <v>35494</v>
      </c>
      <c r="C11" s="21">
        <v>945</v>
      </c>
      <c r="D11" s="12">
        <v>265</v>
      </c>
      <c r="E11" s="12">
        <v>47</v>
      </c>
    </row>
    <row r="12" spans="1:8" x14ac:dyDescent="0.25">
      <c r="A12" s="12" t="s">
        <v>71</v>
      </c>
      <c r="B12" s="24">
        <v>35467</v>
      </c>
      <c r="C12" s="21">
        <v>910</v>
      </c>
      <c r="D12" s="12">
        <v>93</v>
      </c>
      <c r="E12" s="12">
        <v>45</v>
      </c>
    </row>
    <row r="13" spans="1:8" x14ac:dyDescent="0.25">
      <c r="A13" s="12" t="s">
        <v>61</v>
      </c>
      <c r="B13" s="24">
        <v>35520</v>
      </c>
      <c r="C13" s="21">
        <v>1233</v>
      </c>
      <c r="D13" s="12">
        <v>415</v>
      </c>
      <c r="E13" s="12">
        <v>59</v>
      </c>
    </row>
    <row r="14" spans="1:8" x14ac:dyDescent="0.25">
      <c r="A14" s="12" t="s">
        <v>64</v>
      </c>
      <c r="B14" s="24">
        <v>35453</v>
      </c>
      <c r="C14" s="21">
        <v>1180</v>
      </c>
      <c r="D14" s="12">
        <v>205</v>
      </c>
      <c r="E14" s="12">
        <v>147</v>
      </c>
    </row>
    <row r="15" spans="1:8" x14ac:dyDescent="0.25">
      <c r="A15" s="12" t="s">
        <v>53</v>
      </c>
      <c r="B15" s="24">
        <v>35461</v>
      </c>
      <c r="C15" s="21">
        <v>1965</v>
      </c>
      <c r="D15" s="12">
        <v>145</v>
      </c>
      <c r="E15" s="12">
        <v>31</v>
      </c>
    </row>
    <row r="16" spans="1:8" x14ac:dyDescent="0.25">
      <c r="A16" s="12" t="s">
        <v>67</v>
      </c>
      <c r="B16" s="24">
        <v>35512</v>
      </c>
      <c r="C16" s="21">
        <v>955</v>
      </c>
      <c r="D16" s="12">
        <v>37</v>
      </c>
      <c r="E16" s="12">
        <v>8</v>
      </c>
    </row>
    <row r="17" spans="1:5" x14ac:dyDescent="0.25">
      <c r="A17" s="12" t="s">
        <v>74</v>
      </c>
      <c r="B17" s="24">
        <v>35498</v>
      </c>
      <c r="C17" s="21">
        <v>781</v>
      </c>
      <c r="D17" s="12">
        <v>85</v>
      </c>
      <c r="E17" s="12">
        <v>33</v>
      </c>
    </row>
    <row r="18" spans="1:5" x14ac:dyDescent="0.25">
      <c r="A18" s="12" t="s">
        <v>54</v>
      </c>
      <c r="B18" s="24">
        <v>35463</v>
      </c>
      <c r="C18" s="21">
        <v>1964</v>
      </c>
      <c r="D18" s="12">
        <v>111</v>
      </c>
      <c r="E18" s="12">
        <v>73</v>
      </c>
    </row>
    <row r="19" spans="1:5" x14ac:dyDescent="0.25">
      <c r="A19" s="12" t="s">
        <v>63</v>
      </c>
      <c r="B19" s="24">
        <v>35510</v>
      </c>
      <c r="C19" s="21">
        <v>1190</v>
      </c>
      <c r="D19" s="12">
        <v>275</v>
      </c>
      <c r="E19" s="12">
        <v>37</v>
      </c>
    </row>
    <row r="20" spans="1:5" x14ac:dyDescent="0.25">
      <c r="A20" s="12" t="s">
        <v>72</v>
      </c>
      <c r="B20" s="24">
        <v>35496</v>
      </c>
      <c r="C20" s="21">
        <v>904</v>
      </c>
      <c r="D20" s="12">
        <v>171</v>
      </c>
      <c r="E20" s="12">
        <v>145</v>
      </c>
    </row>
    <row r="21" spans="1:5" x14ac:dyDescent="0.25">
      <c r="A21" s="12" t="s">
        <v>69</v>
      </c>
      <c r="B21" s="24">
        <v>35500</v>
      </c>
      <c r="C21" s="21">
        <v>936</v>
      </c>
      <c r="D21" s="12">
        <v>279</v>
      </c>
      <c r="E21" s="12">
        <v>109</v>
      </c>
    </row>
    <row r="22" spans="1:5" x14ac:dyDescent="0.25">
      <c r="A22" s="12" t="s">
        <v>70</v>
      </c>
      <c r="B22" s="24">
        <v>35479</v>
      </c>
      <c r="C22" s="21">
        <v>926</v>
      </c>
      <c r="D22" s="12">
        <v>354</v>
      </c>
      <c r="E22" s="12">
        <v>19</v>
      </c>
    </row>
    <row r="23" spans="1:5" x14ac:dyDescent="0.25">
      <c r="A23" s="12" t="s">
        <v>58</v>
      </c>
      <c r="B23" s="24">
        <v>35481</v>
      </c>
      <c r="C23" s="21">
        <v>1775</v>
      </c>
      <c r="D23" s="12">
        <v>66</v>
      </c>
      <c r="E23" s="12">
        <v>12</v>
      </c>
    </row>
    <row r="24" spans="1:5" x14ac:dyDescent="0.25">
      <c r="A24" s="12" t="s">
        <v>59</v>
      </c>
      <c r="B24" s="24">
        <v>35502</v>
      </c>
      <c r="C24" s="21">
        <v>1740</v>
      </c>
      <c r="D24" s="12">
        <v>69</v>
      </c>
      <c r="E24" s="12">
        <v>59</v>
      </c>
    </row>
    <row r="25" spans="1:5" x14ac:dyDescent="0.25">
      <c r="A25" s="12" t="s">
        <v>60</v>
      </c>
      <c r="B25" s="24">
        <v>35457</v>
      </c>
      <c r="C25" s="21">
        <v>1724</v>
      </c>
      <c r="D25" s="12">
        <v>499</v>
      </c>
      <c r="E25" s="12">
        <v>151</v>
      </c>
    </row>
  </sheetData>
  <conditionalFormatting sqref="C4:C25">
    <cfRule type="top10" dxfId="58" priority="6" percent="1" rank="20"/>
  </conditionalFormatting>
  <conditionalFormatting sqref="E4:E25">
    <cfRule type="top10" dxfId="57" priority="5" bottom="1" rank="10"/>
  </conditionalFormatting>
  <conditionalFormatting sqref="D4:D25">
    <cfRule type="aboveAverage" dxfId="56" priority="4"/>
  </conditionalFormatting>
  <printOptions gridLines="1" gridLinesSet="0"/>
  <pageMargins left="0.75" right="0.75" top="1" bottom="1" header="0.5" footer="0.5"/>
  <pageSetup scale="63" orientation="portrait" r:id="rId1"/>
  <headerFooter alignWithMargins="0">
    <oddHeader>&amp;C&amp;F</oddHeader>
    <oddFooter>&amp;CPage &amp;P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F11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  <col min="2" max="2" width="8.140625" bestFit="1" customWidth="1"/>
    <col min="3" max="3" width="8.85546875" bestFit="1" customWidth="1"/>
    <col min="4" max="4" width="8.140625" bestFit="1" customWidth="1"/>
    <col min="5" max="5" width="8.85546875" bestFit="1" customWidth="1"/>
    <col min="6" max="6" width="10.28515625" bestFit="1" customWidth="1"/>
  </cols>
  <sheetData>
    <row r="2" spans="1:6" x14ac:dyDescent="0.25">
      <c r="A2" s="1" t="s">
        <v>192</v>
      </c>
      <c r="B2" s="1" t="s">
        <v>194</v>
      </c>
      <c r="C2" s="1" t="s">
        <v>205</v>
      </c>
      <c r="D2" s="1" t="s">
        <v>195</v>
      </c>
      <c r="E2" s="1" t="s">
        <v>206</v>
      </c>
      <c r="F2" s="1" t="s">
        <v>193</v>
      </c>
    </row>
    <row r="3" spans="1:6" x14ac:dyDescent="0.25">
      <c r="A3" s="32" t="s">
        <v>196</v>
      </c>
      <c r="B3" s="34">
        <v>96</v>
      </c>
      <c r="C3" s="34">
        <v>97</v>
      </c>
      <c r="D3" s="34">
        <v>90</v>
      </c>
      <c r="E3" s="34">
        <v>82</v>
      </c>
      <c r="F3" s="35">
        <f t="shared" ref="F3:F11" si="0">(B3+(C3*3)+D3+(E3*3))/8</f>
        <v>90.375</v>
      </c>
    </row>
    <row r="4" spans="1:6" x14ac:dyDescent="0.25">
      <c r="A4" s="32" t="s">
        <v>197</v>
      </c>
      <c r="B4" s="32">
        <v>59</v>
      </c>
      <c r="C4" s="32">
        <v>55</v>
      </c>
      <c r="D4" s="32">
        <v>71</v>
      </c>
      <c r="E4" s="32">
        <v>94</v>
      </c>
      <c r="F4" s="36">
        <f t="shared" si="0"/>
        <v>72.125</v>
      </c>
    </row>
    <row r="5" spans="1:6" x14ac:dyDescent="0.25">
      <c r="A5" s="32" t="s">
        <v>198</v>
      </c>
      <c r="B5" s="32">
        <v>69</v>
      </c>
      <c r="C5" s="32">
        <v>71</v>
      </c>
      <c r="D5" s="32">
        <v>98</v>
      </c>
      <c r="E5" s="32">
        <v>98</v>
      </c>
      <c r="F5" s="36">
        <f t="shared" si="0"/>
        <v>84.25</v>
      </c>
    </row>
    <row r="6" spans="1:6" x14ac:dyDescent="0.25">
      <c r="A6" s="32" t="s">
        <v>199</v>
      </c>
      <c r="B6" s="32">
        <v>99</v>
      </c>
      <c r="C6" s="32">
        <v>90</v>
      </c>
      <c r="D6" s="32">
        <v>59</v>
      </c>
      <c r="E6" s="32">
        <v>79</v>
      </c>
      <c r="F6" s="36">
        <f t="shared" si="0"/>
        <v>83.125</v>
      </c>
    </row>
    <row r="7" spans="1:6" x14ac:dyDescent="0.25">
      <c r="A7" s="32" t="s">
        <v>200</v>
      </c>
      <c r="B7" s="32">
        <v>56</v>
      </c>
      <c r="C7" s="32">
        <v>86</v>
      </c>
      <c r="D7" s="32">
        <v>65</v>
      </c>
      <c r="E7" s="32">
        <v>74</v>
      </c>
      <c r="F7" s="36">
        <f t="shared" si="0"/>
        <v>75.125</v>
      </c>
    </row>
    <row r="8" spans="1:6" x14ac:dyDescent="0.25">
      <c r="A8" s="32" t="s">
        <v>201</v>
      </c>
      <c r="B8" s="32">
        <v>57</v>
      </c>
      <c r="C8" s="32">
        <v>61</v>
      </c>
      <c r="D8" s="32">
        <v>84</v>
      </c>
      <c r="E8" s="32">
        <v>67</v>
      </c>
      <c r="F8" s="36">
        <f t="shared" si="0"/>
        <v>65.625</v>
      </c>
    </row>
    <row r="9" spans="1:6" x14ac:dyDescent="0.25">
      <c r="A9" s="32" t="s">
        <v>202</v>
      </c>
      <c r="B9" s="32">
        <v>55</v>
      </c>
      <c r="C9" s="32">
        <v>86</v>
      </c>
      <c r="D9" s="32">
        <v>59</v>
      </c>
      <c r="E9" s="32">
        <v>86</v>
      </c>
      <c r="F9" s="36">
        <f t="shared" si="0"/>
        <v>78.75</v>
      </c>
    </row>
    <row r="10" spans="1:6" x14ac:dyDescent="0.25">
      <c r="A10" s="32" t="s">
        <v>203</v>
      </c>
      <c r="B10" s="32">
        <v>89</v>
      </c>
      <c r="C10" s="32">
        <v>91</v>
      </c>
      <c r="D10" s="32">
        <v>91</v>
      </c>
      <c r="E10" s="32">
        <v>81</v>
      </c>
      <c r="F10" s="36">
        <f t="shared" si="0"/>
        <v>87</v>
      </c>
    </row>
    <row r="11" spans="1:6" x14ac:dyDescent="0.25">
      <c r="A11" s="33" t="s">
        <v>204</v>
      </c>
      <c r="B11" s="33">
        <v>55</v>
      </c>
      <c r="C11" s="33">
        <v>77</v>
      </c>
      <c r="D11" s="33">
        <v>91</v>
      </c>
      <c r="E11" s="33">
        <v>86</v>
      </c>
      <c r="F11" s="37">
        <f t="shared" si="0"/>
        <v>79.375</v>
      </c>
    </row>
  </sheetData>
  <conditionalFormatting sqref="F3:F11">
    <cfRule type="top10" dxfId="48" priority="1" rank="2"/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2:I27"/>
  <sheetViews>
    <sheetView workbookViewId="0">
      <selection activeCell="A2" sqref="A2"/>
    </sheetView>
  </sheetViews>
  <sheetFormatPr defaultColWidth="22.140625" defaultRowHeight="15" x14ac:dyDescent="0.25"/>
  <cols>
    <col min="1" max="1" width="19.85546875" style="77" customWidth="1"/>
    <col min="2" max="2" width="19.7109375" style="77" customWidth="1"/>
    <col min="3" max="3" width="11.140625" style="77" customWidth="1"/>
    <col min="4" max="4" width="8.5703125" style="77" customWidth="1"/>
    <col min="5" max="5" width="10.42578125" style="77" customWidth="1"/>
    <col min="6" max="6" width="13.28515625" style="77" customWidth="1"/>
    <col min="7" max="7" width="11.140625" style="77" customWidth="1"/>
    <col min="8" max="16384" width="22.140625" style="77"/>
  </cols>
  <sheetData>
    <row r="2" spans="1:6" x14ac:dyDescent="0.25">
      <c r="A2" s="78" t="s">
        <v>100</v>
      </c>
      <c r="B2" s="78" t="s">
        <v>101</v>
      </c>
      <c r="C2" s="78" t="s">
        <v>49</v>
      </c>
      <c r="D2" s="79" t="s">
        <v>102</v>
      </c>
      <c r="E2" s="78" t="s">
        <v>93</v>
      </c>
      <c r="F2" s="78" t="s">
        <v>103</v>
      </c>
    </row>
    <row r="3" spans="1:6" x14ac:dyDescent="0.25">
      <c r="A3" s="77" t="s">
        <v>108</v>
      </c>
      <c r="B3" s="77" t="s">
        <v>109</v>
      </c>
      <c r="C3" s="77" t="s">
        <v>110</v>
      </c>
      <c r="D3" s="80">
        <v>5021</v>
      </c>
      <c r="E3" s="77" t="s">
        <v>28</v>
      </c>
      <c r="F3" s="77" t="s">
        <v>111</v>
      </c>
    </row>
    <row r="4" spans="1:6" x14ac:dyDescent="0.25">
      <c r="A4" s="77" t="s">
        <v>112</v>
      </c>
      <c r="B4" s="77" t="s">
        <v>113</v>
      </c>
      <c r="C4" s="77" t="s">
        <v>110</v>
      </c>
      <c r="D4" s="80">
        <v>5023</v>
      </c>
      <c r="E4" s="77" t="s">
        <v>28</v>
      </c>
      <c r="F4" s="77" t="s">
        <v>114</v>
      </c>
    </row>
    <row r="5" spans="1:6" x14ac:dyDescent="0.25">
      <c r="A5" s="77" t="s">
        <v>121</v>
      </c>
      <c r="B5" s="77" t="s">
        <v>122</v>
      </c>
      <c r="C5" s="77" t="s">
        <v>123</v>
      </c>
      <c r="D5" s="80" t="s">
        <v>124</v>
      </c>
      <c r="E5" s="77" t="s">
        <v>92</v>
      </c>
      <c r="F5" s="77" t="s">
        <v>125</v>
      </c>
    </row>
    <row r="6" spans="1:6" x14ac:dyDescent="0.25">
      <c r="A6" s="77" t="s">
        <v>130</v>
      </c>
      <c r="B6" s="77" t="s">
        <v>131</v>
      </c>
      <c r="C6" s="77" t="s">
        <v>132</v>
      </c>
      <c r="D6" s="80">
        <v>67000</v>
      </c>
      <c r="E6" s="77" t="s">
        <v>85</v>
      </c>
      <c r="F6" s="77" t="s">
        <v>133</v>
      </c>
    </row>
    <row r="7" spans="1:6" x14ac:dyDescent="0.25">
      <c r="A7" s="77" t="s">
        <v>115</v>
      </c>
      <c r="B7" s="77" t="s">
        <v>116</v>
      </c>
      <c r="C7" s="77" t="s">
        <v>117</v>
      </c>
      <c r="D7" s="80" t="s">
        <v>118</v>
      </c>
      <c r="E7" s="77" t="s">
        <v>119</v>
      </c>
      <c r="F7" s="77" t="s">
        <v>120</v>
      </c>
    </row>
    <row r="8" spans="1:6" x14ac:dyDescent="0.25">
      <c r="A8" s="77" t="s">
        <v>149</v>
      </c>
      <c r="B8" s="77" t="s">
        <v>150</v>
      </c>
      <c r="C8" s="77" t="s">
        <v>151</v>
      </c>
      <c r="D8" s="80">
        <v>5020</v>
      </c>
      <c r="E8" s="77" t="s">
        <v>135</v>
      </c>
      <c r="F8" s="77" t="s">
        <v>152</v>
      </c>
    </row>
    <row r="9" spans="1:6" x14ac:dyDescent="0.25">
      <c r="A9" s="77" t="s">
        <v>146</v>
      </c>
      <c r="B9" s="77" t="s">
        <v>147</v>
      </c>
      <c r="C9" s="77" t="s">
        <v>110</v>
      </c>
      <c r="D9" s="80">
        <v>5033</v>
      </c>
      <c r="E9" s="77" t="s">
        <v>28</v>
      </c>
      <c r="F9" s="77" t="s">
        <v>148</v>
      </c>
    </row>
    <row r="10" spans="1:6" x14ac:dyDescent="0.25">
      <c r="A10" s="77" t="s">
        <v>126</v>
      </c>
      <c r="B10" s="77" t="s">
        <v>127</v>
      </c>
      <c r="C10" s="77" t="s">
        <v>128</v>
      </c>
      <c r="D10" s="80">
        <v>68306</v>
      </c>
      <c r="E10" s="77" t="s">
        <v>86</v>
      </c>
      <c r="F10" s="77" t="s">
        <v>129</v>
      </c>
    </row>
    <row r="11" spans="1:6" x14ac:dyDescent="0.25">
      <c r="A11" s="77" t="s">
        <v>138</v>
      </c>
      <c r="B11" s="77" t="s">
        <v>139</v>
      </c>
      <c r="C11" s="77" t="s">
        <v>140</v>
      </c>
      <c r="D11" s="80">
        <v>50739</v>
      </c>
      <c r="E11" s="77" t="s">
        <v>86</v>
      </c>
      <c r="F11" s="77" t="s">
        <v>141</v>
      </c>
    </row>
    <row r="12" spans="1:6" x14ac:dyDescent="0.25">
      <c r="A12" s="77" t="s">
        <v>138</v>
      </c>
      <c r="B12" s="77" t="s">
        <v>139</v>
      </c>
      <c r="C12" s="77" t="s">
        <v>140</v>
      </c>
      <c r="D12" s="80">
        <v>50739</v>
      </c>
      <c r="E12" s="77" t="s">
        <v>86</v>
      </c>
      <c r="F12" s="77" t="s">
        <v>141</v>
      </c>
    </row>
    <row r="13" spans="1:6" x14ac:dyDescent="0.25">
      <c r="A13" s="77" t="s">
        <v>156</v>
      </c>
      <c r="B13" s="77" t="s">
        <v>157</v>
      </c>
      <c r="C13" s="77" t="s">
        <v>158</v>
      </c>
      <c r="D13" s="80">
        <v>1307</v>
      </c>
      <c r="E13" s="77" t="s">
        <v>86</v>
      </c>
      <c r="F13" s="77" t="s">
        <v>159</v>
      </c>
    </row>
    <row r="14" spans="1:6" x14ac:dyDescent="0.25">
      <c r="A14" s="77" t="s">
        <v>153</v>
      </c>
      <c r="B14" s="77" t="s">
        <v>154</v>
      </c>
      <c r="C14" s="77" t="s">
        <v>136</v>
      </c>
      <c r="D14" s="80">
        <v>1756</v>
      </c>
      <c r="E14" s="77" t="s">
        <v>137</v>
      </c>
      <c r="F14" s="77" t="s">
        <v>155</v>
      </c>
    </row>
    <row r="15" spans="1:6" x14ac:dyDescent="0.25">
      <c r="A15" s="77" t="s">
        <v>104</v>
      </c>
      <c r="B15" s="77" t="s">
        <v>105</v>
      </c>
      <c r="C15" s="77" t="s">
        <v>106</v>
      </c>
      <c r="D15" s="80">
        <v>12209</v>
      </c>
      <c r="E15" s="77" t="s">
        <v>86</v>
      </c>
      <c r="F15" s="77" t="s">
        <v>107</v>
      </c>
    </row>
    <row r="16" spans="1:6" x14ac:dyDescent="0.25">
      <c r="A16" s="77" t="s">
        <v>142</v>
      </c>
      <c r="B16" s="77" t="s">
        <v>143</v>
      </c>
      <c r="C16" s="77" t="s">
        <v>144</v>
      </c>
      <c r="D16" s="80">
        <v>75012</v>
      </c>
      <c r="E16" s="77" t="s">
        <v>85</v>
      </c>
      <c r="F16" s="77" t="s">
        <v>145</v>
      </c>
    </row>
    <row r="17" spans="1:9" x14ac:dyDescent="0.25">
      <c r="A17" s="77" t="s">
        <v>126</v>
      </c>
      <c r="B17" s="77" t="s">
        <v>127</v>
      </c>
      <c r="C17" s="77" t="s">
        <v>128</v>
      </c>
      <c r="D17" s="80">
        <v>68306</v>
      </c>
      <c r="E17" s="77" t="s">
        <v>86</v>
      </c>
      <c r="F17" s="77" t="s">
        <v>129</v>
      </c>
    </row>
    <row r="18" spans="1:9" x14ac:dyDescent="0.25">
      <c r="A18" s="77" t="s">
        <v>160</v>
      </c>
      <c r="B18" s="77" t="s">
        <v>161</v>
      </c>
      <c r="C18" s="77" t="s">
        <v>134</v>
      </c>
      <c r="D18" s="80">
        <v>1010</v>
      </c>
      <c r="E18" s="77" t="s">
        <v>14</v>
      </c>
      <c r="F18" s="77" t="s">
        <v>162</v>
      </c>
    </row>
    <row r="19" spans="1:9" x14ac:dyDescent="0.25">
      <c r="A19" s="77" t="s">
        <v>115</v>
      </c>
      <c r="B19" s="77" t="s">
        <v>116</v>
      </c>
      <c r="C19" s="77" t="s">
        <v>117</v>
      </c>
      <c r="D19" s="80" t="s">
        <v>118</v>
      </c>
      <c r="E19" s="77" t="s">
        <v>119</v>
      </c>
      <c r="F19" s="77" t="s">
        <v>120</v>
      </c>
    </row>
    <row r="20" spans="1:9" x14ac:dyDescent="0.25">
      <c r="A20" s="77" t="s">
        <v>104</v>
      </c>
      <c r="B20" s="77" t="s">
        <v>105</v>
      </c>
      <c r="C20" s="77" t="s">
        <v>106</v>
      </c>
      <c r="D20" s="80">
        <v>12209</v>
      </c>
      <c r="E20" s="77" t="s">
        <v>86</v>
      </c>
      <c r="F20" s="77" t="s">
        <v>107</v>
      </c>
    </row>
    <row r="21" spans="1:9" x14ac:dyDescent="0.25">
      <c r="A21" s="77" t="s">
        <v>115</v>
      </c>
      <c r="B21" s="77" t="s">
        <v>116</v>
      </c>
      <c r="C21" s="77" t="s">
        <v>117</v>
      </c>
      <c r="D21" s="80" t="s">
        <v>118</v>
      </c>
      <c r="E21" s="77" t="s">
        <v>119</v>
      </c>
      <c r="F21" s="77" t="s">
        <v>120</v>
      </c>
    </row>
    <row r="23" spans="1:9" x14ac:dyDescent="0.25">
      <c r="A23" s="1"/>
      <c r="B23" s="1"/>
      <c r="C23" s="1"/>
      <c r="D23" s="1"/>
      <c r="E23" s="1"/>
      <c r="F23" s="1"/>
      <c r="H23" s="1"/>
      <c r="I23" s="1"/>
    </row>
    <row r="24" spans="1:9" x14ac:dyDescent="0.25">
      <c r="A24" s="81"/>
      <c r="B24" s="81"/>
      <c r="C24" s="81"/>
      <c r="D24" s="82"/>
      <c r="E24" s="81"/>
      <c r="F24" s="81"/>
      <c r="H24" s="81"/>
      <c r="I24" s="81"/>
    </row>
    <row r="25" spans="1:9" x14ac:dyDescent="0.25">
      <c r="A25" s="81"/>
      <c r="B25" s="81"/>
      <c r="C25" s="81"/>
      <c r="D25" s="82"/>
      <c r="E25" s="81"/>
      <c r="F25" s="81"/>
      <c r="H25" s="81"/>
      <c r="I25" s="81"/>
    </row>
    <row r="26" spans="1:9" x14ac:dyDescent="0.25">
      <c r="A26" s="81"/>
      <c r="B26" s="81"/>
      <c r="C26" s="81"/>
      <c r="D26" s="82"/>
      <c r="E26" s="81"/>
      <c r="F26" s="81"/>
      <c r="H26" s="81"/>
      <c r="I26" s="81"/>
    </row>
    <row r="27" spans="1:9" x14ac:dyDescent="0.25">
      <c r="A27" s="81"/>
      <c r="B27" s="81"/>
      <c r="C27" s="81"/>
      <c r="D27" s="82"/>
      <c r="E27" s="81"/>
      <c r="F27" s="81"/>
      <c r="H27" s="81"/>
      <c r="I27" s="81"/>
    </row>
  </sheetData>
  <conditionalFormatting sqref="A3:A21">
    <cfRule type="duplicateValues" dxfId="38" priority="5"/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2:AJ8"/>
  <sheetViews>
    <sheetView workbookViewId="0">
      <selection activeCell="A2" sqref="A2"/>
    </sheetView>
  </sheetViews>
  <sheetFormatPr defaultRowHeight="15" x14ac:dyDescent="0.25"/>
  <cols>
    <col min="1" max="1" width="10.7109375" style="27" bestFit="1" customWidth="1"/>
    <col min="2" max="2" width="5" style="27" bestFit="1" customWidth="1"/>
    <col min="3" max="3" width="4" style="27" bestFit="1" customWidth="1"/>
    <col min="4" max="4" width="6.42578125" style="27" bestFit="1" customWidth="1"/>
    <col min="5" max="5" width="6.140625" style="27" bestFit="1" customWidth="1"/>
    <col min="6" max="6" width="4" style="27" bestFit="1" customWidth="1"/>
    <col min="7" max="7" width="6.42578125" style="27" bestFit="1" customWidth="1"/>
    <col min="8" max="8" width="6.140625" style="27" bestFit="1" customWidth="1"/>
    <col min="9" max="9" width="4" style="27" bestFit="1" customWidth="1"/>
    <col min="10" max="10" width="6.42578125" style="27" bestFit="1" customWidth="1"/>
    <col min="11" max="11" width="6.140625" style="27" bestFit="1" customWidth="1"/>
    <col min="12" max="12" width="4" style="27" bestFit="1" customWidth="1"/>
    <col min="13" max="13" width="6.42578125" style="27" bestFit="1" customWidth="1"/>
    <col min="14" max="14" width="6.140625" style="27" bestFit="1" customWidth="1"/>
    <col min="15" max="15" width="4" style="27" bestFit="1" customWidth="1"/>
    <col min="16" max="16" width="7.42578125" style="27" bestFit="1" customWidth="1"/>
    <col min="17" max="17" width="7.140625" style="27" bestFit="1" customWidth="1"/>
    <col min="18" max="18" width="4" style="27" bestFit="1" customWidth="1"/>
    <col min="19" max="19" width="7.42578125" style="27" bestFit="1" customWidth="1"/>
    <col min="20" max="20" width="7.140625" style="27" bestFit="1" customWidth="1"/>
    <col min="21" max="21" width="4" style="27" bestFit="1" customWidth="1"/>
    <col min="22" max="22" width="7.42578125" style="27" bestFit="1" customWidth="1"/>
    <col min="23" max="23" width="7.140625" style="27" bestFit="1" customWidth="1"/>
    <col min="24" max="24" width="4" style="27" bestFit="1" customWidth="1"/>
    <col min="25" max="25" width="7.42578125" style="27" bestFit="1" customWidth="1"/>
    <col min="26" max="26" width="7.140625" style="27" bestFit="1" customWidth="1"/>
    <col min="27" max="27" width="4" style="27" bestFit="1" customWidth="1"/>
    <col min="28" max="29" width="4" style="27" customWidth="1"/>
    <col min="30" max="30" width="4" style="27" bestFit="1" customWidth="1"/>
    <col min="31" max="34" width="4" style="27" customWidth="1"/>
    <col min="35" max="36" width="4" style="27" bestFit="1" customWidth="1"/>
    <col min="37" max="278" width="9.140625" style="27"/>
    <col min="279" max="279" width="11.28515625" style="27" customWidth="1"/>
    <col min="280" max="283" width="5.5703125" style="27" customWidth="1"/>
    <col min="284" max="284" width="6.140625" style="27" customWidth="1"/>
    <col min="285" max="534" width="9.140625" style="27"/>
    <col min="535" max="535" width="11.28515625" style="27" customWidth="1"/>
    <col min="536" max="539" width="5.5703125" style="27" customWidth="1"/>
    <col min="540" max="540" width="6.140625" style="27" customWidth="1"/>
    <col min="541" max="790" width="9.140625" style="27"/>
    <col min="791" max="791" width="11.28515625" style="27" customWidth="1"/>
    <col min="792" max="795" width="5.5703125" style="27" customWidth="1"/>
    <col min="796" max="796" width="6.140625" style="27" customWidth="1"/>
    <col min="797" max="1046" width="9.140625" style="27"/>
    <col min="1047" max="1047" width="11.28515625" style="27" customWidth="1"/>
    <col min="1048" max="1051" width="5.5703125" style="27" customWidth="1"/>
    <col min="1052" max="1052" width="6.140625" style="27" customWidth="1"/>
    <col min="1053" max="1302" width="9.140625" style="27"/>
    <col min="1303" max="1303" width="11.28515625" style="27" customWidth="1"/>
    <col min="1304" max="1307" width="5.5703125" style="27" customWidth="1"/>
    <col min="1308" max="1308" width="6.140625" style="27" customWidth="1"/>
    <col min="1309" max="1558" width="9.140625" style="27"/>
    <col min="1559" max="1559" width="11.28515625" style="27" customWidth="1"/>
    <col min="1560" max="1563" width="5.5703125" style="27" customWidth="1"/>
    <col min="1564" max="1564" width="6.140625" style="27" customWidth="1"/>
    <col min="1565" max="1814" width="9.140625" style="27"/>
    <col min="1815" max="1815" width="11.28515625" style="27" customWidth="1"/>
    <col min="1816" max="1819" width="5.5703125" style="27" customWidth="1"/>
    <col min="1820" max="1820" width="6.140625" style="27" customWidth="1"/>
    <col min="1821" max="2070" width="9.140625" style="27"/>
    <col min="2071" max="2071" width="11.28515625" style="27" customWidth="1"/>
    <col min="2072" max="2075" width="5.5703125" style="27" customWidth="1"/>
    <col min="2076" max="2076" width="6.140625" style="27" customWidth="1"/>
    <col min="2077" max="2326" width="9.140625" style="27"/>
    <col min="2327" max="2327" width="11.28515625" style="27" customWidth="1"/>
    <col min="2328" max="2331" width="5.5703125" style="27" customWidth="1"/>
    <col min="2332" max="2332" width="6.140625" style="27" customWidth="1"/>
    <col min="2333" max="2582" width="9.140625" style="27"/>
    <col min="2583" max="2583" width="11.28515625" style="27" customWidth="1"/>
    <col min="2584" max="2587" width="5.5703125" style="27" customWidth="1"/>
    <col min="2588" max="2588" width="6.140625" style="27" customWidth="1"/>
    <col min="2589" max="2838" width="9.140625" style="27"/>
    <col min="2839" max="2839" width="11.28515625" style="27" customWidth="1"/>
    <col min="2840" max="2843" width="5.5703125" style="27" customWidth="1"/>
    <col min="2844" max="2844" width="6.140625" style="27" customWidth="1"/>
    <col min="2845" max="3094" width="9.140625" style="27"/>
    <col min="3095" max="3095" width="11.28515625" style="27" customWidth="1"/>
    <col min="3096" max="3099" width="5.5703125" style="27" customWidth="1"/>
    <col min="3100" max="3100" width="6.140625" style="27" customWidth="1"/>
    <col min="3101" max="3350" width="9.140625" style="27"/>
    <col min="3351" max="3351" width="11.28515625" style="27" customWidth="1"/>
    <col min="3352" max="3355" width="5.5703125" style="27" customWidth="1"/>
    <col min="3356" max="3356" width="6.140625" style="27" customWidth="1"/>
    <col min="3357" max="3606" width="9.140625" style="27"/>
    <col min="3607" max="3607" width="11.28515625" style="27" customWidth="1"/>
    <col min="3608" max="3611" width="5.5703125" style="27" customWidth="1"/>
    <col min="3612" max="3612" width="6.140625" style="27" customWidth="1"/>
    <col min="3613" max="3862" width="9.140625" style="27"/>
    <col min="3863" max="3863" width="11.28515625" style="27" customWidth="1"/>
    <col min="3864" max="3867" width="5.5703125" style="27" customWidth="1"/>
    <col min="3868" max="3868" width="6.140625" style="27" customWidth="1"/>
    <col min="3869" max="4118" width="9.140625" style="27"/>
    <col min="4119" max="4119" width="11.28515625" style="27" customWidth="1"/>
    <col min="4120" max="4123" width="5.5703125" style="27" customWidth="1"/>
    <col min="4124" max="4124" width="6.140625" style="27" customWidth="1"/>
    <col min="4125" max="4374" width="9.140625" style="27"/>
    <col min="4375" max="4375" width="11.28515625" style="27" customWidth="1"/>
    <col min="4376" max="4379" width="5.5703125" style="27" customWidth="1"/>
    <col min="4380" max="4380" width="6.140625" style="27" customWidth="1"/>
    <col min="4381" max="4630" width="9.140625" style="27"/>
    <col min="4631" max="4631" width="11.28515625" style="27" customWidth="1"/>
    <col min="4632" max="4635" width="5.5703125" style="27" customWidth="1"/>
    <col min="4636" max="4636" width="6.140625" style="27" customWidth="1"/>
    <col min="4637" max="4886" width="9.140625" style="27"/>
    <col min="4887" max="4887" width="11.28515625" style="27" customWidth="1"/>
    <col min="4888" max="4891" width="5.5703125" style="27" customWidth="1"/>
    <col min="4892" max="4892" width="6.140625" style="27" customWidth="1"/>
    <col min="4893" max="5142" width="9.140625" style="27"/>
    <col min="5143" max="5143" width="11.28515625" style="27" customWidth="1"/>
    <col min="5144" max="5147" width="5.5703125" style="27" customWidth="1"/>
    <col min="5148" max="5148" width="6.140625" style="27" customWidth="1"/>
    <col min="5149" max="5398" width="9.140625" style="27"/>
    <col min="5399" max="5399" width="11.28515625" style="27" customWidth="1"/>
    <col min="5400" max="5403" width="5.5703125" style="27" customWidth="1"/>
    <col min="5404" max="5404" width="6.140625" style="27" customWidth="1"/>
    <col min="5405" max="5654" width="9.140625" style="27"/>
    <col min="5655" max="5655" width="11.28515625" style="27" customWidth="1"/>
    <col min="5656" max="5659" width="5.5703125" style="27" customWidth="1"/>
    <col min="5660" max="5660" width="6.140625" style="27" customWidth="1"/>
    <col min="5661" max="5910" width="9.140625" style="27"/>
    <col min="5911" max="5911" width="11.28515625" style="27" customWidth="1"/>
    <col min="5912" max="5915" width="5.5703125" style="27" customWidth="1"/>
    <col min="5916" max="5916" width="6.140625" style="27" customWidth="1"/>
    <col min="5917" max="6166" width="9.140625" style="27"/>
    <col min="6167" max="6167" width="11.28515625" style="27" customWidth="1"/>
    <col min="6168" max="6171" width="5.5703125" style="27" customWidth="1"/>
    <col min="6172" max="6172" width="6.140625" style="27" customWidth="1"/>
    <col min="6173" max="6422" width="9.140625" style="27"/>
    <col min="6423" max="6423" width="11.28515625" style="27" customWidth="1"/>
    <col min="6424" max="6427" width="5.5703125" style="27" customWidth="1"/>
    <col min="6428" max="6428" width="6.140625" style="27" customWidth="1"/>
    <col min="6429" max="6678" width="9.140625" style="27"/>
    <col min="6679" max="6679" width="11.28515625" style="27" customWidth="1"/>
    <col min="6680" max="6683" width="5.5703125" style="27" customWidth="1"/>
    <col min="6684" max="6684" width="6.140625" style="27" customWidth="1"/>
    <col min="6685" max="6934" width="9.140625" style="27"/>
    <col min="6935" max="6935" width="11.28515625" style="27" customWidth="1"/>
    <col min="6936" max="6939" width="5.5703125" style="27" customWidth="1"/>
    <col min="6940" max="6940" width="6.140625" style="27" customWidth="1"/>
    <col min="6941" max="7190" width="9.140625" style="27"/>
    <col min="7191" max="7191" width="11.28515625" style="27" customWidth="1"/>
    <col min="7192" max="7195" width="5.5703125" style="27" customWidth="1"/>
    <col min="7196" max="7196" width="6.140625" style="27" customWidth="1"/>
    <col min="7197" max="7446" width="9.140625" style="27"/>
    <col min="7447" max="7447" width="11.28515625" style="27" customWidth="1"/>
    <col min="7448" max="7451" width="5.5703125" style="27" customWidth="1"/>
    <col min="7452" max="7452" width="6.140625" style="27" customWidth="1"/>
    <col min="7453" max="7702" width="9.140625" style="27"/>
    <col min="7703" max="7703" width="11.28515625" style="27" customWidth="1"/>
    <col min="7704" max="7707" width="5.5703125" style="27" customWidth="1"/>
    <col min="7708" max="7708" width="6.140625" style="27" customWidth="1"/>
    <col min="7709" max="7958" width="9.140625" style="27"/>
    <col min="7959" max="7959" width="11.28515625" style="27" customWidth="1"/>
    <col min="7960" max="7963" width="5.5703125" style="27" customWidth="1"/>
    <col min="7964" max="7964" width="6.140625" style="27" customWidth="1"/>
    <col min="7965" max="8214" width="9.140625" style="27"/>
    <col min="8215" max="8215" width="11.28515625" style="27" customWidth="1"/>
    <col min="8216" max="8219" width="5.5703125" style="27" customWidth="1"/>
    <col min="8220" max="8220" width="6.140625" style="27" customWidth="1"/>
    <col min="8221" max="8470" width="9.140625" style="27"/>
    <col min="8471" max="8471" width="11.28515625" style="27" customWidth="1"/>
    <col min="8472" max="8475" width="5.5703125" style="27" customWidth="1"/>
    <col min="8476" max="8476" width="6.140625" style="27" customWidth="1"/>
    <col min="8477" max="8726" width="9.140625" style="27"/>
    <col min="8727" max="8727" width="11.28515625" style="27" customWidth="1"/>
    <col min="8728" max="8731" width="5.5703125" style="27" customWidth="1"/>
    <col min="8732" max="8732" width="6.140625" style="27" customWidth="1"/>
    <col min="8733" max="8982" width="9.140625" style="27"/>
    <col min="8983" max="8983" width="11.28515625" style="27" customWidth="1"/>
    <col min="8984" max="8987" width="5.5703125" style="27" customWidth="1"/>
    <col min="8988" max="8988" width="6.140625" style="27" customWidth="1"/>
    <col min="8989" max="9238" width="9.140625" style="27"/>
    <col min="9239" max="9239" width="11.28515625" style="27" customWidth="1"/>
    <col min="9240" max="9243" width="5.5703125" style="27" customWidth="1"/>
    <col min="9244" max="9244" width="6.140625" style="27" customWidth="1"/>
    <col min="9245" max="9494" width="9.140625" style="27"/>
    <col min="9495" max="9495" width="11.28515625" style="27" customWidth="1"/>
    <col min="9496" max="9499" width="5.5703125" style="27" customWidth="1"/>
    <col min="9500" max="9500" width="6.140625" style="27" customWidth="1"/>
    <col min="9501" max="9750" width="9.140625" style="27"/>
    <col min="9751" max="9751" width="11.28515625" style="27" customWidth="1"/>
    <col min="9752" max="9755" width="5.5703125" style="27" customWidth="1"/>
    <col min="9756" max="9756" width="6.140625" style="27" customWidth="1"/>
    <col min="9757" max="10006" width="9.140625" style="27"/>
    <col min="10007" max="10007" width="11.28515625" style="27" customWidth="1"/>
    <col min="10008" max="10011" width="5.5703125" style="27" customWidth="1"/>
    <col min="10012" max="10012" width="6.140625" style="27" customWidth="1"/>
    <col min="10013" max="10262" width="9.140625" style="27"/>
    <col min="10263" max="10263" width="11.28515625" style="27" customWidth="1"/>
    <col min="10264" max="10267" width="5.5703125" style="27" customWidth="1"/>
    <col min="10268" max="10268" width="6.140625" style="27" customWidth="1"/>
    <col min="10269" max="10518" width="9.140625" style="27"/>
    <col min="10519" max="10519" width="11.28515625" style="27" customWidth="1"/>
    <col min="10520" max="10523" width="5.5703125" style="27" customWidth="1"/>
    <col min="10524" max="10524" width="6.140625" style="27" customWidth="1"/>
    <col min="10525" max="10774" width="9.140625" style="27"/>
    <col min="10775" max="10775" width="11.28515625" style="27" customWidth="1"/>
    <col min="10776" max="10779" width="5.5703125" style="27" customWidth="1"/>
    <col min="10780" max="10780" width="6.140625" style="27" customWidth="1"/>
    <col min="10781" max="11030" width="9.140625" style="27"/>
    <col min="11031" max="11031" width="11.28515625" style="27" customWidth="1"/>
    <col min="11032" max="11035" width="5.5703125" style="27" customWidth="1"/>
    <col min="11036" max="11036" width="6.140625" style="27" customWidth="1"/>
    <col min="11037" max="11286" width="9.140625" style="27"/>
    <col min="11287" max="11287" width="11.28515625" style="27" customWidth="1"/>
    <col min="11288" max="11291" width="5.5703125" style="27" customWidth="1"/>
    <col min="11292" max="11292" width="6.140625" style="27" customWidth="1"/>
    <col min="11293" max="11542" width="9.140625" style="27"/>
    <col min="11543" max="11543" width="11.28515625" style="27" customWidth="1"/>
    <col min="11544" max="11547" width="5.5703125" style="27" customWidth="1"/>
    <col min="11548" max="11548" width="6.140625" style="27" customWidth="1"/>
    <col min="11549" max="11798" width="9.140625" style="27"/>
    <col min="11799" max="11799" width="11.28515625" style="27" customWidth="1"/>
    <col min="11800" max="11803" width="5.5703125" style="27" customWidth="1"/>
    <col min="11804" max="11804" width="6.140625" style="27" customWidth="1"/>
    <col min="11805" max="12054" width="9.140625" style="27"/>
    <col min="12055" max="12055" width="11.28515625" style="27" customWidth="1"/>
    <col min="12056" max="12059" width="5.5703125" style="27" customWidth="1"/>
    <col min="12060" max="12060" width="6.140625" style="27" customWidth="1"/>
    <col min="12061" max="12310" width="9.140625" style="27"/>
    <col min="12311" max="12311" width="11.28515625" style="27" customWidth="1"/>
    <col min="12312" max="12315" width="5.5703125" style="27" customWidth="1"/>
    <col min="12316" max="12316" width="6.140625" style="27" customWidth="1"/>
    <col min="12317" max="12566" width="9.140625" style="27"/>
    <col min="12567" max="12567" width="11.28515625" style="27" customWidth="1"/>
    <col min="12568" max="12571" width="5.5703125" style="27" customWidth="1"/>
    <col min="12572" max="12572" width="6.140625" style="27" customWidth="1"/>
    <col min="12573" max="12822" width="9.140625" style="27"/>
    <col min="12823" max="12823" width="11.28515625" style="27" customWidth="1"/>
    <col min="12824" max="12827" width="5.5703125" style="27" customWidth="1"/>
    <col min="12828" max="12828" width="6.140625" style="27" customWidth="1"/>
    <col min="12829" max="13078" width="9.140625" style="27"/>
    <col min="13079" max="13079" width="11.28515625" style="27" customWidth="1"/>
    <col min="13080" max="13083" width="5.5703125" style="27" customWidth="1"/>
    <col min="13084" max="13084" width="6.140625" style="27" customWidth="1"/>
    <col min="13085" max="13334" width="9.140625" style="27"/>
    <col min="13335" max="13335" width="11.28515625" style="27" customWidth="1"/>
    <col min="13336" max="13339" width="5.5703125" style="27" customWidth="1"/>
    <col min="13340" max="13340" width="6.140625" style="27" customWidth="1"/>
    <col min="13341" max="13590" width="9.140625" style="27"/>
    <col min="13591" max="13591" width="11.28515625" style="27" customWidth="1"/>
    <col min="13592" max="13595" width="5.5703125" style="27" customWidth="1"/>
    <col min="13596" max="13596" width="6.140625" style="27" customWidth="1"/>
    <col min="13597" max="13846" width="9.140625" style="27"/>
    <col min="13847" max="13847" width="11.28515625" style="27" customWidth="1"/>
    <col min="13848" max="13851" width="5.5703125" style="27" customWidth="1"/>
    <col min="13852" max="13852" width="6.140625" style="27" customWidth="1"/>
    <col min="13853" max="14102" width="9.140625" style="27"/>
    <col min="14103" max="14103" width="11.28515625" style="27" customWidth="1"/>
    <col min="14104" max="14107" width="5.5703125" style="27" customWidth="1"/>
    <col min="14108" max="14108" width="6.140625" style="27" customWidth="1"/>
    <col min="14109" max="14358" width="9.140625" style="27"/>
    <col min="14359" max="14359" width="11.28515625" style="27" customWidth="1"/>
    <col min="14360" max="14363" width="5.5703125" style="27" customWidth="1"/>
    <col min="14364" max="14364" width="6.140625" style="27" customWidth="1"/>
    <col min="14365" max="14614" width="9.140625" style="27"/>
    <col min="14615" max="14615" width="11.28515625" style="27" customWidth="1"/>
    <col min="14616" max="14619" width="5.5703125" style="27" customWidth="1"/>
    <col min="14620" max="14620" width="6.140625" style="27" customWidth="1"/>
    <col min="14621" max="14870" width="9.140625" style="27"/>
    <col min="14871" max="14871" width="11.28515625" style="27" customWidth="1"/>
    <col min="14872" max="14875" width="5.5703125" style="27" customWidth="1"/>
    <col min="14876" max="14876" width="6.140625" style="27" customWidth="1"/>
    <col min="14877" max="15126" width="9.140625" style="27"/>
    <col min="15127" max="15127" width="11.28515625" style="27" customWidth="1"/>
    <col min="15128" max="15131" width="5.5703125" style="27" customWidth="1"/>
    <col min="15132" max="15132" width="6.140625" style="27" customWidth="1"/>
    <col min="15133" max="15382" width="9.140625" style="27"/>
    <col min="15383" max="15383" width="11.28515625" style="27" customWidth="1"/>
    <col min="15384" max="15387" width="5.5703125" style="27" customWidth="1"/>
    <col min="15388" max="15388" width="6.140625" style="27" customWidth="1"/>
    <col min="15389" max="15638" width="9.140625" style="27"/>
    <col min="15639" max="15639" width="11.28515625" style="27" customWidth="1"/>
    <col min="15640" max="15643" width="5.5703125" style="27" customWidth="1"/>
    <col min="15644" max="15644" width="6.140625" style="27" customWidth="1"/>
    <col min="15645" max="15894" width="9.140625" style="27"/>
    <col min="15895" max="15895" width="11.28515625" style="27" customWidth="1"/>
    <col min="15896" max="15899" width="5.5703125" style="27" customWidth="1"/>
    <col min="15900" max="15900" width="6.140625" style="27" customWidth="1"/>
    <col min="15901" max="16150" width="9.140625" style="27"/>
    <col min="16151" max="16151" width="11.28515625" style="27" customWidth="1"/>
    <col min="16152" max="16155" width="5.5703125" style="27" customWidth="1"/>
    <col min="16156" max="16156" width="6.140625" style="27" customWidth="1"/>
    <col min="16157" max="16384" width="9.140625" style="27"/>
  </cols>
  <sheetData>
    <row r="2" spans="1:36" x14ac:dyDescent="0.25">
      <c r="B2" s="58">
        <v>2005</v>
      </c>
      <c r="C2" s="98" t="s">
        <v>288</v>
      </c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26"/>
      <c r="P2" s="26"/>
      <c r="Q2" s="26"/>
      <c r="R2" s="26"/>
      <c r="S2" s="26"/>
      <c r="T2" s="26"/>
      <c r="U2" s="26"/>
      <c r="V2" s="26"/>
      <c r="W2" s="26"/>
      <c r="X2" s="26"/>
      <c r="Y2" s="28"/>
      <c r="Z2" s="28"/>
      <c r="AA2" s="26"/>
      <c r="AB2" s="26"/>
      <c r="AC2" s="26"/>
      <c r="AD2" s="26"/>
      <c r="AE2" s="26"/>
      <c r="AF2" s="26"/>
      <c r="AG2" s="26"/>
      <c r="AH2" s="26"/>
      <c r="AI2" s="26"/>
      <c r="AJ2" s="26"/>
    </row>
    <row r="3" spans="1:36" x14ac:dyDescent="0.25">
      <c r="A3" s="29" t="s">
        <v>182</v>
      </c>
      <c r="B3" s="28" t="s">
        <v>168</v>
      </c>
      <c r="C3" s="28" t="s">
        <v>165</v>
      </c>
      <c r="D3" s="28" t="s">
        <v>169</v>
      </c>
      <c r="E3" s="28" t="s">
        <v>170</v>
      </c>
      <c r="F3" s="28" t="s">
        <v>166</v>
      </c>
      <c r="G3" s="28" t="s">
        <v>169</v>
      </c>
      <c r="H3" s="28" t="s">
        <v>170</v>
      </c>
      <c r="I3" s="28" t="s">
        <v>167</v>
      </c>
      <c r="J3" s="28" t="s">
        <v>169</v>
      </c>
      <c r="K3" s="28" t="s">
        <v>170</v>
      </c>
      <c r="L3" s="28" t="s">
        <v>168</v>
      </c>
      <c r="M3" s="28" t="s">
        <v>169</v>
      </c>
      <c r="N3" s="28" t="s">
        <v>170</v>
      </c>
      <c r="O3" s="28"/>
      <c r="P3" s="28"/>
      <c r="Q3" s="28"/>
      <c r="R3" s="28"/>
      <c r="S3" s="28"/>
      <c r="T3" s="28"/>
      <c r="U3" s="28"/>
      <c r="V3" s="28"/>
      <c r="W3" s="28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</row>
    <row r="4" spans="1:36" x14ac:dyDescent="0.25">
      <c r="A4" s="27" t="s">
        <v>0</v>
      </c>
      <c r="B4" s="5">
        <v>32</v>
      </c>
      <c r="C4" s="5">
        <v>33</v>
      </c>
      <c r="D4" s="30">
        <f>C4</f>
        <v>33</v>
      </c>
      <c r="E4" s="30">
        <f>C4-B4</f>
        <v>1</v>
      </c>
      <c r="F4" s="5">
        <v>81</v>
      </c>
      <c r="G4" s="30">
        <f>F4</f>
        <v>81</v>
      </c>
      <c r="H4" s="83">
        <f>F4-C4</f>
        <v>48</v>
      </c>
      <c r="I4" s="5">
        <v>72</v>
      </c>
      <c r="J4" s="30">
        <f>I4</f>
        <v>72</v>
      </c>
      <c r="K4" s="30">
        <f>I4-F4</f>
        <v>-9</v>
      </c>
      <c r="L4" s="5">
        <v>56</v>
      </c>
      <c r="M4" s="30">
        <f>L4</f>
        <v>56</v>
      </c>
      <c r="N4" s="30">
        <f>L4-I4</f>
        <v>-16</v>
      </c>
    </row>
    <row r="5" spans="1:36" x14ac:dyDescent="0.25">
      <c r="A5" s="27" t="s">
        <v>1</v>
      </c>
      <c r="B5" s="5">
        <v>26</v>
      </c>
      <c r="C5" s="5">
        <v>29</v>
      </c>
      <c r="D5" s="30">
        <f t="shared" ref="D5:D8" si="0">C5</f>
        <v>29</v>
      </c>
      <c r="E5" s="30">
        <f t="shared" ref="E5:E8" si="1">C5-B5</f>
        <v>3</v>
      </c>
      <c r="F5" s="5">
        <v>30</v>
      </c>
      <c r="G5" s="30">
        <f t="shared" ref="G5:G8" si="2">F5</f>
        <v>30</v>
      </c>
      <c r="H5" s="83">
        <f t="shared" ref="H5:H8" si="3">F5-C5</f>
        <v>1</v>
      </c>
      <c r="I5" s="5">
        <v>42</v>
      </c>
      <c r="J5" s="30">
        <f t="shared" ref="J5:J8" si="4">I5</f>
        <v>42</v>
      </c>
      <c r="K5" s="30">
        <f t="shared" ref="K5:K8" si="5">I5-F5</f>
        <v>12</v>
      </c>
      <c r="L5" s="5">
        <v>69</v>
      </c>
      <c r="M5" s="30">
        <f t="shared" ref="M5:M8" si="6">L5</f>
        <v>69</v>
      </c>
      <c r="N5" s="30">
        <f t="shared" ref="N5:N8" si="7">L5-I5</f>
        <v>27</v>
      </c>
    </row>
    <row r="6" spans="1:36" x14ac:dyDescent="0.25">
      <c r="A6" s="27" t="s">
        <v>2</v>
      </c>
      <c r="B6" s="5">
        <v>49</v>
      </c>
      <c r="C6" s="5">
        <v>62</v>
      </c>
      <c r="D6" s="30">
        <f t="shared" si="0"/>
        <v>62</v>
      </c>
      <c r="E6" s="30">
        <f t="shared" si="1"/>
        <v>13</v>
      </c>
      <c r="F6" s="5">
        <v>70</v>
      </c>
      <c r="G6" s="30">
        <f t="shared" si="2"/>
        <v>70</v>
      </c>
      <c r="H6" s="83">
        <f t="shared" si="3"/>
        <v>8</v>
      </c>
      <c r="I6" s="5">
        <v>43</v>
      </c>
      <c r="J6" s="30">
        <f t="shared" si="4"/>
        <v>43</v>
      </c>
      <c r="K6" s="30">
        <f t="shared" si="5"/>
        <v>-27</v>
      </c>
      <c r="L6" s="5">
        <v>63</v>
      </c>
      <c r="M6" s="30">
        <f t="shared" si="6"/>
        <v>63</v>
      </c>
      <c r="N6" s="30">
        <f t="shared" si="7"/>
        <v>20</v>
      </c>
    </row>
    <row r="7" spans="1:36" x14ac:dyDescent="0.25">
      <c r="A7" s="27" t="s">
        <v>163</v>
      </c>
      <c r="B7" s="5">
        <v>22</v>
      </c>
      <c r="C7" s="5">
        <v>64</v>
      </c>
      <c r="D7" s="30">
        <f t="shared" si="0"/>
        <v>64</v>
      </c>
      <c r="E7" s="30">
        <f t="shared" si="1"/>
        <v>42</v>
      </c>
      <c r="F7" s="5">
        <v>78</v>
      </c>
      <c r="G7" s="30">
        <f t="shared" si="2"/>
        <v>78</v>
      </c>
      <c r="H7" s="83">
        <f t="shared" si="3"/>
        <v>14</v>
      </c>
      <c r="I7" s="5">
        <v>38</v>
      </c>
      <c r="J7" s="30">
        <f t="shared" si="4"/>
        <v>38</v>
      </c>
      <c r="K7" s="30">
        <f t="shared" si="5"/>
        <v>-40</v>
      </c>
      <c r="L7" s="5">
        <v>45</v>
      </c>
      <c r="M7" s="30">
        <f t="shared" si="6"/>
        <v>45</v>
      </c>
      <c r="N7" s="30">
        <f t="shared" si="7"/>
        <v>7</v>
      </c>
    </row>
    <row r="8" spans="1:36" x14ac:dyDescent="0.25">
      <c r="A8" s="27" t="s">
        <v>164</v>
      </c>
      <c r="B8" s="5">
        <v>11</v>
      </c>
      <c r="C8" s="5">
        <v>67</v>
      </c>
      <c r="D8" s="30">
        <f t="shared" si="0"/>
        <v>67</v>
      </c>
      <c r="E8" s="30">
        <f t="shared" si="1"/>
        <v>56</v>
      </c>
      <c r="F8" s="5">
        <v>77</v>
      </c>
      <c r="G8" s="30">
        <f t="shared" si="2"/>
        <v>77</v>
      </c>
      <c r="H8" s="83">
        <f t="shared" si="3"/>
        <v>10</v>
      </c>
      <c r="I8" s="5">
        <v>35</v>
      </c>
      <c r="J8" s="30">
        <f t="shared" si="4"/>
        <v>35</v>
      </c>
      <c r="K8" s="30">
        <f t="shared" si="5"/>
        <v>-42</v>
      </c>
      <c r="L8" s="5">
        <v>76</v>
      </c>
      <c r="M8" s="30">
        <f t="shared" si="6"/>
        <v>76</v>
      </c>
      <c r="N8" s="30">
        <f t="shared" si="7"/>
        <v>41</v>
      </c>
    </row>
  </sheetData>
  <mergeCells count="1">
    <mergeCell ref="C2:N2"/>
  </mergeCells>
  <conditionalFormatting sqref="M4:M8">
    <cfRule type="iconSet" priority="8">
      <iconSet iconSet="3Symbols2" showValue="0">
        <cfvo type="percent" val="0"/>
        <cfvo type="num" val="45"/>
        <cfvo type="num" val="50"/>
      </iconSet>
    </cfRule>
  </conditionalFormatting>
  <conditionalFormatting sqref="J4:J8">
    <cfRule type="iconSet" priority="7">
      <iconSet iconSet="3Symbols2" showValue="0">
        <cfvo type="percent" val="0"/>
        <cfvo type="num" val="45"/>
        <cfvo type="num" val="50"/>
      </iconSet>
    </cfRule>
  </conditionalFormatting>
  <conditionalFormatting sqref="G4:G8">
    <cfRule type="iconSet" priority="6">
      <iconSet iconSet="3Symbols2" showValue="0">
        <cfvo type="percent" val="0"/>
        <cfvo type="num" val="45"/>
        <cfvo type="num" val="50"/>
      </iconSet>
    </cfRule>
  </conditionalFormatting>
  <conditionalFormatting sqref="D4:D8">
    <cfRule type="iconSet" priority="5">
      <iconSet iconSet="3Symbols2" showValue="0">
        <cfvo type="percent" val="0"/>
        <cfvo type="num" val="45"/>
        <cfvo type="num" val="50"/>
      </iconSet>
    </cfRule>
  </conditionalFormatting>
  <conditionalFormatting sqref="E4:E8">
    <cfRule type="iconSet" priority="4">
      <iconSet iconSet="3Arrows" showValue="0">
        <cfvo type="percent" val="0"/>
        <cfvo type="num" val="0"/>
        <cfvo type="num" val="5"/>
      </iconSet>
    </cfRule>
  </conditionalFormatting>
  <conditionalFormatting sqref="H4:H8">
    <cfRule type="iconSet" priority="3">
      <iconSet iconSet="3Arrows" showValue="0">
        <cfvo type="percent" val="0"/>
        <cfvo type="num" val="0"/>
        <cfvo type="num" val="5"/>
      </iconSet>
    </cfRule>
  </conditionalFormatting>
  <conditionalFormatting sqref="K4:K8">
    <cfRule type="iconSet" priority="2">
      <iconSet iconSet="3Arrows" showValue="0">
        <cfvo type="percent" val="0"/>
        <cfvo type="num" val="0"/>
        <cfvo type="num" val="5"/>
      </iconSet>
    </cfRule>
  </conditionalFormatting>
  <conditionalFormatting sqref="N4:N8">
    <cfRule type="iconSet" priority="1">
      <iconSet iconSet="3Arrows" showValue="0">
        <cfvo type="percent" val="0"/>
        <cfvo type="num" val="0"/>
        <cfvo type="num" val="5"/>
      </iconSet>
    </cfRule>
  </conditionalFormatting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&amp;C&amp;F</oddHeader>
    <oddFooter>&amp;CPage &amp;P</oddFooter>
  </headerFooter>
  <rowBreaks count="1" manualBreakCount="1">
    <brk id="21" max="16383" man="1"/>
  </rowBreaks>
  <colBreaks count="1" manualBreakCount="1">
    <brk id="20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2:G15"/>
  <sheetViews>
    <sheetView workbookViewId="0">
      <selection activeCell="A2" sqref="A2"/>
    </sheetView>
  </sheetViews>
  <sheetFormatPr defaultRowHeight="15" x14ac:dyDescent="0.25"/>
  <cols>
    <col min="1" max="1" width="14" bestFit="1" customWidth="1"/>
    <col min="2" max="7" width="10.7109375" customWidth="1"/>
  </cols>
  <sheetData>
    <row r="2" spans="1:7" x14ac:dyDescent="0.25">
      <c r="A2" t="s">
        <v>253</v>
      </c>
      <c r="B2" s="48">
        <v>5</v>
      </c>
      <c r="C2" s="49">
        <v>4</v>
      </c>
      <c r="D2" s="50">
        <v>3</v>
      </c>
      <c r="E2" s="51">
        <v>2</v>
      </c>
      <c r="F2" s="52">
        <v>1</v>
      </c>
      <c r="G2" s="53"/>
    </row>
    <row r="3" spans="1:7" ht="30" x14ac:dyDescent="0.25">
      <c r="A3" s="6" t="s">
        <v>75</v>
      </c>
      <c r="B3" s="6" t="s">
        <v>173</v>
      </c>
      <c r="C3" s="6" t="s">
        <v>174</v>
      </c>
      <c r="D3" s="7" t="s">
        <v>255</v>
      </c>
      <c r="E3" s="6" t="s">
        <v>175</v>
      </c>
      <c r="F3" s="7" t="s">
        <v>180</v>
      </c>
      <c r="G3" s="7" t="s">
        <v>181</v>
      </c>
    </row>
    <row r="4" spans="1:7" x14ac:dyDescent="0.25">
      <c r="A4" t="s">
        <v>171</v>
      </c>
      <c r="B4" s="2">
        <v>5</v>
      </c>
      <c r="C4" s="2">
        <v>1</v>
      </c>
      <c r="D4" s="2">
        <v>1</v>
      </c>
      <c r="E4" s="2">
        <v>2</v>
      </c>
      <c r="F4" s="2">
        <v>3</v>
      </c>
      <c r="G4" s="2">
        <f>AVERAGE(B4:F4)</f>
        <v>2.4</v>
      </c>
    </row>
    <row r="5" spans="1:7" x14ac:dyDescent="0.25">
      <c r="A5" t="s">
        <v>172</v>
      </c>
      <c r="B5" s="2">
        <v>4</v>
      </c>
      <c r="C5" s="2">
        <v>3</v>
      </c>
      <c r="D5" s="2">
        <v>3</v>
      </c>
      <c r="E5" s="2">
        <v>5</v>
      </c>
      <c r="F5" s="2">
        <v>4</v>
      </c>
      <c r="G5" s="2">
        <f t="shared" ref="G5:G9" si="0">AVERAGE(B5:F5)</f>
        <v>3.8</v>
      </c>
    </row>
    <row r="6" spans="1:7" x14ac:dyDescent="0.25">
      <c r="A6" t="s">
        <v>176</v>
      </c>
      <c r="B6" s="2">
        <v>3</v>
      </c>
      <c r="C6" s="2">
        <v>3</v>
      </c>
      <c r="D6" s="2">
        <v>3</v>
      </c>
      <c r="E6" s="2">
        <v>3</v>
      </c>
      <c r="F6" s="2">
        <v>2</v>
      </c>
      <c r="G6" s="2">
        <f t="shared" si="0"/>
        <v>2.8</v>
      </c>
    </row>
    <row r="7" spans="1:7" x14ac:dyDescent="0.25">
      <c r="A7" t="s">
        <v>177</v>
      </c>
      <c r="B7" s="2">
        <v>3</v>
      </c>
      <c r="C7" s="2">
        <v>1</v>
      </c>
      <c r="D7" s="2">
        <v>1</v>
      </c>
      <c r="E7" s="2">
        <v>2</v>
      </c>
      <c r="F7" s="2">
        <v>1</v>
      </c>
      <c r="G7" s="2">
        <f t="shared" si="0"/>
        <v>1.6</v>
      </c>
    </row>
    <row r="8" spans="1:7" x14ac:dyDescent="0.25">
      <c r="A8" t="s">
        <v>178</v>
      </c>
      <c r="B8" s="2">
        <v>2</v>
      </c>
      <c r="C8" s="2">
        <v>3</v>
      </c>
      <c r="D8" s="2">
        <v>3</v>
      </c>
      <c r="E8" s="2">
        <v>4</v>
      </c>
      <c r="F8" s="2">
        <v>2</v>
      </c>
      <c r="G8" s="2">
        <f t="shared" si="0"/>
        <v>2.8</v>
      </c>
    </row>
    <row r="9" spans="1:7" x14ac:dyDescent="0.25">
      <c r="A9" t="s">
        <v>179</v>
      </c>
      <c r="B9" s="2">
        <v>3</v>
      </c>
      <c r="C9" s="2">
        <v>2</v>
      </c>
      <c r="D9" s="2">
        <v>2</v>
      </c>
      <c r="E9" s="2">
        <v>1</v>
      </c>
      <c r="F9" s="2">
        <v>5</v>
      </c>
      <c r="G9" s="2">
        <f t="shared" si="0"/>
        <v>2.6</v>
      </c>
    </row>
    <row r="10" spans="1:7" x14ac:dyDescent="0.25">
      <c r="B10" s="2"/>
      <c r="C10" s="2"/>
      <c r="E10" s="2"/>
    </row>
    <row r="15" spans="1:7" x14ac:dyDescent="0.25">
      <c r="C15" s="47"/>
    </row>
  </sheetData>
  <conditionalFormatting sqref="B4:G9">
    <cfRule type="iconSet" priority="6">
      <iconSet iconSet="5Quarters" showValue="0">
        <cfvo type="percent" val="0"/>
        <cfvo type="num" val="2"/>
        <cfvo type="num" val="3"/>
        <cfvo type="num" val="4"/>
        <cfvo type="num" val="5"/>
      </iconSet>
    </cfRule>
  </conditionalFormatting>
  <conditionalFormatting sqref="B2:F2">
    <cfRule type="iconSet" priority="2">
      <iconSet iconSet="5Quarters">
        <cfvo type="percent" val="0"/>
        <cfvo type="num" val="2"/>
        <cfvo type="num" val="3"/>
        <cfvo type="num" val="4"/>
        <cfvo type="num" val="5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2:G15"/>
  <sheetViews>
    <sheetView workbookViewId="0">
      <selection activeCell="A2" sqref="A2"/>
    </sheetView>
  </sheetViews>
  <sheetFormatPr defaultRowHeight="15" x14ac:dyDescent="0.25"/>
  <cols>
    <col min="1" max="1" width="11.85546875" bestFit="1" customWidth="1"/>
    <col min="2" max="2" width="11.140625" bestFit="1" customWidth="1"/>
    <col min="3" max="3" width="10.42578125" bestFit="1" customWidth="1"/>
    <col min="6" max="6" width="14" bestFit="1" customWidth="1"/>
  </cols>
  <sheetData>
    <row r="2" spans="1:7" x14ac:dyDescent="0.25">
      <c r="A2" s="6" t="s">
        <v>211</v>
      </c>
      <c r="B2" s="7" t="s">
        <v>268</v>
      </c>
      <c r="C2" s="6" t="s">
        <v>170</v>
      </c>
    </row>
    <row r="3" spans="1:7" x14ac:dyDescent="0.25">
      <c r="A3" t="s">
        <v>209</v>
      </c>
      <c r="B3" s="40">
        <v>5000</v>
      </c>
      <c r="G3" s="31"/>
    </row>
    <row r="4" spans="1:7" x14ac:dyDescent="0.25">
      <c r="A4" t="s">
        <v>210</v>
      </c>
      <c r="B4" s="40">
        <v>7000</v>
      </c>
      <c r="C4" s="20">
        <f>B4-B3</f>
        <v>2000</v>
      </c>
      <c r="G4" s="31"/>
    </row>
    <row r="5" spans="1:7" x14ac:dyDescent="0.25">
      <c r="A5" t="s">
        <v>212</v>
      </c>
      <c r="B5" s="40">
        <v>10000</v>
      </c>
      <c r="C5" s="20">
        <f t="shared" ref="C5:C14" si="0">B5-B4</f>
        <v>3000</v>
      </c>
      <c r="G5" s="31"/>
    </row>
    <row r="6" spans="1:7" x14ac:dyDescent="0.25">
      <c r="A6" t="s">
        <v>213</v>
      </c>
      <c r="B6" s="40">
        <v>2500</v>
      </c>
      <c r="C6" s="20">
        <f t="shared" si="0"/>
        <v>-7500</v>
      </c>
      <c r="G6" s="31"/>
    </row>
    <row r="7" spans="1:7" x14ac:dyDescent="0.25">
      <c r="A7" t="s">
        <v>214</v>
      </c>
      <c r="B7" s="40">
        <v>4000</v>
      </c>
      <c r="C7" s="20">
        <f t="shared" si="0"/>
        <v>1500</v>
      </c>
    </row>
    <row r="8" spans="1:7" x14ac:dyDescent="0.25">
      <c r="A8" t="s">
        <v>207</v>
      </c>
      <c r="B8" s="40">
        <v>9800</v>
      </c>
      <c r="C8" s="20">
        <f t="shared" si="0"/>
        <v>5800</v>
      </c>
    </row>
    <row r="9" spans="1:7" x14ac:dyDescent="0.25">
      <c r="A9" t="s">
        <v>208</v>
      </c>
      <c r="B9" s="40">
        <v>5400</v>
      </c>
      <c r="C9" s="20">
        <f t="shared" si="0"/>
        <v>-4400</v>
      </c>
    </row>
    <row r="10" spans="1:7" x14ac:dyDescent="0.25">
      <c r="A10" t="s">
        <v>215</v>
      </c>
      <c r="B10" s="40">
        <v>6700</v>
      </c>
      <c r="C10" s="20">
        <f t="shared" si="0"/>
        <v>1300</v>
      </c>
    </row>
    <row r="11" spans="1:7" x14ac:dyDescent="0.25">
      <c r="A11" t="s">
        <v>216</v>
      </c>
      <c r="B11" s="40">
        <v>4300</v>
      </c>
      <c r="C11" s="20">
        <f t="shared" si="0"/>
        <v>-2400</v>
      </c>
    </row>
    <row r="12" spans="1:7" x14ac:dyDescent="0.25">
      <c r="A12" t="s">
        <v>219</v>
      </c>
      <c r="B12" s="40">
        <v>11000</v>
      </c>
      <c r="C12" s="20">
        <f t="shared" si="0"/>
        <v>6700</v>
      </c>
    </row>
    <row r="13" spans="1:7" x14ac:dyDescent="0.25">
      <c r="A13" t="s">
        <v>217</v>
      </c>
      <c r="B13" s="40">
        <v>12500</v>
      </c>
      <c r="C13" s="20">
        <f t="shared" si="0"/>
        <v>1500</v>
      </c>
    </row>
    <row r="14" spans="1:7" x14ac:dyDescent="0.25">
      <c r="A14" t="s">
        <v>218</v>
      </c>
      <c r="B14" s="40">
        <v>9800</v>
      </c>
      <c r="C14" s="20">
        <f t="shared" si="0"/>
        <v>-2700</v>
      </c>
    </row>
    <row r="15" spans="1:7" x14ac:dyDescent="0.25">
      <c r="B15" s="40"/>
    </row>
  </sheetData>
  <conditionalFormatting sqref="C4:C14">
    <cfRule type="iconSet" priority="3">
      <iconSet iconSet="3Arrows">
        <cfvo type="percent" val="0"/>
        <cfvo type="num" val="0"/>
        <cfvo type="num" val="0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PArbitraryFile" ma:contentTypeID="0x0101006EDDDB5EE6D98C44930B742096920B30020100945995BAC74E6347BD6C979F46C6273B" ma:contentTypeVersion="86" ma:contentTypeDescription="Create a new document." ma:contentTypeScope="" ma:versionID="47362dbd0b2e04c99e18350883780ba7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4d33c9699287bf5bb5d1976bc78824fa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Size"/>
                <xsd:element ref="ns2:AcquiredFrom" minOccurs="0"/>
                <xsd:element ref="ns2:UACurrentWords" minOccurs="0"/>
                <xsd:element ref="ns2:ApplicationCode" minOccurs="0"/>
                <xsd:element ref="ns2:ApplicationId" minOccurs="0"/>
                <xsd:element ref="ns2:Applications" minOccurs="0"/>
                <xsd:element ref="ns2:ApprovalLog" minOccurs="0"/>
                <xsd:element ref="ns2:ApprovalStatus" minOccurs="0"/>
                <xsd:element ref="ns2:FeedAppVer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uthorGroup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CategoryTagsTaxHTField11" minOccurs="0"/>
                <xsd:element ref="ns2:ClipArtFilename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FeatureTagsTaxHTField0" minOccurs="0"/>
                <xsd:element ref="ns2:FriendlyTitle" minOccurs="0"/>
                <xsd:element ref="ns2:HandoffToMSDN" minOccurs="0"/>
                <xsd:element ref="ns2:HiddenCategoryTagsTaxHTField0" minOccurs="0"/>
                <xsd:element ref="ns2:InProjectListLookup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LegacyData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NumericId" minOccurs="0"/>
                <xsd:element ref="ns2:NumOfRatingsLookup" minOccurs="0"/>
                <xsd:element ref="ns2:OOCacheId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AppVerPrimary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Size" ma:index="1" ma:displayName="Size of File" ma:default="" ma:internalName="Size" ma:readOnly="false">
      <xsd:simpleType>
        <xsd:restriction base="dms:Text"/>
      </xsd:simpleType>
    </xsd:element>
    <xsd:element name="AcquiredFrom" ma:index="2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3" nillable="true" ma:displayName="Actual Word Count" ma:default="" ma:internalName="UACurrentWords" ma:readOnly="false">
      <xsd:simpleType>
        <xsd:restriction base="dms:Unknown"/>
      </xsd:simpleType>
    </xsd:element>
    <xsd:element name="ApplicationCode" ma:index="4" nillable="true" ma:displayName="Application Code" ma:default="" ma:list="{3B69E247-3408-4B27-BC34-375E2E9451F9}" ma:internalName="ApplicationCode" ma:readOnly="true" ma:showField="AppVerCod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licationId" ma:index="5" nillable="true" ma:displayName="Application ID" ma:default="" ma:list="{3B69E247-3408-4B27-BC34-375E2E9451F9}" ma:internalName="ApplicationId" ma:readOnly="true" ma:showField="AssetId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lications" ma:index="6" nillable="true" ma:displayName="Applications (With Version)" ma:default="" ma:description="Applications this asset is associated with" ma:list="{3B69E247-3408-4B27-BC34-375E2E9451F9}" ma:internalName="Applications" ma:readOnly="false" ma:showField="Titl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rovalLog" ma:index="7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8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FeedAppVer" ma:index="9" nillable="true" ma:displayName="AppVer" ma:default="" ma:hidden="true" ma:list="{3B69E247-3408-4B27-BC34-375E2E9451F9}" ma:internalName="FeedAppVer" ma:readOnly="true" ma:showField="AppVerForLookup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ssetStart" ma:index="10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11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12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13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4" nillable="true" ma:displayName="Asset Type" ma:default="" ma:internalName="AssetType" ma:readOnly="false">
      <xsd:simpleType>
        <xsd:restriction base="dms:Unknown"/>
      </xsd:simpleType>
    </xsd:element>
    <xsd:element name="APAuthor" ma:index="15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uthorGroup" ma:index="16" nillable="true" ma:displayName="Author Group" ma:default="" ma:internalName="AuthorGroup" ma:readOnly="false">
      <xsd:simpleType>
        <xsd:restriction base="dms:Choice">
          <xsd:enumeration value="AWSUA"/>
          <xsd:enumeration value="ITProUA"/>
          <xsd:enumeration value="PMG"/>
          <xsd:enumeration value="Partner UA"/>
          <xsd:enumeration value="Acquired"/>
          <xsd:enumeration value="BCM"/>
          <xsd:enumeration value="MSC"/>
          <xsd:enumeration value="Intl Site Management"/>
          <xsd:enumeration value="Other"/>
        </xsd:restriction>
      </xsd:simpleType>
    </xsd:element>
    <xsd:element name="AverageRating" ma:index="17" nillable="true" ma:displayName="Average Rating" ma:internalName="AverageRating" ma:readOnly="false">
      <xsd:simpleType>
        <xsd:restriction base="dms:Text"/>
      </xsd:simpleType>
    </xsd:element>
    <xsd:element name="BlockPublish" ma:index="18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9" nillable="true" ma:displayName="Bug Number" ma:default="" ma:internalName="BugNumber" ma:readOnly="false">
      <xsd:simpleType>
        <xsd:restriction base="dms:Text"/>
      </xsd:simpleType>
    </xsd:element>
    <xsd:element name="CampaignTagsTaxHTField0" ma:index="21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ategoryTagsTaxHTField11" ma:index="23" nillable="true" ma:taxonomy="true" ma:internalName="CategoryTagsTaxHTField11" ma:taxonomyFieldName="CategoryTags" ma:displayName="Category Tags" ma:readOnly="false" ma:default="" ma:fieldId="{24797cbb-132b-4ad7-b1f7-0c1bcff0c38a}" ma:taxonomyMulti="true" ma:sspId="8f79753a-75d3-41f5-8ca3-40b843941b4f" ma:termSetId="52678d52-26de-467b-a7b9-d4d1c4c8b24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lipArtFilename" ma:index="24" nillable="true" ma:displayName="Clip Art Name" ma:default="" ma:internalName="ClipArtFilename" ma:readOnly="false">
      <xsd:simpleType>
        <xsd:restriction base="dms:Text"/>
      </xsd:simpleType>
    </xsd:element>
    <xsd:element name="ContentItem" ma:index="25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7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30" nillable="true" ma:displayName="CSX Hash" ma:default="" ma:internalName="CSXHash" ma:readOnly="false">
      <xsd:simpleType>
        <xsd:restriction base="dms:Text"/>
      </xsd:simpleType>
    </xsd:element>
    <xsd:element name="CSXSubmissionMarket" ma:index="31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32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33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4" nillable="true" ma:displayName="Deleted?" ma:default="" ma:internalName="IsDeleted" ma:readOnly="false">
      <xsd:simpleType>
        <xsd:restriction base="dms:Boolean"/>
      </xsd:simpleType>
    </xsd:element>
    <xsd:element name="APDescription" ma:index="35" nillable="true" ma:displayName="Description" ma:default="" ma:internalName="APDescription" ma:readOnly="false">
      <xsd:simpleType>
        <xsd:restriction base="dms:Note"/>
      </xsd:simpleType>
    </xsd:element>
    <xsd:element name="DirectSourceMarket" ma:index="36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7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8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9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40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41" nillable="true" ma:displayName="Editorial Tags" ma:default="" ma:internalName="EditorialTags">
      <xsd:simpleType>
        <xsd:restriction base="dms:Unknown"/>
      </xsd:simpleType>
    </xsd:element>
    <xsd:element name="FeatureTagsTaxHTField0" ma:index="43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riendlyTitle" ma:index="44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HandoffToMSDN" ma:index="45" nillable="true" ma:displayName="Handoff To MSDN Date" ma:default="" ma:internalName="HandoffToMSDN" ma:readOnly="false">
      <xsd:simpleType>
        <xsd:restriction base="dms:DateTime"/>
      </xsd:simpleType>
    </xsd:element>
    <xsd:element name="HiddenCategoryTagsTaxHTField0" ma:index="47" nillable="true" ma:taxonomy="true" ma:internalName="HiddenCategoryTagsTaxHTField0" ma:taxonomyFieldName="HiddenCategoryTags" ma:displayName="Hidden Category" ma:readOnly="false" ma:default="" ma:fieldId="{50ad4411-6c46-40b6-a719-09bfd72caf6b}" ma:taxonomyMulti="true" ma:sspId="8f79753a-75d3-41f5-8ca3-40b843941b4f" ma:termSetId="db61d45c-64f2-4e37-a8e3-d5adce206e5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ProjectListLookup" ma:index="48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InternalTagsTaxHTField0" ma:index="50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51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2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3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4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5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6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7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8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9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60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61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2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3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4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5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6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7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8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egacyData" ma:index="69" nillable="true" ma:displayName="Legacy Data" ma:default="" ma:internalName="LegacyData" ma:readOnly="false">
      <xsd:simpleType>
        <xsd:restriction base="dms:Note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NumericId" ma:index="94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5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6" nillable="true" ma:displayName="OOCacheId" ma:internalName="OOCacheId" ma:readOnly="false">
      <xsd:simpleType>
        <xsd:restriction base="dms:Text"/>
      </xsd:simpleType>
    </xsd:element>
    <xsd:element name="OriginAsset" ma:index="97" nillable="true" ma:displayName="Origin Asset" ma:default="" ma:internalName="OriginAsset" ma:readOnly="false">
      <xsd:simpleType>
        <xsd:restriction base="dms:Text"/>
      </xsd:simpleType>
    </xsd:element>
    <xsd:element name="OriginalRelease" ma:index="98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99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0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1" nillable="true" ma:displayName="Parent Asset Id" ma:default="" ma:internalName="ParentAssetId" ma:readOnly="false">
      <xsd:simpleType>
        <xsd:restriction base="dms:Text"/>
      </xsd:simpleType>
    </xsd:element>
    <xsd:element name="PlannedPubDate" ma:index="102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3" nillable="true" ma:displayName="Policheck Words" ma:default="" ma:internalName="PolicheckWords" ma:readOnly="false">
      <xsd:simpleType>
        <xsd:restriction base="dms:Text"/>
      </xsd:simpleType>
    </xsd:element>
    <xsd:element name="AppVerPrimary" ma:index="104" nillable="true" ma:displayName="Primary Application Version" ma:default="" ma:indexed="true" ma:list="{3B69E247-3408-4B27-BC34-375E2E9451F9}" ma:internalName="AppVerPrimary" ma:showField="Title" ma:web="4873beb7-5857-4685-be1f-d57550cc96cc">
      <xsd:simpleType>
        <xsd:restriction base="dms:Lookup"/>
      </xsd:simpleType>
    </xsd:element>
    <xsd:element name="BusinessGroup" ma:index="105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6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7" nillable="true" ma:displayName="Provider" ma:default="" ma:internalName="Provider" ma:readOnly="false">
      <xsd:simpleType>
        <xsd:restriction base="dms:Unknown"/>
      </xsd:simpleType>
    </xsd:element>
    <xsd:element name="Providers" ma:index="108" nillable="true" ma:displayName="Providers" ma:default="" ma:internalName="Providers">
      <xsd:simpleType>
        <xsd:restriction base="dms:Unknown"/>
      </xsd:simpleType>
    </xsd:element>
    <xsd:element name="PublishStatusLookup" ma:index="109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0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1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2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4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6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7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8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19" nillable="true" ma:displayName="Submitter ID" ma:default="" ma:internalName="SubmitterId" ma:readOnly="false">
      <xsd:simpleType>
        <xsd:restriction base="dms:Text"/>
      </xsd:simpleType>
    </xsd:element>
    <xsd:element name="TaxCatchAll" ma:index="120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1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humbnailAssetId" ma:index="122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3" nillable="true" ma:displayName="Times Cloned" ma:default="" ma:internalName="TimesCloned" ma:readOnly="false">
      <xsd:simpleType>
        <xsd:restriction base="dms:Number"/>
      </xsd:simpleType>
    </xsd:element>
    <xsd:element name="TrustLevel" ma:index="125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6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27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28" nillable="true" ma:displayName="UA Notes" ma:default="" ma:internalName="UANotes" ma:readOnly="false">
      <xsd:simpleType>
        <xsd:restriction base="dms:Note"/>
      </xsd:simpleType>
    </xsd:element>
    <xsd:element name="VoteCount" ma:index="129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6" ma:displayName="Content Type"/>
        <xsd:element ref="dc:title" minOccurs="0" maxOccurs="1" ma:index="12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 xsi:nil="true"/>
    <AssetExpire xmlns="4873beb7-5857-4685-be1f-d57550cc96cc">2100-01-01T00:00:00+00:00</AssetExpire>
    <IntlLangReviewDate xmlns="4873beb7-5857-4685-be1f-d57550cc96cc" xsi:nil="true"/>
    <SubmitterId xmlns="4873beb7-5857-4685-be1f-d57550cc96cc" xsi:nil="true"/>
    <IntlLangReview xmlns="4873beb7-5857-4685-be1f-d57550cc96cc" xsi:nil="true"/>
    <EditorialStatus xmlns="4873beb7-5857-4685-be1f-d57550cc96cc">Complete</EditorialStatus>
    <OriginAsset xmlns="4873beb7-5857-4685-be1f-d57550cc96cc" xsi:nil="true"/>
    <Markets xmlns="4873beb7-5857-4685-be1f-d57550cc96cc"/>
    <AppVerPrimary xmlns="4873beb7-5857-4685-be1f-d57550cc96cc" xsi:nil="true"/>
    <AcquiredFrom xmlns="4873beb7-5857-4685-be1f-d57550cc96cc">Internal MS</AcquiredFrom>
    <AssetStart xmlns="4873beb7-5857-4685-be1f-d57550cc96cc">2009-10-12T08:28:00+00:00</AssetStart>
    <PublishStatusLookup xmlns="4873beb7-5857-4685-be1f-d57550cc96cc">
      <Value>499689</Value>
    </PublishStatusLookup>
    <MarketSpecific xmlns="4873beb7-5857-4685-be1f-d57550cc96cc">false</MarketSpecific>
    <APAuthor xmlns="4873beb7-5857-4685-be1f-d57550cc96cc">
      <UserInfo>
        <DisplayName>REDMOND\garywil</DisplayName>
        <AccountId>26</AccountId>
        <AccountType/>
      </UserInfo>
    </APAuthor>
    <IntlLangReviewer xmlns="4873beb7-5857-4685-be1f-d57550cc96cc" xsi:nil="true"/>
    <CSXSubmissionDate xmlns="4873beb7-5857-4685-be1f-d57550cc96cc" xsi:nil="true"/>
    <NumericId xmlns="4873beb7-5857-4685-be1f-d57550cc96cc">-1</NumericId>
    <ParentAssetId xmlns="4873beb7-5857-4685-be1f-d57550cc96cc" xsi:nil="true"/>
    <OriginalSourceMarket xmlns="4873beb7-5857-4685-be1f-d57550cc96cc">english</OriginalSourceMarket>
    <ApprovalStatus xmlns="4873beb7-5857-4685-be1f-d57550cc96cc">InProgress</ApprovalStatus>
    <SourceTitle xmlns="4873beb7-5857-4685-be1f-d57550cc96cc">Conditional Formatting Samples</SourceTitle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NA</AssetType>
    <MachineTranslated xmlns="4873beb7-5857-4685-be1f-d57550cc96cc">false</MachineTranslated>
    <OutputCachingOn xmlns="4873beb7-5857-4685-be1f-d57550cc96cc">false</OutputCachingOn>
    <IsSearchable xmlns="4873beb7-5857-4685-be1f-d57550cc96cc">false</IsSearchable>
    <HandoffToMSDN xmlns="4873beb7-5857-4685-be1f-d57550cc96cc" xsi:nil="true"/>
    <UALocRecommendation xmlns="4873beb7-5857-4685-be1f-d57550cc96cc">Localize</UALocRecommendation>
    <UALocComments xmlns="4873beb7-5857-4685-be1f-d57550cc96cc" xsi:nil="true"/>
    <ShowIn xmlns="4873beb7-5857-4685-be1f-d57550cc96cc">Show everywhere</ShowIn>
    <ThumbnailAssetId xmlns="4873beb7-5857-4685-be1f-d57550cc96cc" xsi:nil="true"/>
    <ContentItem xmlns="4873beb7-5857-4685-be1f-d57550cc96cc" xsi:nil="true"/>
    <LastModifiedDateTime xmlns="4873beb7-5857-4685-be1f-d57550cc96cc" xsi:nil="true"/>
    <LastPublishResultLookup xmlns="4873beb7-5857-4685-be1f-d57550cc96cc" xsi:nil="true"/>
    <LegacyData xmlns="4873beb7-5857-4685-be1f-d57550cc96cc">ListingID:;Manager:laurelh;BuildStatus:Publish Pending;MockupPath:</LegacyData>
    <ClipArtFilename xmlns="4873beb7-5857-4685-be1f-d57550cc96cc" xsi:nil="true"/>
    <CSXHash xmlns="4873beb7-5857-4685-be1f-d57550cc96cc" xsi:nil="true"/>
    <DirectSourceMarket xmlns="4873beb7-5857-4685-be1f-d57550cc96cc">english</DirectSourceMarket>
    <PlannedPubDate xmlns="4873beb7-5857-4685-be1f-d57550cc96cc" xsi:nil="true"/>
    <ArtSampleDocs xmlns="4873beb7-5857-4685-be1f-d57550cc96cc" xsi:nil="true"/>
    <Size xmlns="4873beb7-5857-4685-be1f-d57550cc96cc">631KB</Size>
    <TrustLevel xmlns="4873beb7-5857-4685-be1f-d57550cc96cc">1 Microsoft Managed Content</TrustLevel>
    <CSXSubmissionMarket xmlns="4873beb7-5857-4685-be1f-d57550cc96cc" xsi:nil="true"/>
    <VoteCount xmlns="4873beb7-5857-4685-be1f-d57550cc96cc" xsi:nil="true"/>
    <BusinessGroup xmlns="4873beb7-5857-4685-be1f-d57550cc96cc" xsi:nil="true"/>
    <TimesCloned xmlns="4873beb7-5857-4685-be1f-d57550cc96cc">1</TimesCloned>
    <AverageRating xmlns="4873beb7-5857-4685-be1f-d57550cc96cc" xsi:nil="true"/>
    <Provider xmlns="4873beb7-5857-4685-be1f-d57550cc96cc" xsi:nil="true"/>
    <UACurrentWords xmlns="4873beb7-5857-4685-be1f-d57550cc96cc">0</UACurrentWords>
    <AssetId xmlns="4873beb7-5857-4685-be1f-d57550cc96cc">AF010235700</AssetId>
    <APEditor xmlns="4873beb7-5857-4685-be1f-d57550cc96cc">
      <UserInfo>
        <DisplayName>REDMOND\garywil</DisplayName>
        <AccountId>26</AccountId>
        <AccountType/>
      </UserInfo>
    </APEditor>
    <Applications xmlns="4873beb7-5857-4685-be1f-d57550cc96cc">
      <Value>23</Value>
    </Applications>
    <DSATActionTaken xmlns="4873beb7-5857-4685-be1f-d57550cc96cc" xsi:nil="true"/>
    <IsDeleted xmlns="4873beb7-5857-4685-be1f-d57550cc96cc">false</IsDeleted>
    <PublishTargets xmlns="4873beb7-5857-4685-be1f-d57550cc96cc">OfficeOnline</PublishTargets>
    <ApprovalLog xmlns="4873beb7-5857-4685-be1f-d57550cc96cc" xsi:nil="true"/>
    <BugNumber xmlns="4873beb7-5857-4685-be1f-d57550cc96cc" xsi:nil="true"/>
    <CrawlForDependencies xmlns="4873beb7-5857-4685-be1f-d57550cc96cc">false</CrawlForDependencies>
    <LastHandOff xmlns="4873beb7-5857-4685-be1f-d57550cc96cc" xsi:nil="true"/>
    <Milestone xmlns="4873beb7-5857-4685-be1f-d57550cc96cc" xsi:nil="true"/>
    <UANotes xmlns="4873beb7-5857-4685-be1f-d57550cc96cc">Updated links in workbook to correct v12 topic locations</UANotes>
    <PolicheckWords xmlns="4873beb7-5857-4685-be1f-d57550cc96cc" xsi:nil="true"/>
    <FriendlyTitle xmlns="4873beb7-5857-4685-be1f-d57550cc96cc" xsi:nil="true"/>
    <Manager xmlns="4873beb7-5857-4685-be1f-d57550cc96cc" xsi:nil="true"/>
    <EditorialTags xmlns="4873beb7-5857-4685-be1f-d57550cc96cc" xsi:nil="true"/>
    <Downloads xmlns="4873beb7-5857-4685-be1f-d57550cc96cc">0</Downloads>
    <Providers xmlns="4873beb7-5857-4685-be1f-d57550cc96cc" xsi:nil="true"/>
    <OOCacheId xmlns="4873beb7-5857-4685-be1f-d57550cc96cc" xsi:nil="true"/>
    <CampaignTagsTaxHTField0 xmlns="4873beb7-5857-4685-be1f-d57550cc96cc">
      <Terms xmlns="http://schemas.microsoft.com/office/infopath/2007/PartnerControls"/>
    </CampaignTagsTaxHTField0>
    <LocLastLocAttemptVersionLookup xmlns="4873beb7-5857-4685-be1f-d57550cc96cc">39025</LocLastLocAttemptVersionLookup>
    <LocLastLocAttemptVersionTypeLookup xmlns="4873beb7-5857-4685-be1f-d57550cc96cc" xsi:nil="true"/>
    <LocOverallPreviewStatusLookup xmlns="4873beb7-5857-4685-be1f-d57550cc96cc" xsi:nil="true"/>
    <LocOverallPublishStatusLookup xmlns="4873beb7-5857-4685-be1f-d57550cc96cc" xsi:nil="true"/>
    <TaxCatchAll xmlns="4873beb7-5857-4685-be1f-d57550cc96cc"/>
    <LocNewPublishedVersionLookup xmlns="4873beb7-5857-4685-be1f-d57550cc96cc" xsi:nil="true"/>
    <LocPublishedDependentAssetsLookup xmlns="4873beb7-5857-4685-be1f-d57550cc96cc" xsi:nil="true"/>
    <LocComments xmlns="4873beb7-5857-4685-be1f-d57550cc96cc">Intl_Localizable</LocComments>
    <LocProcessedForMarketsLookup xmlns="4873beb7-5857-4685-be1f-d57550cc96cc" xsi:nil="true"/>
    <LocRecommendedHandoff xmlns="4873beb7-5857-4685-be1f-d57550cc96cc">O14 FY12HOSep</LocRecommendedHandoff>
    <LocManualTestRequired xmlns="4873beb7-5857-4685-be1f-d57550cc96cc">false</LocManualTestRequired>
    <LocProcessedForHandoffsLookup xmlns="4873beb7-5857-4685-be1f-d57550cc96cc" xsi:nil="true"/>
    <CategoryTagsTaxHTField11 xmlns="4873beb7-5857-4685-be1f-d57550cc96cc">
      <Terms xmlns="http://schemas.microsoft.com/office/infopath/2007/PartnerControls"/>
    </CategoryTagsTaxHTField11>
    <LocOverallHandbackStatusLookup xmlns="4873beb7-5857-4685-be1f-d57550cc96cc" xsi:nil="true"/>
    <BlockPublish xmlns="4873beb7-5857-4685-be1f-d57550cc96cc">false</BlockPublish>
    <LocalizationTagsTaxHTField0 xmlns="4873beb7-5857-4685-be1f-d57550cc96cc">
      <Terms xmlns="http://schemas.microsoft.com/office/infopath/2007/PartnerControls"/>
    </LocalizationTagsTaxHTField0>
    <FeedAppVer xmlns="4873beb7-5857-4685-be1f-d57550cc96cc"/>
    <FeatureTagsTaxHTField0 xmlns="4873beb7-5857-4685-be1f-d57550cc96cc">
      <Terms xmlns="http://schemas.microsoft.com/office/infopath/2007/PartnerControls"/>
    </FeatureTagsTaxHTField0>
    <LocOverallLocStatusLookup xmlns="4873beb7-5857-4685-be1f-d57550cc96cc" xsi:nil="true"/>
    <LocPublishedLinkedAssetsLookup xmlns="4873beb7-5857-4685-be1f-d57550cc96cc" xsi:nil="true"/>
    <AuthorGroup xmlns="4873beb7-5857-4685-be1f-d57550cc96cc" xsi:nil="true"/>
    <InternalTagsTaxHTField0 xmlns="4873beb7-5857-4685-be1f-d57550cc96cc">
      <Terms xmlns="http://schemas.microsoft.com/office/infopath/2007/PartnerControls"/>
    </InternalTagsTaxHTField0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HiddenCategoryTagsTaxHTField0 xmlns="4873beb7-5857-4685-be1f-d57550cc96cc">
      <Terms xmlns="http://schemas.microsoft.com/office/infopath/2007/PartnerControls"/>
    </HiddenCategoryTagsTaxHTField0>
    <OriginalRelease xmlns="4873beb7-5857-4685-be1f-d57550cc96cc">14</OriginalRelease>
    <LocMarketGroupTiers2 xmlns="4873beb7-5857-4685-be1f-d57550cc96cc">,t:Tier 1,</LocMarketGroupTiers2>
  </documentManagement>
</p:properties>
</file>

<file path=customXml/itemProps1.xml><?xml version="1.0" encoding="utf-8"?>
<ds:datastoreItem xmlns:ds="http://schemas.openxmlformats.org/officeDocument/2006/customXml" ds:itemID="{A47D5F50-61BF-43FC-88EE-AB79032B7F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9384FD-992A-4406-BDB3-5B11137596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68694D-5EA1-4970-B8F2-C7BE7A5B832E}">
  <ds:schemaRefs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4873beb7-5857-4685-be1f-d57550cc96cc"/>
    <ds:schemaRef ds:uri="http://purl.org/dc/terms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Home</vt:lpstr>
      <vt:lpstr>Products1</vt:lpstr>
      <vt:lpstr>Products2</vt:lpstr>
      <vt:lpstr>Book tour</vt:lpstr>
      <vt:lpstr>Grades</vt:lpstr>
      <vt:lpstr>Customers1</vt:lpstr>
      <vt:lpstr>Quarters</vt:lpstr>
      <vt:lpstr>Bike rating</vt:lpstr>
      <vt:lpstr>FY months</vt:lpstr>
      <vt:lpstr>Regional sales</vt:lpstr>
      <vt:lpstr>Mountains</vt:lpstr>
      <vt:lpstr>Category sales</vt:lpstr>
      <vt:lpstr>Banded rows</vt:lpstr>
      <vt:lpstr>Compare to totals</vt:lpstr>
      <vt:lpstr>Products3</vt:lpstr>
      <vt:lpstr>Customers2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Conditional Formatting Samples</dc:title>
  <dc:creator/>
  <cp:lastModifiedBy/>
  <dcterms:created xsi:type="dcterms:W3CDTF">2006-09-16T00:00:00Z</dcterms:created>
  <dcterms:modified xsi:type="dcterms:W3CDTF">2024-06-21T10:19:57Z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0x0101006EDDDB5EE6D98C44930B742096920B30020100945995BAC74E6347BD6C979F46C6273B</vt:lpwstr>
  </property>
  <property fmtid="{D5CDD505-2E9C-101B-9397-08002B2CF9AE}" pid="3" name="APTrustLevel">
    <vt:r8>0</vt:r8>
  </property>
  <property fmtid="{D5CDD505-2E9C-101B-9397-08002B2CF9AE}" pid="4" name="InternalTags">
    <vt:lpwstr/>
  </property>
  <property fmtid="{D5CDD505-2E9C-101B-9397-08002B2CF9AE}" pid="5" name="LocalizationTags">
    <vt:lpwstr/>
  </property>
  <property fmtid="{D5CDD505-2E9C-101B-9397-08002B2CF9AE}" pid="6" name="FeatureTags">
    <vt:lpwstr/>
  </property>
  <property fmtid="{D5CDD505-2E9C-101B-9397-08002B2CF9AE}" pid="7" name="CategoryTags">
    <vt:lpwstr/>
  </property>
  <property fmtid="{D5CDD505-2E9C-101B-9397-08002B2CF9AE}" pid="8" name="CampaignTags">
    <vt:lpwstr/>
  </property>
  <property fmtid="{D5CDD505-2E9C-101B-9397-08002B2CF9AE}" pid="9" name="ScenarioTags">
    <vt:lpwstr/>
  </property>
  <property fmtid="{D5CDD505-2E9C-101B-9397-08002B2CF9AE}" pid="10" name="HiddenCategoryTags">
    <vt:lpwstr/>
  </property>
  <property fmtid="{D5CDD505-2E9C-101B-9397-08002B2CF9AE}" pid="11" name="LocMarketGroupTiers">
    <vt:lpwstr>,t:Tier 1,</vt:lpwstr>
  </property>
</Properties>
</file>