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17CD375F-15A1-4531-B2C6-A392C7CE3440}" xr6:coauthVersionLast="45" xr6:coauthVersionMax="45" xr10:uidLastSave="{00000000-0000-0000-0000-000000000000}"/>
  <bookViews>
    <workbookView xWindow="-120" yWindow="-120" windowWidth="20730" windowHeight="11160" firstSheet="4" activeTab="6"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1" hidden="1">Database!$A$1:$G$40</definedName>
    <definedName name="_xlnm._FilterDatabase" localSheetId="5" hidden="1">'LARGE &amp; SMALL Practise'!$A$1:$C$1</definedName>
    <definedName name="_xlnm._FilterDatabase" localSheetId="4" hidden="1">'MAXIF (MINIF) or MAX+IF(MIN+IF)'!$A$1:$G$40</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J6" i="6" l="1"/>
  <c r="J4" i="6"/>
  <c r="J2" i="6"/>
  <c r="H7" i="5" l="1" a="1"/>
  <c r="H7" i="5" s="1"/>
  <c r="H6" i="5"/>
  <c r="H5" i="5" a="1"/>
  <c r="H5" i="5" s="1"/>
  <c r="G11" i="5" l="1"/>
  <c r="G10" i="5"/>
  <c r="N4" i="4" l="1" a="1"/>
  <c r="N4" i="4" s="1"/>
  <c r="O4" i="4" a="1"/>
  <c r="O4" i="4" s="1"/>
  <c r="M4" i="4" a="1"/>
  <c r="M4" i="4" s="1"/>
  <c r="L4" i="4" l="1"/>
  <c r="K4" i="4"/>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<sst xmlns="http://schemas.openxmlformats.org/spreadsheetml/2006/main" count="6529" uniqueCount="2417">
  <si>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</si>
  <si>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</si>
  <si>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</si>
  <si>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</si>
  <si>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</si>
  <si>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</si>
  <si>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</si>
  <si>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</si>
  <si>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</si>
  <si>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</si>
  <si>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</si>
  <si>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</si>
  <si>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</si>
  <si>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</si>
  <si>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</si>
  <si>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</si>
  <si>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</si>
  <si>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</si>
  <si>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</si>
  <si>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</si>
  <si>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</si>
  <si>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</si>
  <si>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</si>
  <si>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</si>
  <si>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</si>
  <si>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</si>
  <si>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</si>
  <si>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</si>
  <si>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</si>
  <si>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</si>
  <si>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</si>
  <si>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</si>
  <si>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</si>
  <si>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</si>
  <si>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</si>
  <si>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</si>
  <si>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</si>
  <si>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</si>
  <si>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</si>
  <si>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</si>
  <si>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</si>
  <si>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</si>
  <si>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</si>
  <si>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</si>
  <si>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</si>
  <si>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</si>
  <si>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</si>
  <si>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</si>
  <si>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</si>
  <si>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</si>
  <si>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</si>
  <si>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</si>
  <si>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</si>
  <si>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</si>
  <si>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</si>
  <si>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</si>
  <si>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</si>
  <si>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</si>
  <si>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</si>
  <si>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</si>
  <si>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</si>
  <si>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</si>
  <si>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</si>
  <si>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</si>
  <si>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</si>
  <si>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</si>
  <si>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</si>
  <si>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</si>
  <si>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</si>
  <si>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</si>
  <si>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</si>
  <si>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</si>
  <si>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</si>
  <si>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</si>
  <si>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</si>
  <si>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</si>
  <si>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</si>
  <si>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</si>
  <si>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</si>
  <si>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</si>
  <si>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</si>
  <si>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</si>
  <si>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</si>
  <si>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</si>
  <si>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</si>
  <si>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</si>
  <si>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</si>
  <si>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</si>
  <si>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</si>
  <si>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</si>
  <si>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</si>
  <si>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</si>
  <si>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</si>
  <si>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</si>
  <si>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</si>
  <si>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</si>
  <si>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</si>
  <si>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</si>
  <si>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</si>
  <si>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</si>
  <si>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</si>
  <si>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</si>
  <si>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</si>
  <si>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</si>
  <si>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</si>
  <si>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</si>
  <si>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</si>
  <si>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</si>
  <si>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</si>
  <si>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</si>
  <si>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</si>
  <si>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</si>
  <si>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</si>
  <si>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</si>
  <si>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</si>
  <si>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</si>
  <si>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</si>
  <si>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</si>
  <si>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</si>
  <si>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</si>
  <si>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</si>
  <si>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</si>
  <si>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</si>
  <si>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</si>
  <si>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</si>
  <si>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</si>
  <si>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</si>
  <si>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</si>
  <si>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</si>
  <si>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</si>
  <si>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</si>
  <si>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</si>
  <si>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</si>
  <si>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</si>
  <si>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</si>
  <si>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</si>
  <si>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</si>
  <si>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</si>
  <si>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</si>
  <si>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</si>
  <si>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</si>
  <si>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</si>
  <si>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</si>
  <si>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</si>
  <si>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</si>
  <si>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</si>
  <si>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</si>
  <si>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</si>
  <si>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</si>
  <si>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</si>
  <si>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</si>
  <si>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</si>
  <si>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</si>
  <si>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</si>
  <si>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</si>
  <si>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</si>
  <si>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</si>
  <si>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</si>
  <si>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</si>
  <si>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</si>
  <si>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</si>
  <si>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</si>
  <si>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</si>
  <si>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</si>
  <si>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</si>
  <si>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</si>
  <si>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</si>
  <si>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</si>
  <si>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</si>
  <si>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</si>
  <si>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</si>
  <si>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</si>
  <si>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</si>
  <si>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</si>
  <si>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</si>
  <si>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</si>
  <si>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</si>
  <si>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</si>
  <si>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</si>
  <si>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</si>
  <si>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</si>
  <si>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</si>
  <si>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</si>
  <si>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</si>
  <si>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</si>
  <si>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</si>
  <si>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</si>
  <si>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</si>
  <si>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</si>
  <si>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</si>
  <si>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</si>
  <si>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</si>
  <si>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</si>
  <si>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</si>
  <si>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</si>
  <si>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</si>
  <si>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</si>
  <si>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</si>
  <si>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</si>
  <si>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</si>
  <si>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</si>
  <si>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</si>
  <si>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</si>
  <si>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</si>
  <si>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</si>
  <si>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</si>
  <si>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</si>
  <si>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</si>
  <si>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</si>
  <si>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</si>
  <si>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</si>
  <si>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</si>
  <si>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</si>
  <si>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</si>
  <si>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</si>
  <si>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</si>
  <si>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</si>
  <si>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</si>
  <si>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</si>
  <si>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</si>
  <si>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</si>
  <si>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</si>
  <si>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</si>
  <si>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</si>
  <si>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</si>
  <si>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</si>
  <si>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</si>
  <si>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</si>
  <si>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</si>
  <si>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</si>
  <si>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</si>
  <si>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</si>
  <si>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</si>
  <si>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</si>
  <si>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</si>
  <si>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</si>
  <si>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</si>
  <si>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</si>
  <si>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</si>
  <si>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</si>
  <si>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</si>
  <si>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</si>
  <si>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</si>
  <si>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</si>
  <si>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</si>
  <si>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</si>
  <si>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</si>
  <si>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</si>
  <si>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</si>
  <si>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</si>
  <si>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</si>
  <si>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</si>
  <si>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</si>
  <si>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</si>
  <si>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</si>
  <si>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</si>
  <si>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</si>
  <si>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</si>
  <si>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</si>
  <si>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</si>
  <si>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</si>
  <si>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</si>
  <si>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</si>
  <si>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</si>
  <si>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</si>
  <si>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</si>
  <si>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</si>
  <si>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</si>
  <si>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</si>
  <si>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</si>
  <si>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</si>
  <si>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</si>
  <si>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</si>
  <si>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</si>
  <si>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</si>
  <si>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</si>
  <si>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</si>
  <si>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</si>
  <si>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</si>
  <si>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</si>
  <si>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</si>
  <si>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</si>
  <si>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</si>
  <si>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</si>
  <si>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</si>
  <si>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</si>
  <si>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</si>
  <si>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</si>
  <si>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</si>
  <si>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</si>
  <si>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</si>
  <si>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</si>
  <si>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</si>
  <si>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</si>
  <si>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</si>
  <si>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</si>
  <si>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</si>
  <si>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</si>
  <si>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</si>
  <si>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</si>
  <si>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</si>
  <si>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</si>
  <si>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</si>
  <si>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</si>
  <si>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</si>
  <si>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</si>
  <si>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</si>
  <si>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</si>
  <si>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</si>
  <si>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</si>
  <si>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</si>
  <si>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</si>
  <si>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</si>
  <si>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</si>
  <si>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</si>
  <si>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</si>
  <si>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</si>
  <si>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</si>
  <si>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</si>
  <si>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</si>
  <si>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</si>
  <si>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</si>
  <si>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</si>
  <si>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</si>
  <si>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</si>
  <si>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</si>
  <si>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</si>
  <si>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</si>
  <si>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</si>
  <si>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</si>
  <si>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</si>
  <si>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</si>
  <si>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</si>
  <si>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</si>
  <si>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</si>
  <si>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</si>
  <si>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</si>
  <si>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</si>
  <si>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</si>
  <si>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</si>
  <si>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</si>
  <si>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</si>
  <si>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</si>
  <si>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</si>
  <si>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</si>
  <si>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</si>
  <si>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</si>
  <si>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</si>
  <si>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</si>
  <si>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</si>
  <si>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</si>
  <si>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</si>
  <si>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</si>
  <si>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</si>
  <si>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</si>
  <si>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</si>
  <si>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</si>
  <si>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</si>
  <si>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</si>
  <si>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</si>
  <si>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</si>
  <si>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</si>
  <si>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</si>
  <si>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</si>
  <si>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</si>
  <si>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</si>
  <si>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</si>
  <si>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</si>
  <si>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</si>
  <si>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</si>
  <si>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</si>
  <si>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</si>
  <si>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</si>
  <si>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</si>
  <si>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</si>
  <si>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</si>
  <si>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</si>
  <si>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</si>
  <si>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</si>
  <si>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</si>
  <si>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</si>
  <si>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</si>
  <si>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</si>
  <si>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</si>
  <si>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</si>
  <si>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</si>
  <si>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</si>
  <si>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</si>
  <si>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</si>
  <si>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</si>
  <si>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</si>
  <si>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</si>
  <si>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</si>
  <si>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</si>
  <si>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</si>
  <si>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</si>
  <si>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</si>
  <si>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</si>
  <si>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</si>
  <si>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</si>
  <si>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</si>
  <si>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</si>
  <si>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</si>
  <si>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</si>
  <si>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</si>
  <si>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</si>
  <si>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</si>
  <si>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</si>
  <si>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</si>
  <si>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</si>
  <si>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</si>
  <si>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</si>
  <si>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</si>
  <si>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</si>
  <si>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</si>
  <si>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</si>
  <si>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</si>
  <si>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</si>
  <si>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</si>
  <si>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</si>
  <si>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</si>
  <si>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</si>
  <si>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</si>
  <si>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</si>
  <si>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</si>
  <si>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</si>
  <si>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</si>
  <si>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</si>
  <si>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</si>
  <si>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</si>
  <si>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</si>
  <si>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</si>
  <si>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</si>
  <si>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</si>
  <si>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</si>
  <si>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</si>
  <si>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</si>
  <si>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</si>
  <si>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</si>
  <si>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</si>
  <si>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</si>
  <si>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</si>
  <si>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</si>
  <si>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</si>
  <si>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</si>
  <si>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</si>
  <si>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</si>
  <si>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</si>
  <si>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</si>
  <si>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</si>
  <si>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</si>
  <si>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</si>
  <si>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</si>
  <si>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</si>
  <si>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</si>
  <si>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</si>
  <si>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</si>
  <si>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</si>
  <si>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</si>
  <si>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</si>
  <si>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</si>
  <si>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</si>
  <si>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</si>
  <si>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</si>
  <si>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</si>
  <si>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</si>
  <si>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</si>
  <si>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</si>
  <si>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</si>
  <si>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</si>
  <si>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</si>
  <si>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</si>
  <si>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</si>
  <si>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</si>
  <si>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</si>
  <si>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</si>
  <si>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</si>
  <si>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</si>
  <si>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</si>
  <si>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</si>
  <si>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</si>
  <si>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</si>
  <si>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</si>
  <si>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</si>
  <si>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</si>
  <si>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</si>
  <si>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</si>
  <si>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</si>
  <si>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</si>
  <si>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</si>
  <si>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</si>
  <si>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</si>
  <si>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</si>
  <si>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</si>
  <si>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</si>
  <si>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</si>
  <si>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</si>
  <si>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</si>
  <si>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</si>
  <si>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</si>
  <si>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</si>
  <si>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</si>
  <si>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</si>
  <si>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</si>
  <si>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</si>
  <si>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</si>
  <si>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</si>
  <si>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</si>
  <si>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</si>
  <si>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</si>
  <si>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</si>
  <si>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</si>
  <si>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</si>
  <si>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</si>
  <si>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</si>
  <si>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</si>
  <si>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</si>
  <si>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</si>
  <si>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</si>
  <si>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</si>
  <si>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</si>
  <si>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</si>
  <si>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</si>
  <si>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</si>
  <si>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</si>
  <si>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</si>
  <si>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</si>
  <si>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</si>
  <si>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</si>
  <si>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</si>
  <si>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</si>
  <si>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</si>
  <si>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</si>
  <si>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</si>
  <si>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</si>
  <si>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</si>
  <si>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</si>
  <si>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</si>
  <si>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</si>
  <si>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</si>
  <si>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</si>
  <si>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</si>
  <si>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</si>
  <si>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</si>
  <si>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</si>
  <si>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</si>
  <si>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</si>
  <si>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</si>
  <si>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</si>
  <si>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</si>
  <si>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</si>
  <si>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</si>
  <si>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</si>
  <si>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</si>
  <si>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</si>
  <si>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</si>
  <si>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</si>
  <si>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</si>
  <si>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</si>
  <si>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</si>
  <si>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</si>
  <si>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</si>
  <si>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</si>
  <si>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</si>
  <si>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</si>
  <si>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</si>
  <si>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</si>
  <si>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</si>
  <si>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</si>
  <si>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</si>
  <si>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</si>
  <si>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</si>
  <si>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</si>
  <si>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</si>
  <si>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</si>
  <si>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</si>
  <si>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</si>
  <si>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</si>
  <si>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</si>
  <si>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</si>
  <si>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</si>
  <si>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</si>
  <si>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</si>
  <si>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</si>
  <si>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</si>
  <si>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</si>
  <si>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</si>
  <si>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</si>
  <si>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</si>
  <si>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</si>
  <si>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</si>
  <si>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</si>
  <si>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</si>
  <si>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</si>
  <si>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</si>
  <si>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</si>
  <si>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</si>
  <si>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</si>
  <si>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</si>
  <si>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</si>
  <si>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</si>
  <si>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</si>
  <si>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</si>
  <si>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</si>
  <si>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</si>
  <si>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</si>
  <si>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</si>
  <si>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</si>
  <si>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</si>
  <si>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</si>
  <si>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</si>
  <si>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</si>
  <si>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</si>
  <si>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</si>
  <si>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</si>
  <si>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</si>
  <si>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</si>
  <si>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</si>
  <si>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</si>
  <si>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</si>
  <si>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</si>
  <si>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</si>
  <si>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</si>
  <si>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</si>
  <si>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</si>
  <si>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</si>
  <si>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</si>
  <si>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</si>
  <si>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</si>
  <si>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</si>
  <si>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</si>
  <si>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</si>
  <si>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</si>
  <si>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</si>
  <si>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</si>
  <si>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</si>
  <si>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</si>
  <si>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</si>
  <si>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</si>
  <si>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</si>
  <si>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</si>
  <si>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</si>
  <si>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</si>
  <si>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</si>
  <si>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</si>
  <si>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</si>
  <si>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</si>
  <si>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</si>
  <si>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</si>
  <si>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</si>
  <si>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</si>
  <si>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</si>
  <si>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</si>
  <si>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</si>
  <si>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</si>
  <si>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</si>
  <si>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</si>
  <si>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</si>
  <si>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</si>
  <si>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</si>
  <si>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</si>
  <si>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</si>
  <si>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</si>
  <si>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</si>
  <si>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</si>
  <si>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</si>
  <si>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</si>
  <si>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</si>
  <si>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</si>
  <si>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</si>
  <si>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</si>
  <si>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</si>
  <si>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</si>
  <si>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</si>
  <si>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</si>
  <si>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</si>
  <si>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</si>
  <si>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</si>
  <si>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</si>
  <si>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</si>
  <si>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</si>
  <si>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</si>
  <si>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</si>
  <si>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</si>
  <si>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</si>
  <si>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</si>
  <si>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</si>
  <si>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</si>
  <si>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</si>
  <si>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</si>
  <si>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</si>
  <si>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</si>
  <si>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</si>
  <si>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</si>
  <si>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</si>
  <si>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</si>
  <si>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</si>
  <si>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</si>
  <si>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</si>
  <si>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</si>
  <si>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</si>
  <si>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</si>
  <si>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</si>
  <si>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</si>
  <si>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</si>
  <si>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</si>
  <si>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</si>
  <si>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</si>
  <si>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</si>
  <si>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</si>
  <si>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</si>
  <si>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</si>
  <si>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</si>
  <si>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</si>
  <si>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</si>
  <si>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</si>
  <si>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</si>
  <si>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</si>
  <si>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</si>
  <si>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</si>
  <si>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</si>
  <si>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</si>
  <si>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</si>
  <si>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</si>
  <si>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</si>
  <si>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</si>
  <si>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</si>
  <si>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</si>
  <si>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</si>
  <si>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</si>
  <si>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</si>
  <si>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</si>
  <si>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</si>
  <si>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</si>
  <si>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</si>
  <si>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</si>
  <si>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</si>
  <si>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</si>
  <si>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</si>
  <si>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</si>
  <si>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</si>
  <si>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</si>
  <si>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</si>
  <si>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</si>
  <si>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</si>
  <si>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</si>
  <si>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</si>
  <si>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</si>
  <si>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</si>
  <si>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</si>
  <si>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</si>
  <si>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</si>
  <si>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</si>
  <si>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</si>
  <si>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</si>
  <si>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</si>
  <si>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</si>
  <si>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</si>
  <si>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</si>
  <si>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</si>
  <si>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</si>
  <si>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</si>
  <si>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</si>
  <si>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</si>
  <si>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</si>
  <si>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</si>
  <si>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</si>
  <si>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</si>
  <si>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</si>
  <si>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</si>
  <si>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</si>
  <si>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</si>
  <si>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</si>
  <si>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</si>
  <si>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</si>
  <si>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</si>
  <si>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</si>
  <si>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</si>
  <si>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</si>
  <si>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</si>
  <si>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</si>
  <si>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</si>
  <si>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</si>
  <si>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</si>
  <si>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</si>
  <si>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</si>
  <si>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</si>
  <si>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</si>
  <si>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</si>
  <si>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</si>
  <si>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</si>
  <si>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</si>
  <si>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</si>
  <si>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</si>
  <si>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</si>
  <si>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</si>
  <si>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</si>
  <si>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</si>
  <si>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</si>
  <si>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</si>
  <si>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</si>
  <si>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</si>
  <si>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</si>
  <si>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</si>
  <si>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</si>
  <si>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</si>
  <si>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</si>
  <si>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</si>
  <si>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</si>
  <si>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</si>
  <si>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</si>
  <si>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</si>
  <si>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</si>
  <si>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</si>
  <si>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</si>
  <si>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</si>
  <si>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</si>
  <si>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</si>
  <si>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</si>
  <si>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</si>
  <si>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</si>
  <si>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</si>
  <si>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</si>
  <si>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</si>
  <si>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</si>
  <si>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</si>
  <si>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</si>
  <si>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</si>
  <si>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</si>
  <si>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</si>
  <si>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</si>
  <si>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</si>
  <si>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</si>
  <si>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</si>
  <si>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</si>
  <si>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</si>
  <si>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</si>
  <si>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</si>
  <si>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</si>
  <si>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</si>
  <si>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</si>
  <si>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</si>
  <si>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</si>
  <si>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</si>
  <si>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</si>
  <si>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</si>
  <si>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</si>
  <si>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</si>
  <si>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</si>
  <si>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</si>
  <si>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</si>
  <si>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</si>
  <si>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</si>
  <si>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</si>
  <si>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</si>
  <si>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</si>
  <si>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</si>
  <si>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</si>
  <si>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</si>
  <si>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</si>
  <si>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</si>
  <si>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</si>
  <si>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</si>
  <si>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</si>
  <si>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</si>
  <si>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</si>
  <si>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</si>
  <si>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</si>
  <si>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</si>
  <si>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</si>
  <si>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</si>
  <si>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</si>
  <si>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</si>
  <si>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</si>
  <si>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</si>
  <si>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</si>
  <si>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</si>
  <si>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</si>
  <si>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</si>
  <si>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</si>
  <si>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</si>
  <si>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</si>
  <si>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</si>
  <si>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</si>
  <si>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</si>
  <si>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</si>
  <si>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</si>
  <si>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</si>
  <si>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</si>
  <si>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</si>
  <si>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</si>
  <si>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</si>
  <si>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</si>
  <si>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</si>
  <si>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</si>
  <si>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</si>
  <si>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</si>
  <si>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</si>
  <si>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</si>
  <si>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</si>
  <si>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</si>
  <si>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</si>
  <si>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</si>
  <si>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</si>
  <si>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</si>
  <si>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</si>
  <si>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</si>
  <si>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</si>
  <si>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</si>
  <si>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</si>
  <si>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</si>
  <si>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</si>
  <si>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</si>
  <si>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</si>
  <si>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</si>
  <si>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</si>
  <si>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</si>
  <si>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</si>
  <si>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</si>
  <si>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</si>
  <si>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</si>
  <si>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</si>
  <si>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</si>
  <si>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</si>
  <si>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</si>
  <si>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</si>
  <si>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</si>
  <si>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</si>
  <si>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</si>
  <si>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</si>
  <si>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</si>
  <si>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</si>
  <si>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</si>
  <si>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</si>
  <si>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</si>
  <si>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</si>
  <si>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</si>
  <si>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</si>
  <si>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</si>
  <si>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</si>
  <si>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</si>
  <si>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</si>
  <si>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</si>
  <si>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</si>
  <si>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</si>
  <si>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</si>
  <si>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</si>
  <si>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</si>
  <si>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</si>
  <si>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</si>
  <si>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</si>
  <si>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</si>
  <si>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</si>
  <si>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</si>
  <si>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</si>
  <si>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</si>
  <si>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</si>
  <si>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</si>
  <si>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</si>
  <si>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</si>
  <si>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</si>
  <si>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</si>
  <si>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</si>
  <si>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</si>
  <si>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</si>
  <si>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</si>
  <si>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</si>
  <si>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</si>
  <si>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</si>
  <si>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</si>
  <si>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</si>
  <si>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</si>
  <si>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</si>
  <si>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</si>
  <si>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</si>
  <si>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</si>
  <si>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</si>
  <si>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</si>
  <si>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</si>
  <si>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</si>
  <si>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</si>
  <si>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</si>
  <si>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</si>
  <si>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</si>
  <si>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</si>
  <si>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</si>
  <si>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</si>
  <si>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</si>
  <si>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</si>
  <si>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</si>
  <si>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</si>
  <si>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</si>
  <si>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</si>
  <si>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</si>
  <si>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</si>
  <si>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</si>
  <si>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</si>
  <si>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</si>
  <si>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</si>
  <si>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</si>
  <si>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</si>
  <si>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</si>
  <si>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</si>
  <si>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</si>
  <si>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</si>
  <si>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</si>
  <si>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</si>
  <si>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</si>
  <si>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</si>
  <si>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</si>
  <si>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</si>
  <si>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</si>
  <si>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</si>
  <si>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</si>
  <si>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</si>
  <si>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</si>
  <si>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</si>
  <si>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</si>
  <si>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</si>
  <si>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</si>
  <si>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</si>
  <si>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</si>
  <si>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</si>
  <si>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</si>
  <si>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</si>
  <si>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</si>
  <si>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</si>
  <si>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</si>
  <si>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</si>
  <si>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</si>
  <si>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</si>
  <si>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</si>
  <si>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</si>
  <si>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</si>
  <si>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</si>
  <si>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</si>
  <si>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</si>
  <si>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</si>
  <si>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</si>
  <si>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</si>
  <si>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</si>
  <si>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</si>
  <si>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</si>
  <si>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</si>
  <si>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</si>
  <si>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</si>
  <si>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</si>
  <si>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</si>
  <si>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</si>
  <si>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</si>
  <si>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</si>
  <si>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</si>
  <si>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</si>
  <si>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</si>
  <si>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</si>
  <si>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</si>
  <si>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</si>
  <si>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</si>
  <si>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</si>
  <si>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</si>
  <si>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</si>
  <si>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</si>
  <si>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</si>
  <si>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</si>
  <si>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</si>
  <si>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</si>
  <si>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</si>
  <si>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</si>
  <si>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</si>
  <si>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</si>
  <si>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</si>
  <si>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</si>
  <si>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</si>
  <si>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</si>
  <si>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</si>
  <si>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</si>
  <si>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</si>
  <si>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</si>
  <si>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</si>
  <si>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</si>
  <si>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</si>
  <si>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</si>
  <si>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</si>
  <si>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</si>
  <si>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</si>
  <si>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</si>
  <si>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</si>
  <si>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</si>
  <si>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</si>
  <si>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</si>
  <si>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</si>
  <si>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</si>
  <si>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</si>
  <si>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</si>
  <si>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</si>
  <si>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</si>
  <si>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</si>
  <si>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</si>
  <si>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</si>
  <si>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</si>
  <si>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</si>
  <si>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</si>
  <si>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</si>
  <si>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</si>
  <si>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</si>
  <si>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</si>
  <si>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</si>
  <si>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</si>
  <si>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</si>
  <si>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</si>
  <si>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</si>
  <si>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</si>
  <si>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</si>
  <si>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</si>
  <si>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</si>
  <si>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</si>
  <si>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</si>
  <si>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</si>
  <si>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</si>
  <si>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</si>
  <si>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</si>
  <si>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</si>
  <si>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</si>
  <si>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</si>
  <si>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</si>
  <si>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</si>
  <si>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</si>
  <si>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</si>
  <si>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</si>
  <si>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</si>
  <si>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</si>
  <si>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</si>
  <si>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</si>
  <si>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</si>
  <si>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</si>
  <si>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</si>
  <si>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</si>
  <si>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</si>
  <si>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</si>
  <si>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</si>
  <si>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</si>
  <si>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</si>
  <si>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</si>
  <si>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</si>
  <si>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</si>
  <si>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</si>
  <si>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</si>
  <si>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</si>
  <si>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</si>
  <si>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</si>
  <si>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</si>
  <si>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</si>
  <si>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</si>
  <si>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</si>
  <si>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</si>
  <si>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</si>
  <si>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</si>
  <si>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</si>
  <si>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</si>
  <si>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</si>
  <si>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</si>
  <si>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</si>
  <si>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</si>
  <si>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</si>
  <si>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</si>
  <si>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</si>
  <si>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</si>
  <si>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</si>
  <si>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</si>
  <si>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</si>
  <si>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</si>
  <si>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</si>
  <si>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</si>
  <si>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</si>
  <si>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</si>
  <si>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</si>
  <si>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</si>
  <si>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</si>
  <si>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</si>
  <si>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</si>
  <si>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</si>
  <si>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</si>
  <si>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</si>
  <si>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</si>
  <si>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</si>
  <si>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</si>
  <si>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</si>
  <si>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</si>
  <si>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</si>
  <si>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</si>
  <si>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</si>
  <si>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</si>
  <si>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</si>
  <si>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</si>
  <si>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</si>
  <si>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</si>
  <si>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</si>
  <si>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</si>
  <si>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</si>
  <si>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</si>
  <si>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</si>
  <si>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</si>
  <si>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</si>
  <si>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</si>
  <si>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</si>
  <si>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</si>
  <si>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</si>
  <si>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</si>
  <si>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</si>
  <si>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</si>
  <si>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</si>
  <si>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</si>
  <si>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</si>
  <si>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</si>
  <si>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</si>
  <si>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</si>
  <si>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</si>
  <si>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</si>
  <si>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</si>
  <si>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</si>
  <si>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</si>
  <si>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</si>
  <si>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</si>
  <si>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</si>
  <si>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</si>
  <si>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</si>
  <si>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</si>
  <si>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</si>
  <si>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</si>
  <si>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</si>
  <si>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</si>
  <si>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</si>
  <si>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</si>
  <si>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</si>
  <si>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</si>
  <si>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</si>
  <si>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</si>
  <si>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</si>
  <si>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</si>
  <si>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</si>
  <si>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</si>
  <si>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</si>
  <si>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</si>
  <si>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</si>
  <si>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</si>
  <si>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</si>
  <si>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</si>
  <si>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</si>
  <si>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</si>
  <si>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</si>
  <si>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</si>
  <si>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</si>
  <si>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</si>
  <si>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</si>
  <si>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</si>
  <si>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</si>
  <si>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</si>
  <si>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</si>
  <si>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</si>
  <si>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</si>
  <si>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</si>
  <si>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</si>
  <si>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</si>
  <si>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</si>
  <si>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</si>
  <si>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</si>
  <si>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</si>
  <si>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</si>
  <si>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</si>
  <si>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</si>
  <si>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</si>
  <si>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</si>
  <si>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</si>
  <si>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</si>
  <si>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</si>
  <si>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</si>
  <si>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</si>
  <si>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</si>
  <si>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</si>
  <si>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</si>
  <si>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</si>
  <si>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</si>
  <si>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</si>
  <si>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</si>
  <si>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</si>
  <si>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</si>
  <si>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</si>
  <si>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</si>
  <si>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</si>
  <si>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</si>
  <si>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</si>
  <si>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</si>
  <si>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</si>
  <si>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</si>
  <si>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</si>
  <si>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</si>
  <si>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</si>
  <si>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</si>
  <si>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</si>
  <si>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</si>
  <si>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</si>
  <si>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</si>
  <si>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</si>
  <si>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</si>
  <si>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</si>
  <si>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</si>
  <si>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</si>
  <si>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</si>
  <si>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</si>
  <si>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</si>
  <si>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</si>
  <si>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</si>
  <si>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</si>
  <si>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</si>
  <si>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</si>
  <si>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</si>
  <si>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</si>
  <si>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</si>
  <si>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</si>
  <si>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</si>
  <si>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</si>
  <si>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</si>
  <si>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</si>
  <si>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</si>
  <si>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</si>
  <si>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</si>
  <si>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</si>
  <si>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</si>
  <si>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</si>
  <si>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</si>
  <si>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</si>
  <si>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</si>
  <si>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</si>
  <si>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</si>
  <si>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</si>
  <si>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</si>
  <si>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</si>
  <si>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</si>
  <si>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</si>
  <si>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</si>
  <si>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</si>
  <si>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</si>
  <si>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</si>
  <si>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</si>
  <si>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</si>
  <si>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</si>
  <si>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</si>
  <si>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</si>
  <si>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</si>
  <si>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</si>
  <si>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</si>
  <si>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</si>
  <si>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</si>
  <si>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</si>
  <si>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</si>
  <si>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</si>
  <si>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</si>
  <si>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</si>
  <si>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</si>
  <si>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</si>
  <si>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</si>
  <si>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</si>
  <si>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</si>
  <si>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</si>
  <si>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</si>
  <si>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</si>
  <si>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</si>
  <si>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</si>
  <si>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</si>
  <si>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</si>
  <si>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</si>
  <si>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</si>
  <si>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</si>
  <si>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</si>
  <si>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</si>
  <si>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</si>
  <si>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</si>
  <si>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</si>
  <si>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</si>
  <si>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</si>
  <si>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</si>
  <si>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</si>
  <si>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</si>
  <si>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</si>
  <si>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</si>
  <si>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</si>
  <si>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</si>
  <si>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</si>
  <si>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</si>
  <si>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</si>
  <si>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</si>
  <si>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</si>
  <si>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</si>
  <si>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</si>
  <si>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</si>
  <si>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</si>
  <si>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</si>
  <si>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</si>
  <si>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</si>
  <si>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</si>
  <si>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</si>
  <si>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</si>
  <si>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</si>
  <si>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</si>
  <si>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</si>
  <si>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</si>
  <si>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</si>
  <si>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</si>
  <si>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</si>
  <si>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</si>
  <si>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</si>
  <si>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</si>
  <si>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</si>
  <si>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</si>
  <si>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</si>
  <si>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</si>
  <si>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</si>
  <si>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</si>
  <si>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</si>
  <si>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</si>
  <si>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</si>
  <si>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</si>
  <si>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</si>
  <si>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</si>
  <si>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</si>
  <si>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</si>
  <si>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</si>
  <si>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</si>
  <si>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</si>
  <si>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</si>
  <si>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</si>
  <si>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</si>
  <si>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</si>
  <si>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</si>
  <si>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</si>
  <si>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</si>
  <si>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</si>
  <si>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</si>
  <si>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</si>
  <si>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</si>
  <si>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</si>
  <si>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</si>
  <si>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</si>
  <si>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</si>
  <si>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</si>
  <si>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</si>
  <si>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</si>
  <si>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</si>
  <si>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</si>
  <si>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</si>
  <si>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</si>
  <si>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</si>
  <si>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</si>
  <si>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</si>
  <si>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</si>
  <si>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</si>
  <si>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</si>
  <si>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</si>
  <si>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</si>
  <si>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</si>
  <si>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</si>
  <si>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</si>
  <si>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</si>
  <si>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</si>
  <si>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</si>
  <si>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</si>
  <si>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</si>
  <si>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</si>
  <si>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</si>
  <si>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</si>
  <si>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</si>
  <si>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</si>
  <si>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</si>
  <si>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</si>
  <si>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</si>
  <si>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</si>
  <si>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</si>
  <si>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</si>
  <si>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</si>
  <si>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</si>
  <si>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</si>
  <si>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</si>
  <si>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</si>
  <si>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</si>
  <si>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</si>
  <si>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</si>
  <si>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</si>
  <si>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</si>
  <si>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</si>
  <si>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</si>
  <si>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</si>
  <si>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</si>
  <si>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</si>
  <si>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</si>
  <si>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</si>
  <si>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</si>
  <si>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</si>
  <si>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</si>
  <si>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</si>
  <si>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</si>
  <si>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</si>
  <si>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</si>
  <si>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</si>
  <si>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</si>
  <si>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</si>
  <si>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</si>
  <si>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</si>
  <si>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</si>
  <si>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</si>
  <si>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</si>
  <si>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</si>
  <si>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</si>
  <si>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</si>
  <si>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</si>
  <si>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</si>
  <si>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</si>
  <si>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</si>
  <si>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</si>
  <si>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</si>
  <si>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</si>
  <si>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</si>
  <si>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</si>
  <si>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</si>
  <si>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</si>
  <si>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</si>
  <si>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</si>
  <si>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</si>
  <si>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</si>
  <si>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</si>
  <si>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</si>
  <si>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</si>
  <si>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</si>
  <si>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</si>
  <si>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</si>
  <si>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</si>
  <si>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</si>
  <si>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</si>
  <si>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</si>
  <si>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</si>
  <si>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</si>
  <si>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</si>
  <si>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</si>
  <si>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</si>
  <si>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</si>
  <si>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</si>
  <si>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</si>
  <si>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</si>
  <si>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</si>
  <si>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</si>
  <si>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</si>
  <si>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</si>
  <si>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</si>
  <si>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</si>
  <si>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</si>
  <si>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</si>
  <si>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</si>
  <si>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</si>
  <si>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</si>
  <si>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</si>
  <si>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</si>
  <si>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</si>
  <si>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</si>
  <si>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</si>
  <si>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</si>
  <si>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</si>
  <si>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</si>
  <si>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</si>
  <si>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</si>
  <si>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</si>
  <si>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</si>
  <si>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</si>
  <si>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</si>
  <si>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</si>
  <si>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</si>
  <si>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</si>
  <si>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</si>
  <si>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</si>
  <si>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</si>
  <si>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</si>
  <si>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</si>
  <si>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</si>
  <si>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</si>
  <si>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</si>
  <si>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</si>
  <si>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</si>
  <si>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</si>
  <si>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</si>
  <si>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</si>
  <si>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</si>
  <si>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</si>
  <si>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</si>
  <si>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</si>
  <si>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</si>
  <si>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</si>
  <si>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</si>
  <si>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</si>
  <si>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</si>
  <si>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</si>
  <si>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</si>
  <si>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</si>
  <si>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</si>
  <si>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</si>
  <si>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</si>
  <si>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</si>
  <si>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</si>
  <si>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</si>
  <si>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</si>
  <si>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</si>
  <si>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</si>
  <si>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</si>
  <si>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</si>
  <si>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</si>
  <si>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</si>
  <si>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</si>
  <si>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</si>
  <si>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</si>
  <si>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</si>
  <si>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</si>
  <si>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</si>
  <si>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</si>
  <si>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</si>
  <si>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</si>
  <si>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</si>
  <si>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</si>
  <si>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</si>
  <si>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</si>
  <si>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</si>
  <si>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</si>
  <si>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</si>
  <si>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</si>
  <si>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</si>
  <si>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</si>
  <si>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</si>
  <si>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</si>
  <si>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</si>
  <si>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</si>
  <si>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</si>
  <si>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</si>
  <si>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</si>
  <si>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</si>
  <si>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</si>
  <si>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</si>
  <si>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</si>
  <si>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</si>
  <si>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</si>
  <si>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</si>
  <si>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</si>
  <si>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</si>
  <si>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</si>
  <si>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</si>
  <si>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</si>
  <si>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</si>
  <si>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</si>
  <si>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</si>
  <si>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</si>
  <si>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</si>
  <si>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</si>
  <si>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</si>
  <si>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</si>
  <si>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</si>
  <si>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</si>
  <si>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</si>
  <si>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</si>
  <si>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</si>
  <si>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</si>
  <si>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</si>
  <si>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</si>
  <si>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</si>
  <si>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</si>
  <si>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</si>
  <si>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</si>
  <si>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</si>
  <si>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</si>
  <si>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</si>
  <si>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</si>
  <si>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</si>
  <si>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</si>
  <si>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</si>
  <si>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</si>
  <si>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</si>
  <si>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</si>
  <si>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</si>
  <si>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</si>
  <si>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</si>
  <si>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</si>
  <si>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</si>
  <si>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</si>
  <si>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</si>
  <si>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</si>
  <si>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</si>
  <si>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</si>
  <si>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</si>
  <si>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</si>
  <si>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</si>
  <si>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</si>
  <si>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</si>
  <si>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</si>
  <si>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</si>
  <si>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</si>
  <si>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</si>
  <si>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</si>
  <si>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</si>
  <si>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</si>
  <si>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</si>
  <si>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</si>
  <si>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</si>
  <si>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</si>
  <si>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</si>
  <si>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</si>
  <si>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</si>
  <si>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</si>
  <si>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</si>
  <si>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</si>
  <si>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</si>
  <si>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</si>
  <si>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</si>
  <si>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</si>
  <si>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</si>
  <si>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</si>
  <si>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</si>
  <si>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</si>
  <si>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</si>
  <si>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</si>
  <si>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</si>
  <si>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</si>
  <si>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</si>
  <si>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</si>
  <si>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</si>
  <si>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</si>
  <si>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</si>
  <si>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</si>
  <si>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</si>
  <si>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</si>
  <si>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</si>
  <si>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</si>
  <si>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</si>
  <si>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</si>
  <si>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</si>
  <si>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</si>
  <si>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</si>
  <si>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</si>
  <si>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</si>
  <si>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</si>
  <si>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</si>
  <si>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</si>
  <si>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</si>
  <si>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</si>
  <si>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</si>
  <si>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</si>
  <si>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</si>
  <si>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</si>
  <si>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</si>
  <si>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</si>
  <si>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</si>
  <si>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</si>
  <si>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</si>
  <si>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</si>
  <si>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</si>
  <si>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</si>
  <si>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</si>
  <si>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</si>
  <si>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</si>
  <si>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</si>
  <si>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</si>
  <si>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</si>
  <si>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</si>
  <si>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</si>
  <si>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</si>
  <si>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</si>
  <si>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</si>
  <si>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</si>
  <si>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</si>
  <si>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</si>
  <si>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</si>
  <si>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</si>
  <si>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</si>
  <si>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</si>
  <si>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</si>
  <si>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</si>
  <si>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</si>
  <si>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</si>
  <si>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</si>
  <si>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</si>
  <si>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</si>
  <si>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</si>
  <si>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</si>
  <si>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</si>
  <si>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</si>
  <si>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</si>
  <si>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</si>
  <si>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</si>
  <si>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</si>
  <si>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</si>
  <si>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</si>
  <si>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</si>
  <si>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</si>
  <si>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</si>
  <si>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</si>
  <si>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</si>
  <si>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</si>
  <si>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</si>
  <si>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</si>
  <si>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</si>
  <si>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</si>
  <si>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</si>
  <si>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</si>
  <si>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</si>
  <si>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</si>
  <si>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</si>
  <si>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</si>
  <si>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</si>
  <si>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</si>
  <si>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</si>
  <si>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</si>
  <si>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</si>
  <si>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</si>
  <si>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</si>
  <si>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</si>
  <si>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</si>
  <si>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</si>
  <si>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</si>
  <si>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</si>
  <si>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</si>
  <si>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</si>
  <si>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</si>
  <si>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</si>
  <si>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</si>
  <si>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</si>
  <si>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</si>
  <si>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</si>
  <si>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</si>
  <si>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</si>
  <si>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</si>
  <si>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</si>
  <si>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</si>
  <si>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</si>
  <si>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</si>
  <si>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</si>
  <si>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</si>
  <si>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</si>
  <si>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</si>
  <si>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</si>
  <si>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</si>
  <si>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</si>
  <si>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</si>
  <si>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</si>
  <si>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</si>
  <si>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</si>
  <si>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</si>
  <si>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</si>
  <si>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</si>
  <si>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</si>
  <si>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</si>
  <si>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</si>
  <si>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</si>
  <si>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</si>
  <si>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</si>
  <si>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</si>
  <si>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</si>
  <si>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</si>
  <si>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</si>
  <si>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</si>
  <si>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</si>
  <si>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</si>
  <si>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</si>
  <si>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</si>
  <si>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</si>
  <si>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</si>
  <si>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</si>
  <si>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</si>
  <si>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</si>
  <si>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</si>
  <si>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</si>
  <si>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</si>
  <si>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</si>
  <si>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</si>
  <si>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</si>
  <si>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</si>
  <si>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</si>
  <si>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</si>
  <si>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</si>
  <si>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</si>
  <si>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</si>
  <si>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</si>
  <si>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</si>
  <si>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</si>
  <si>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</si>
  <si>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</si>
  <si>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</si>
  <si>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</si>
  <si>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</si>
  <si>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</si>
  <si>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</si>
  <si>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</si>
  <si>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</si>
  <si>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</si>
  <si>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</si>
  <si>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</si>
  <si>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</si>
  <si>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</si>
  <si>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</si>
  <si>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</si>
  <si>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</si>
  <si>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</si>
  <si>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</si>
  <si>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</si>
  <si>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</si>
  <si>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</si>
  <si>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</si>
  <si>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</si>
  <si>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</si>
  <si>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</si>
  <si>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</si>
  <si>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</si>
  <si>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</si>
  <si>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</si>
  <si>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</si>
  <si>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</si>
  <si>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</si>
  <si>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</si>
  <si>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</si>
  <si>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</si>
  <si>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</si>
  <si>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</si>
  <si>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</si>
  <si>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</si>
  <si>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</si>
  <si>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</si>
  <si>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</si>
  <si>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</si>
  <si>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</si>
  <si>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</si>
  <si>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</si>
  <si>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</si>
  <si>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</si>
  <si>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</si>
  <si>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</si>
  <si>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</si>
  <si>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</si>
  <si>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</si>
  <si>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</si>
  <si>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</si>
  <si>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</si>
  <si>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</si>
  <si>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</si>
  <si>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</si>
  <si>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</si>
  <si>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</si>
  <si>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</si>
  <si>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</si>
  <si>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</si>
  <si>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</si>
  <si>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</si>
  <si>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</si>
  <si>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</si>
  <si>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</si>
  <si>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</si>
  <si>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</si>
  <si>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</si>
  <si>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</si>
  <si>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</si>
  <si>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</si>
  <si>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</si>
  <si>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</si>
  <si>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</si>
  <si>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</si>
  <si>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</si>
  <si>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</si>
  <si>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</si>
  <si>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</si>
  <si>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</si>
  <si>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</si>
  <si>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</si>
  <si>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</si>
  <si>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</si>
  <si>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</si>
  <si>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</si>
  <si>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</si>
  <si>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</si>
  <si>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</si>
  <si>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</si>
  <si>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</si>
  <si>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</si>
  <si>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</si>
  <si>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</si>
  <si>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</si>
  <si>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</si>
  <si>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</si>
  <si>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</si>
  <si>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</si>
  <si>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</si>
  <si>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</si>
  <si>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</si>
  <si>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</si>
  <si>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</si>
  <si>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</si>
  <si>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</si>
  <si>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</si>
  <si>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</si>
  <si>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</si>
  <si>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</si>
  <si>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</si>
  <si>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</si>
  <si>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</si>
  <si>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</si>
  <si>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</si>
  <si>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</si>
  <si>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</si>
  <si>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</si>
  <si>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</si>
  <si>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</si>
  <si>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</si>
  <si>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</si>
  <si>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</si>
  <si>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</si>
  <si>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</si>
  <si>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</si>
  <si>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</si>
  <si>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</si>
  <si>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</si>
  <si>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</si>
  <si>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</si>
  <si>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</si>
  <si>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</si>
  <si>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</si>
  <si>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</si>
  <si>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</si>
  <si>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</si>
  <si>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</si>
  <si>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</si>
  <si>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</si>
  <si>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</si>
  <si>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</si>
  <si>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</si>
  <si>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</si>
  <si>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</si>
  <si>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</si>
  <si>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</si>
  <si>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</si>
  <si>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</si>
  <si>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</si>
  <si>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</si>
  <si>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</si>
  <si>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</si>
  <si>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</si>
  <si>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</si>
  <si>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</si>
  <si>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</si>
  <si>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</si>
  <si>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</si>
  <si>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</si>
  <si>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</si>
  <si>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</si>
  <si>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</si>
  <si>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</si>
  <si>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</si>
  <si>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</si>
  <si>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</si>
  <si>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</si>
  <si>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</si>
  <si>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</si>
  <si>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</si>
  <si>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</si>
  <si>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</si>
  <si>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</si>
  <si>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</si>
  <si>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</si>
  <si>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</si>
  <si>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</si>
  <si>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</si>
  <si>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</si>
  <si>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</si>
  <si>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</si>
  <si>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</si>
  <si>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</si>
  <si>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</si>
  <si>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</si>
  <si>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</si>
  <si>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</si>
  <si>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</si>
  <si>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</si>
  <si>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</si>
  <si>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</si>
  <si>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</si>
  <si>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</si>
  <si>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</si>
  <si>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</si>
  <si>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</si>
  <si>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</si>
  <si>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</si>
  <si>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</si>
  <si>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</si>
  <si>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</si>
  <si>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</si>
  <si>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</si>
  <si>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</si>
  <si>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</si>
  <si>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</si>
  <si>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</si>
  <si>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</si>
  <si>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</si>
  <si>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</si>
  <si>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</si>
  <si>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</si>
  <si>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</si>
  <si>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</si>
  <si>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</si>
  <si>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</si>
  <si>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</si>
  <si>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</si>
  <si>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</si>
  <si>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</si>
  <si>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</si>
  <si>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</si>
  <si>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</si>
  <si>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</si>
  <si>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</si>
  <si>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</si>
  <si>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</si>
  <si>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</si>
  <si>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</si>
  <si>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</si>
  <si>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</si>
  <si>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</si>
  <si>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</si>
  <si>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</si>
  <si>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</si>
  <si>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</si>
  <si>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</si>
  <si>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</si>
  <si>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</si>
  <si>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</si>
  <si>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</si>
  <si>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</si>
  <si>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</si>
  <si>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</si>
  <si>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</si>
  <si>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</si>
  <si>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</si>
  <si>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</si>
  <si>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</si>
  <si>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</si>
  <si>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</si>
  <si>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</si>
  <si>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</si>
  <si>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</si>
  <si>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</si>
  <si>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</si>
  <si>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</si>
  <si>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</si>
  <si>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</si>
  <si>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</si>
  <si>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</si>
  <si>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</si>
  <si>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</si>
  <si>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</si>
  <si>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</si>
  <si>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</si>
  <si>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</si>
  <si>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</si>
  <si>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</si>
  <si>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</si>
  <si>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</si>
  <si>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</si>
  <si>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</si>
  <si>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</si>
  <si>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</si>
  <si>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</si>
  <si>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</si>
  <si>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</si>
  <si>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</si>
  <si>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</si>
  <si>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</si>
  <si>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</si>
  <si>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</si>
  <si>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</si>
  <si>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</si>
  <si>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</si>
  <si>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</si>
  <si>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</si>
  <si>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</si>
  <si>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</si>
  <si>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</si>
  <si>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</si>
  <si>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</si>
  <si>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</si>
  <si>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</si>
  <si>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</si>
  <si>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</si>
  <si>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</si>
  <si>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</si>
  <si>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</si>
  <si>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</si>
  <si>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</si>
  <si>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</si>
  <si>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</si>
  <si>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</si>
  <si>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</si>
  <si>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</si>
  <si>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</si>
  <si>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</si>
  <si>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</si>
  <si>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</si>
  <si>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</si>
  <si>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</si>
  <si>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</si>
  <si>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</si>
  <si>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</si>
  <si>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</si>
  <si>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</si>
  <si>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</si>
  <si>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</si>
  <si>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</si>
  <si>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</si>
  <si>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</si>
  <si>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</si>
  <si>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</si>
  <si>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</si>
  <si>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</si>
  <si>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</si>
  <si>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</si>
  <si>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</si>
  <si>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</si>
  <si>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</si>
  <si>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</si>
  <si>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</si>
  <si>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</si>
  <si>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</si>
  <si>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</si>
  <si>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</si>
  <si>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</si>
  <si>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</si>
  <si>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</si>
  <si>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</si>
  <si>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</si>
  <si>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</si>
  <si>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</si>
  <si>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</si>
  <si>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</si>
  <si>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</si>
  <si>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</si>
  <si>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</si>
  <si>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</si>
  <si>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</si>
  <si>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</si>
  <si>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</si>
  <si>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</si>
  <si>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</si>
  <si>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</si>
  <si>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</si>
  <si>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</si>
  <si>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</si>
  <si>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</si>
  <si>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</si>
  <si>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</si>
  <si>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</si>
  <si>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</si>
  <si>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</si>
  <si>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</si>
  <si>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</si>
  <si>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</si>
  <si>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</si>
  <si>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</si>
  <si>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</si>
  <si>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</si>
  <si>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</si>
  <si>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</si>
  <si>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</si>
  <si>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</si>
  <si>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</si>
  <si>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</si>
  <si>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</si>
  <si>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</si>
  <si>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</si>
  <si>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</si>
  <si>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</si>
  <si>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</si>
  <si>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</si>
  <si>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</si>
  <si>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</si>
  <si>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</si>
  <si>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</si>
  <si>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</si>
  <si>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</si>
  <si>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</si>
  <si>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</si>
  <si>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</si>
  <si>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</si>
  <si>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</si>
  <si>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</si>
  <si>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</si>
  <si>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</si>
  <si>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</si>
  <si>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</si>
  <si>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</si>
  <si>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</si>
  <si>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</si>
  <si>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</si>
  <si>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</si>
  <si>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</si>
  <si>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</si>
  <si>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</si>
  <si>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</si>
  <si>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</si>
  <si>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</si>
  <si>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</si>
  <si>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</si>
  <si>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</si>
  <si>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</si>
  <si>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</si>
  <si>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</si>
  <si>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</si>
  <si>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</si>
  <si>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</si>
  <si>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</si>
  <si>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</si>
  <si>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</si>
  <si>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</si>
  <si>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</si>
  <si>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</si>
  <si>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</si>
  <si>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</si>
  <si>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</si>
  <si>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</si>
  <si>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</si>
  <si>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</si>
  <si>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</si>
  <si>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</si>
  <si>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</si>
  <si>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</si>
  <si>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</si>
  <si>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</si>
  <si>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</si>
  <si>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</si>
  <si>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</si>
  <si>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</si>
  <si>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</si>
  <si>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</si>
  <si>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</si>
  <si>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</si>
  <si>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</si>
  <si>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</si>
  <si>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</si>
  <si>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</si>
  <si>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</si>
  <si>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</si>
  <si>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</si>
  <si>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</si>
  <si>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</si>
  <si>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</si>
  <si>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</si>
  <si>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</si>
  <si>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</si>
  <si>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</si>
  <si>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</si>
  <si>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</si>
  <si>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</si>
  <si>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</si>
  <si>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</si>
  <si>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</si>
  <si>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</si>
  <si>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</si>
  <si>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</si>
  <si>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</si>
  <si>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</si>
  <si>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</si>
  <si>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</si>
  <si>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</si>
  <si>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</si>
  <si>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</si>
  <si>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</si>
  <si>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</si>
  <si>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</si>
  <si>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</si>
  <si>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</si>
  <si>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</si>
  <si>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</si>
  <si>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</si>
  <si>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</si>
  <si>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</si>
  <si>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</si>
  <si>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</si>
  <si>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</si>
  <si>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</si>
  <si>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</si>
  <si>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</si>
  <si>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</si>
  <si>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</si>
  <si>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</si>
  <si>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</si>
  <si>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</si>
  <si>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</si>
  <si>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</si>
  <si>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</si>
  <si>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</si>
  <si>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</si>
  <si>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</si>
  <si>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</si>
  <si>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</si>
  <si>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</si>
  <si>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</si>
  <si>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</si>
  <si>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</si>
  <si>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</si>
  <si>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</si>
  <si>
    <t>MAXIFS</t>
  </si>
  <si>
    <t>MINIFS</t>
  </si>
  <si>
    <t>MAX + IF</t>
  </si>
  <si>
    <t>CTRL + SHIFT + ENNTER</t>
  </si>
  <si>
    <t>MIN + IF</t>
  </si>
  <si>
    <t>iki şərt</t>
  </si>
  <si>
    <t>SUM + LARGE</t>
  </si>
  <si>
    <t>SUMPRODUCT + LARGE</t>
  </si>
  <si>
    <t>SUM + SMALL</t>
  </si>
  <si>
    <t> COUNT</t>
  </si>
  <si>
    <t xml:space="preserve"> COUNTA</t>
  </si>
  <si>
    <t xml:space="preserve"> COUNTBLANK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</si>
</sst>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8">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
      <b/>
      <sz val="14"/>
      <color theme="1"/>
      <name val="Cambria"/>
      <family val="1"/>
    </font>
    <font>
      <b/>
      <sz val="11"/>
      <color theme="1"/>
      <name val="Palatino Linotype"/>
      <family val="1"/>
    </font>
    <font>
      <b/>
      <sz val="7.5"/>
      <color theme="1"/>
      <name val="Palatino Linotype"/>
      <family val="1"/>
    </font>
  </fonts>
  <fills count="21">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4" tint="0.59999389629810485"/>
        <bgColor indexed="64"/>
      </patternFill>
    </fill>
  </fills>
  <borders count="6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71">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0" fillId="0" borderId="0" xfId="0" applyFont="1" applyAlignment="1"/>
    <xf numFmtId="0" fontId="33" fillId="5"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xf numFmtId="0" fontId="35" fillId="0" borderId="0" xfId="0" applyFont="1" applyAlignment="1">
      <alignment horizontal="center"/>
    </xf>
    <xf numFmtId="0" fontId="35" fillId="6" borderId="1" xfId="0" applyFont="1" applyFill="1" applyBorder="1" applyAlignment="1">
      <alignment horizontal="center"/>
    </xf>
    <xf numFmtId="0" fontId="36" fillId="0" borderId="0" xfId="0" applyFont="1" applyAlignment="1">
      <alignment horizontal="center"/>
    </xf>
    <xf numFmtId="0" fontId="36" fillId="0" borderId="52" xfId="0" applyFont="1" applyBorder="1" applyAlignment="1">
      <alignment horizontal="center"/>
    </xf>
    <xf numFmtId="0" fontId="36" fillId="0" borderId="56" xfId="0" applyFont="1" applyBorder="1" applyAlignment="1">
      <alignment horizontal="center"/>
    </xf>
    <xf numFmtId="0" fontId="36" fillId="0" borderId="53" xfId="0" applyFont="1" applyBorder="1" applyAlignment="1">
      <alignment horizontal="center"/>
    </xf>
    <xf numFmtId="0" fontId="36" fillId="18" borderId="48" xfId="0" applyFont="1" applyFill="1" applyBorder="1" applyAlignment="1">
      <alignment horizontal="center"/>
    </xf>
    <xf numFmtId="0" fontId="36" fillId="18" borderId="55" xfId="0" applyFont="1" applyFill="1" applyBorder="1" applyAlignment="1">
      <alignment horizontal="center"/>
    </xf>
    <xf numFmtId="0" fontId="36" fillId="18" borderId="49" xfId="0" applyFont="1" applyFill="1" applyBorder="1" applyAlignment="1">
      <alignment horizontal="center"/>
    </xf>
    <xf numFmtId="0" fontId="37" fillId="0" borderId="0" xfId="0" applyFont="1"/>
    <xf numFmtId="0" fontId="32" fillId="0" borderId="0" xfId="0" applyFont="1" applyAlignment="1">
      <alignment horizontal="center"/>
    </xf>
    <xf numFmtId="0" fontId="1" fillId="0" borderId="13" xfId="0" applyFont="1" applyBorder="1"/>
    <xf numFmtId="0" fontId="1" fillId="4" borderId="15" xfId="0" applyFont="1" applyFill="1" applyBorder="1"/>
    <xf numFmtId="0" fontId="1" fillId="0" borderId="14" xfId="0" applyFont="1" applyBorder="1"/>
    <xf numFmtId="0" fontId="1" fillId="4" borderId="16" xfId="0" applyFont="1" applyFill="1" applyBorder="1"/>
    <xf numFmtId="0" fontId="36" fillId="20" borderId="59" xfId="0" applyFont="1" applyFill="1" applyBorder="1" applyAlignment="1">
      <alignment horizontal="center"/>
    </xf>
    <xf numFmtId="0" fontId="12" fillId="19" borderId="57" xfId="0" applyFont="1" applyFill="1" applyBorder="1" applyAlignment="1">
      <alignment horizontal="center"/>
    </xf>
    <xf numFmtId="0" fontId="12" fillId="19" borderId="58" xfId="0" applyFont="1" applyFill="1" applyBorder="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46" t="s">
        <v>0</v>
      </c>
      <c r="C1" s="138"/>
      <c r="D1" s="138"/>
      <c r="E1" s="138"/>
      <c r="F1" s="138"/>
      <c r="G1" s="138"/>
      <c r="H1" s="138"/>
      <c r="I1" s="138"/>
      <c r="J1" s="138"/>
      <c r="K1" s="138"/>
      <c r="L1" s="138"/>
      <c r="M1" s="138"/>
      <c r="N1" s="138"/>
      <c r="O1" s="139"/>
      <c r="P1" s="1"/>
      <c r="Q1" s="1"/>
      <c r="R1" s="1"/>
      <c r="S1" s="1"/>
      <c r="T1" s="1"/>
      <c r="U1" s="1"/>
      <c r="V1" s="1"/>
      <c r="W1" s="1"/>
      <c r="X1" s="1"/>
      <c r="Y1" s="1"/>
      <c r="Z1" s="1"/>
    </row>
    <row r="2" spans="1:26" ht="18.75" customHeight="1">
      <c r="A2" s="1"/>
      <c r="B2" s="140"/>
      <c r="C2" s="141"/>
      <c r="D2" s="141"/>
      <c r="E2" s="141"/>
      <c r="F2" s="141"/>
      <c r="G2" s="141"/>
      <c r="H2" s="141"/>
      <c r="I2" s="141"/>
      <c r="J2" s="141"/>
      <c r="K2" s="141"/>
      <c r="L2" s="141"/>
      <c r="M2" s="141"/>
      <c r="N2" s="141"/>
      <c r="O2" s="142"/>
      <c r="P2" s="1"/>
      <c r="Q2" s="1"/>
      <c r="R2" s="1"/>
      <c r="S2" s="1"/>
      <c r="T2" s="1"/>
      <c r="U2" s="1"/>
      <c r="V2" s="1"/>
      <c r="W2" s="1"/>
      <c r="X2" s="1"/>
      <c r="Y2" s="1"/>
      <c r="Z2" s="1"/>
    </row>
    <row r="3" spans="1:26" ht="18.75" customHeight="1">
      <c r="A3" s="1"/>
      <c r="B3" s="140"/>
      <c r="C3" s="141"/>
      <c r="D3" s="141"/>
      <c r="E3" s="141"/>
      <c r="F3" s="141"/>
      <c r="G3" s="141"/>
      <c r="H3" s="141"/>
      <c r="I3" s="141"/>
      <c r="J3" s="141"/>
      <c r="K3" s="141"/>
      <c r="L3" s="141"/>
      <c r="M3" s="141"/>
      <c r="N3" s="141"/>
      <c r="O3" s="142"/>
      <c r="P3" s="1"/>
      <c r="Q3" s="1"/>
      <c r="R3" s="1"/>
      <c r="S3" s="1"/>
      <c r="T3" s="1"/>
      <c r="U3" s="1"/>
      <c r="V3" s="1"/>
      <c r="W3" s="1"/>
      <c r="X3" s="1"/>
      <c r="Y3" s="1"/>
      <c r="Z3" s="1"/>
    </row>
    <row r="4" spans="1:26" ht="18.75" customHeight="1">
      <c r="A4" s="1"/>
      <c r="B4" s="140"/>
      <c r="C4" s="141"/>
      <c r="D4" s="141"/>
      <c r="E4" s="141"/>
      <c r="F4" s="141"/>
      <c r="G4" s="141"/>
      <c r="H4" s="141"/>
      <c r="I4" s="141"/>
      <c r="J4" s="141"/>
      <c r="K4" s="141"/>
      <c r="L4" s="141"/>
      <c r="M4" s="141"/>
      <c r="N4" s="141"/>
      <c r="O4" s="142"/>
      <c r="P4" s="1"/>
      <c r="Q4" s="1"/>
      <c r="R4" s="1"/>
      <c r="S4" s="1"/>
      <c r="T4" s="1"/>
      <c r="U4" s="1"/>
      <c r="V4" s="1"/>
      <c r="W4" s="1"/>
      <c r="X4" s="1"/>
      <c r="Y4" s="1"/>
      <c r="Z4" s="1"/>
    </row>
    <row r="5" spans="1:26" ht="18.75" customHeight="1">
      <c r="A5" s="1"/>
      <c r="B5" s="143"/>
      <c r="C5" s="144"/>
      <c r="D5" s="144"/>
      <c r="E5" s="144"/>
      <c r="F5" s="144"/>
      <c r="G5" s="144"/>
      <c r="H5" s="144"/>
      <c r="I5" s="144"/>
      <c r="J5" s="144"/>
      <c r="K5" s="144"/>
      <c r="L5" s="144"/>
      <c r="M5" s="144"/>
      <c r="N5" s="144"/>
      <c r="O5" s="145"/>
      <c r="P5" s="1"/>
      <c r="Q5" s="1"/>
      <c r="R5" s="1"/>
      <c r="S5" s="1"/>
      <c r="T5" s="1"/>
      <c r="U5" s="1"/>
      <c r="V5" s="1"/>
      <c r="W5" s="1"/>
      <c r="X5" s="1"/>
      <c r="Y5" s="1"/>
      <c r="Z5" s="1"/>
    </row>
    <row r="6" spans="1:26" ht="141.75" customHeight="1">
      <c r="A6" s="147" t="s">
        <v>1</v>
      </c>
      <c r="B6" s="148"/>
      <c r="C6" s="148"/>
      <c r="D6" s="148"/>
      <c r="E6" s="148"/>
      <c r="F6" s="148"/>
      <c r="G6" s="148"/>
      <c r="H6" s="148"/>
      <c r="I6" s="148"/>
      <c r="J6" s="148"/>
      <c r="K6" s="148"/>
      <c r="L6" s="148"/>
      <c r="M6" s="148"/>
      <c r="N6" s="148"/>
      <c r="O6" s="148"/>
      <c r="P6" s="148"/>
      <c r="Q6" s="148"/>
      <c r="R6" s="148"/>
      <c r="S6" s="149"/>
      <c r="T6" s="1"/>
      <c r="U6" s="1"/>
      <c r="V6" s="1"/>
      <c r="W6" s="1"/>
      <c r="X6" s="1"/>
      <c r="Y6" s="1"/>
      <c r="Z6" s="1"/>
    </row>
    <row r="7" spans="1:26" ht="128.25" customHeight="1">
      <c r="A7" s="147" t="s">
        <v>2</v>
      </c>
      <c r="B7" s="148"/>
      <c r="C7" s="148"/>
      <c r="D7" s="148"/>
      <c r="E7" s="148"/>
      <c r="F7" s="148"/>
      <c r="G7" s="148"/>
      <c r="H7" s="148"/>
      <c r="I7" s="148"/>
      <c r="J7" s="148"/>
      <c r="K7" s="148"/>
      <c r="L7" s="148"/>
      <c r="M7" s="148"/>
      <c r="N7" s="148"/>
      <c r="O7" s="148"/>
      <c r="P7" s="148"/>
      <c r="Q7" s="148"/>
      <c r="R7" s="148"/>
      <c r="S7" s="149"/>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50" t="s">
        <v>5</v>
      </c>
      <c r="C18" s="149"/>
      <c r="D18" s="150" t="s">
        <v>6</v>
      </c>
      <c r="E18" s="149"/>
      <c r="F18" s="150" t="s">
        <v>7</v>
      </c>
      <c r="G18" s="149"/>
      <c r="H18" s="150" t="s">
        <v>8</v>
      </c>
      <c r="I18" s="149"/>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37" t="s">
        <v>9</v>
      </c>
      <c r="K23" s="138"/>
      <c r="L23" s="138"/>
      <c r="M23" s="138"/>
      <c r="N23" s="138"/>
      <c r="O23" s="138"/>
      <c r="P23" s="138"/>
      <c r="Q23" s="138"/>
      <c r="R23" s="139"/>
      <c r="S23" s="1"/>
      <c r="T23" s="1"/>
      <c r="U23" s="1"/>
      <c r="V23" s="1"/>
      <c r="W23" s="1"/>
      <c r="X23" s="1"/>
      <c r="Y23" s="1"/>
      <c r="Z23" s="1"/>
    </row>
    <row r="24" spans="1:26" ht="18.75" customHeight="1">
      <c r="A24" s="1"/>
      <c r="B24" s="1"/>
      <c r="C24" s="1"/>
      <c r="D24" s="1"/>
      <c r="E24" s="1"/>
      <c r="F24" s="1"/>
      <c r="G24" s="1"/>
      <c r="H24" s="1"/>
      <c r="I24" s="1"/>
      <c r="J24" s="140"/>
      <c r="K24" s="141"/>
      <c r="L24" s="141"/>
      <c r="M24" s="141"/>
      <c r="N24" s="141"/>
      <c r="O24" s="141"/>
      <c r="P24" s="141"/>
      <c r="Q24" s="141"/>
      <c r="R24" s="142"/>
      <c r="S24" s="1"/>
      <c r="T24" s="1"/>
      <c r="U24" s="1"/>
      <c r="V24" s="1"/>
      <c r="W24" s="1"/>
      <c r="X24" s="1"/>
      <c r="Y24" s="1"/>
      <c r="Z24" s="1"/>
    </row>
    <row r="25" spans="1:26" ht="18.75" customHeight="1">
      <c r="A25" s="1"/>
      <c r="B25" s="1"/>
      <c r="C25" s="1"/>
      <c r="D25" s="1"/>
      <c r="E25" s="1"/>
      <c r="F25" s="1"/>
      <c r="G25" s="1"/>
      <c r="H25" s="1"/>
      <c r="I25" s="1"/>
      <c r="J25" s="143"/>
      <c r="K25" s="144"/>
      <c r="L25" s="144"/>
      <c r="M25" s="144"/>
      <c r="N25" s="144"/>
      <c r="O25" s="144"/>
      <c r="P25" s="144"/>
      <c r="Q25" s="144"/>
      <c r="R25" s="145"/>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18">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18">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A10" sqref="A10"/>
    </sheetView>
  </sheetViews>
  <sheetFormatPr defaultColWidth="12.625" defaultRowHeight="15" customHeight="1"/>
  <cols>
    <col min="1" max="1" width="46.75" style="117" customWidth="1"/>
    <col min="2" max="6" width="8.875" style="113" customWidth="1"/>
    <col min="7" max="26" width="8.625" style="113" customWidth="1"/>
    <col min="27" max="16384" width="12.625" style="113"/>
  </cols>
  <sheetData>
    <row r="1" spans="1:26" ht="19.5" customHeight="1">
      <c r="A1" s="115"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19" t="s">
        <v>2403</v>
      </c>
      <c r="B2" s="18">
        <f>MAX(F2:H2)</f>
        <v>4</v>
      </c>
      <c r="C2" s="113">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20"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19" t="s">
        <v>2405</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20" t="s">
        <v>2406</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19" t="s">
        <v>105</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20" t="s">
        <v>107</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19" t="s">
        <v>2414</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20" t="s">
        <v>2415</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19" t="s">
        <v>2416</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20"/>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19"/>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20"/>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19"/>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20"/>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19"/>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20"/>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16"/>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16"/>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16"/>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16"/>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16"/>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16"/>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16"/>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16"/>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16"/>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16"/>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16"/>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16"/>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16"/>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16"/>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16"/>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16"/>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16"/>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16"/>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16"/>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16"/>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16"/>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16"/>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16"/>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16"/>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16"/>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16"/>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16"/>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16"/>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16"/>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16"/>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16"/>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16"/>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16"/>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16"/>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16"/>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16"/>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16"/>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16"/>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16"/>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16"/>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16"/>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16"/>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16"/>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16"/>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16"/>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16"/>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16"/>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16"/>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16"/>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16"/>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16"/>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16"/>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16"/>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16"/>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16"/>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16"/>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16"/>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16"/>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16"/>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16"/>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16"/>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16"/>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16"/>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16"/>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16"/>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16"/>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16"/>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16"/>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16"/>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16"/>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16"/>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16"/>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16"/>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16"/>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16"/>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16"/>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16"/>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16"/>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16"/>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16"/>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16"/>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16"/>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16"/>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16"/>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16"/>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16"/>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16"/>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16"/>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16"/>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16"/>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16"/>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16"/>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16"/>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16"/>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16"/>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16"/>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16"/>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16"/>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16"/>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16"/>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16"/>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16"/>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16"/>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16"/>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16"/>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16"/>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16"/>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16"/>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16"/>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16"/>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16"/>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16"/>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16"/>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16"/>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16"/>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16"/>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16"/>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16"/>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16"/>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16"/>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16"/>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16"/>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16"/>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16"/>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16"/>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16"/>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16"/>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16"/>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16"/>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16"/>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16"/>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16"/>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16"/>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16"/>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16"/>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16"/>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16"/>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16"/>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16"/>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16"/>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16"/>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16"/>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16"/>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16"/>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16"/>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16"/>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16"/>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16"/>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16"/>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16"/>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16"/>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16"/>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16"/>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16"/>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16"/>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16"/>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16"/>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16"/>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16"/>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16"/>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16"/>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16"/>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16"/>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16"/>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16"/>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16"/>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16"/>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16"/>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16"/>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16"/>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16"/>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16"/>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16"/>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16"/>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16"/>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16"/>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16"/>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16"/>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16"/>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16"/>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16"/>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16"/>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16"/>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16"/>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16"/>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16"/>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16"/>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16"/>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16"/>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16"/>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16"/>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16"/>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16"/>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16"/>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16"/>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16"/>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16"/>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16"/>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16"/>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16"/>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16"/>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16"/>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16"/>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16"/>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16"/>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16"/>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16"/>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16"/>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16"/>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16"/>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16"/>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16"/>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16"/>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16"/>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16"/>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16"/>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16"/>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16"/>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16"/>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16"/>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16"/>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16"/>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16"/>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16"/>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16"/>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16"/>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16"/>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16"/>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16"/>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16"/>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16"/>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16"/>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16"/>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16"/>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16"/>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16"/>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16"/>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16"/>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16"/>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16"/>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16"/>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16"/>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16"/>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16"/>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16"/>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16"/>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16"/>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16"/>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16"/>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16"/>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16"/>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16"/>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16"/>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16"/>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16"/>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16"/>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16"/>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16"/>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16"/>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16"/>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16"/>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16"/>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16"/>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16"/>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16"/>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16"/>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16"/>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16"/>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16"/>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16"/>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16"/>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16"/>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16"/>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16"/>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16"/>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16"/>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16"/>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16"/>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16"/>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16"/>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16"/>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16"/>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16"/>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16"/>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16"/>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16"/>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16"/>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16"/>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16"/>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16"/>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16"/>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16"/>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16"/>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16"/>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16"/>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16"/>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16"/>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16"/>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16"/>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16"/>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16"/>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16"/>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16"/>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16"/>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16"/>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16"/>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16"/>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16"/>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16"/>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16"/>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16"/>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16"/>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16"/>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16"/>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16"/>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16"/>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16"/>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16"/>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16"/>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16"/>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16"/>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16"/>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16"/>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16"/>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16"/>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16"/>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16"/>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16"/>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16"/>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16"/>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16"/>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16"/>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16"/>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16"/>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16"/>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16"/>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16"/>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16"/>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16"/>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16"/>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16"/>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16"/>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16"/>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16"/>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16"/>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16"/>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16"/>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16"/>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16"/>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16"/>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16"/>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16"/>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16"/>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16"/>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16"/>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16"/>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16"/>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16"/>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16"/>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16"/>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16"/>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16"/>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16"/>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16"/>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16"/>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16"/>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16"/>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16"/>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16"/>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16"/>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16"/>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16"/>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16"/>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16"/>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16"/>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16"/>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16"/>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16"/>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16"/>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16"/>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16"/>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16"/>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16"/>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16"/>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16"/>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16"/>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16"/>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16"/>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16"/>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16"/>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16"/>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16"/>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16"/>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16"/>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16"/>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16"/>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16"/>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16"/>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16"/>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16"/>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16"/>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16"/>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16"/>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16"/>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16"/>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16"/>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16"/>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16"/>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16"/>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16"/>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16"/>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16"/>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16"/>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16"/>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16"/>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16"/>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16"/>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16"/>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16"/>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16"/>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16"/>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16"/>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16"/>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16"/>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16"/>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16"/>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16"/>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16"/>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16"/>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16"/>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16"/>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16"/>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16"/>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16"/>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16"/>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16"/>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16"/>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16"/>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16"/>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16"/>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16"/>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16"/>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16"/>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16"/>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16"/>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16"/>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16"/>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16"/>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16"/>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16"/>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16"/>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16"/>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16"/>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16"/>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16"/>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16"/>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16"/>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16"/>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16"/>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16"/>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16"/>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16"/>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16"/>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16"/>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16"/>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16"/>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16"/>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16"/>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16"/>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16"/>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16"/>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16"/>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16"/>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16"/>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16"/>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16"/>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16"/>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16"/>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16"/>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16"/>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16"/>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16"/>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16"/>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16"/>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16"/>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16"/>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16"/>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16"/>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16"/>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16"/>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16"/>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16"/>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16"/>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16"/>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16"/>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16"/>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16"/>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16"/>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16"/>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16"/>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16"/>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16"/>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16"/>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16"/>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16"/>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16"/>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16"/>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16"/>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16"/>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16"/>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16"/>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16"/>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16"/>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16"/>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16"/>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16"/>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16"/>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16"/>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16"/>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16"/>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16"/>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16"/>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16"/>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16"/>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16"/>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16"/>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16"/>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16"/>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16"/>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16"/>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16"/>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16"/>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16"/>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16"/>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16"/>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16"/>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16"/>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16"/>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16"/>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16"/>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16"/>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16"/>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16"/>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16"/>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16"/>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16"/>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16"/>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16"/>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16"/>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16"/>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16"/>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16"/>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16"/>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16"/>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16"/>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16"/>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16"/>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16"/>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16"/>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16"/>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16"/>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16"/>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16"/>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16"/>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16"/>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16"/>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16"/>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16"/>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16"/>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16"/>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16"/>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16"/>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16"/>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16"/>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16"/>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16"/>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16"/>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16"/>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16"/>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16"/>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16"/>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16"/>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16"/>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16"/>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16"/>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16"/>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16"/>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16"/>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16"/>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16"/>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16"/>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16"/>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16"/>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16"/>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16"/>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16"/>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16"/>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16"/>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16"/>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16"/>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16"/>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16"/>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16"/>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16"/>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16"/>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16"/>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16"/>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16"/>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16"/>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16"/>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16"/>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16"/>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16"/>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16"/>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16"/>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16"/>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16"/>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16"/>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16"/>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16"/>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16"/>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16"/>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16"/>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16"/>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16"/>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16"/>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16"/>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16"/>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16"/>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16"/>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16"/>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16"/>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16"/>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16"/>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16"/>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16"/>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16"/>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16"/>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16"/>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16"/>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16"/>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16"/>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16"/>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16"/>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16"/>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16"/>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16"/>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16"/>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16"/>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16"/>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16"/>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16"/>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16"/>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16"/>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16"/>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16"/>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16"/>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16"/>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16"/>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16"/>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16"/>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16"/>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16"/>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16"/>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16"/>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16"/>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16"/>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16"/>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16"/>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16"/>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16"/>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16"/>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16"/>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16"/>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16"/>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16"/>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16"/>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16"/>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16"/>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16"/>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16"/>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16"/>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16"/>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16"/>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16"/>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16"/>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16"/>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16"/>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16"/>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16"/>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16"/>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16"/>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16"/>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16"/>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16"/>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16"/>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16"/>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16"/>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16"/>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16"/>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16"/>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16"/>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16"/>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16"/>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16"/>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16"/>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16"/>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16"/>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16"/>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16"/>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16"/>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16"/>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16"/>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16"/>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16"/>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16"/>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16"/>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16"/>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16"/>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16"/>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16"/>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16"/>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16"/>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16"/>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16"/>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16"/>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16"/>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16"/>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16"/>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16"/>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16"/>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16"/>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16"/>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16"/>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16"/>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16"/>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16"/>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16"/>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16"/>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16"/>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16"/>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16"/>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16"/>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16"/>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16"/>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16"/>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16"/>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16"/>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16"/>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16"/>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16"/>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16"/>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16"/>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16"/>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16"/>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16"/>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16"/>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16"/>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16"/>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16"/>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16"/>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16"/>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16"/>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16"/>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16"/>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16"/>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16"/>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16"/>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16"/>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16"/>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16"/>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16"/>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16"/>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16"/>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16"/>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16"/>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16"/>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16"/>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16"/>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16"/>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16"/>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16"/>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16"/>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16"/>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16"/>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16"/>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16"/>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16"/>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16"/>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16"/>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16"/>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16"/>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16"/>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16"/>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16"/>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16"/>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16"/>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16"/>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16"/>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16"/>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16"/>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16"/>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16"/>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16"/>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16"/>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16"/>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16"/>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16"/>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16"/>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16"/>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16"/>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16"/>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16"/>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16"/>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16"/>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16"/>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16"/>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16"/>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16"/>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16"/>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16"/>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16"/>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16"/>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16"/>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16"/>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16"/>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16"/>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16"/>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16"/>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16"/>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16"/>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16"/>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16"/>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16"/>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16"/>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16"/>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16"/>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16"/>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16"/>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16"/>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16"/>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16"/>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16"/>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16"/>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16"/>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16"/>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16"/>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16"/>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16"/>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16"/>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16"/>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16"/>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16"/>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16"/>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16"/>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16"/>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16"/>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16"/>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16"/>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16"/>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16"/>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16"/>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16"/>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16"/>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16"/>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16"/>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16"/>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16"/>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16"/>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16"/>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16"/>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16"/>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16"/>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16"/>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16"/>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16"/>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16"/>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16"/>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16"/>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16"/>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16"/>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16"/>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16"/>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16"/>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16"/>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16"/>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16"/>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16"/>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16"/>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16"/>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16"/>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16"/>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16"/>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16"/>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16"/>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16"/>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16"/>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16"/>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16"/>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16"/>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16"/>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16"/>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16"/>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16"/>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16"/>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16"/>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16"/>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16"/>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16"/>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16"/>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16"/>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16"/>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16"/>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16"/>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16"/>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16"/>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16"/>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16"/>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16"/>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16"/>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16"/>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16"/>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16"/>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16"/>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16"/>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16"/>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16"/>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16"/>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16"/>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16"/>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16"/>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16"/>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16"/>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16"/>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16"/>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16"/>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16"/>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16"/>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16"/>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16"/>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16"/>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16"/>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16"/>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16"/>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16"/>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16"/>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16"/>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16"/>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16"/>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16"/>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16"/>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16"/>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16"/>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16"/>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16"/>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16"/>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16"/>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16"/>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16"/>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16"/>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16"/>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16"/>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16"/>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16"/>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16"/>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16"/>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16"/>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16"/>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16"/>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16"/>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16"/>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16"/>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16"/>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16"/>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16"/>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16"/>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16"/>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16"/>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16"/>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16"/>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16"/>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16"/>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zoomScaleNormal="100" workbookViewId="0">
      <selection activeCell="N4" sqref="N4"/>
    </sheetView>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10" width="8.625" customWidth="1"/>
    <col min="11" max="12" width="14.875" customWidth="1"/>
    <col min="13" max="14" width="18.125" bestFit="1" customWidth="1"/>
    <col min="15"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29" t="s">
        <v>2410</v>
      </c>
      <c r="O1" s="18"/>
      <c r="P1" s="18"/>
      <c r="Q1" s="18"/>
      <c r="R1" s="18"/>
      <c r="S1" s="18"/>
      <c r="T1" s="18"/>
      <c r="U1" s="18"/>
      <c r="V1" s="18"/>
      <c r="W1" s="18"/>
      <c r="X1" s="18"/>
      <c r="Y1" s="18"/>
      <c r="Z1" s="18"/>
    </row>
    <row r="2" spans="1:26" ht="15" customHeight="1" thickBot="1">
      <c r="A2" s="9">
        <v>14624</v>
      </c>
      <c r="B2" s="10" t="s">
        <v>17</v>
      </c>
      <c r="C2" s="10" t="s">
        <v>18</v>
      </c>
      <c r="D2" s="10" t="s">
        <v>19</v>
      </c>
      <c r="E2" s="11">
        <v>4500</v>
      </c>
      <c r="F2" s="10" t="s">
        <v>20</v>
      </c>
      <c r="G2" s="10">
        <v>45</v>
      </c>
      <c r="H2" s="18"/>
      <c r="I2" s="18"/>
      <c r="J2" s="18"/>
      <c r="K2" s="18"/>
      <c r="L2" s="18"/>
      <c r="M2" s="128" t="s">
        <v>2408</v>
      </c>
      <c r="N2" s="128" t="s">
        <v>2408</v>
      </c>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25" t="s">
        <v>2405</v>
      </c>
      <c r="L3" s="126" t="s">
        <v>2406</v>
      </c>
      <c r="M3" s="127" t="s">
        <v>2407</v>
      </c>
      <c r="N3" s="127" t="s">
        <v>2409</v>
      </c>
      <c r="O3" s="18"/>
      <c r="P3" s="18"/>
      <c r="Q3" s="18"/>
      <c r="R3" s="18"/>
      <c r="S3" s="18"/>
      <c r="T3" s="18"/>
      <c r="U3" s="18"/>
      <c r="V3" s="18"/>
      <c r="W3" s="18"/>
      <c r="X3" s="18"/>
      <c r="Y3" s="18"/>
      <c r="Z3" s="18"/>
    </row>
    <row r="4" spans="1:26" ht="15" customHeight="1" thickBot="1">
      <c r="A4" s="9">
        <v>14686</v>
      </c>
      <c r="B4" s="10" t="s">
        <v>25</v>
      </c>
      <c r="C4" s="10" t="s">
        <v>18</v>
      </c>
      <c r="D4" s="10" t="s">
        <v>26</v>
      </c>
      <c r="E4" s="11">
        <v>1578</v>
      </c>
      <c r="F4" s="10" t="s">
        <v>20</v>
      </c>
      <c r="G4" s="10">
        <v>47</v>
      </c>
      <c r="H4" s="18"/>
      <c r="I4" s="22">
        <f t="array" ref="I4">MAX(IF(D2:D40="Mütəxəssis",E2:E40))</f>
        <v>2552</v>
      </c>
      <c r="J4" s="18"/>
      <c r="K4" s="122">
        <f>_xlfn.MAXIFS(E2:E40,D2:D40, "Mütəxəssis")</f>
        <v>2552</v>
      </c>
      <c r="L4" s="123">
        <f>_xlfn.MINIFS(E:E, D:D, D3)</f>
        <v>939</v>
      </c>
      <c r="M4" s="124">
        <f t="array" ref="M4">MAX(IF(D2:D40="Mütəxəssis",E2:E40))</f>
        <v>2552</v>
      </c>
      <c r="N4" s="124">
        <f t="array" ref="N4">MIN(IF((D:D="mütəxəssis")*(F:F="qadın"),E:E))</f>
        <v>939</v>
      </c>
      <c r="O4" s="124">
        <f t="array" ref="O4">MIN(IF(--(D:D="mütəxəssis")*--(F:F="qadın"),E:E))</f>
        <v>939</v>
      </c>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L5" s="114"/>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21"/>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G40" xr:uid="{82F99F1B-2663-494B-9FA2-57960D54E0B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election activeCell="I13" sqref="I13"/>
    </sheetView>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9" width="24.25" bestFit="1" customWidth="1"/>
    <col min="10"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14944</v>
      </c>
      <c r="B2" s="14" t="s">
        <v>82</v>
      </c>
      <c r="C2" s="14">
        <v>105</v>
      </c>
      <c r="D2" s="18"/>
      <c r="E2" s="151" t="s">
        <v>105</v>
      </c>
      <c r="F2" s="152"/>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13843</v>
      </c>
      <c r="B3" s="14" t="s">
        <v>34</v>
      </c>
      <c r="C3" s="14">
        <v>105</v>
      </c>
      <c r="D3" s="18"/>
      <c r="E3" s="151" t="s">
        <v>107</v>
      </c>
      <c r="F3" s="152"/>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thickTop="1" thickBot="1">
      <c r="A4" s="131">
        <v>14044</v>
      </c>
      <c r="B4" s="133" t="s">
        <v>57</v>
      </c>
      <c r="C4" s="133">
        <v>95</v>
      </c>
      <c r="D4" s="18"/>
      <c r="E4" s="18"/>
      <c r="F4" s="18"/>
      <c r="G4" s="18"/>
      <c r="H4" s="18"/>
      <c r="I4" s="18"/>
      <c r="J4" s="18"/>
      <c r="K4" s="18"/>
      <c r="L4" s="18"/>
      <c r="M4" s="18"/>
      <c r="N4" s="18"/>
      <c r="O4" s="18"/>
      <c r="P4" s="18"/>
      <c r="Q4" s="18"/>
      <c r="R4" s="18"/>
      <c r="S4" s="18"/>
      <c r="T4" s="18"/>
      <c r="U4" s="18"/>
      <c r="V4" s="18"/>
      <c r="W4" s="18"/>
      <c r="X4" s="18"/>
      <c r="Y4" s="18"/>
      <c r="Z4" s="18"/>
    </row>
    <row r="5" spans="1:26" ht="18.75" customHeight="1" thickBot="1">
      <c r="A5" s="9">
        <v>13764</v>
      </c>
      <c r="B5" s="10" t="s">
        <v>83</v>
      </c>
      <c r="C5" s="10">
        <v>89</v>
      </c>
      <c r="D5" s="18"/>
      <c r="E5" s="18"/>
      <c r="F5" s="18"/>
      <c r="G5" s="135">
        <f t="array" ref="G5">SUM(LARGE(C2:C40,{1,2,3}))</f>
        <v>305</v>
      </c>
      <c r="H5" s="136">
        <f t="array" ref="H5">SUM(LARGE(C2:C40,{1,2,3}))</f>
        <v>305</v>
      </c>
      <c r="I5" s="134" t="s">
        <v>2411</v>
      </c>
      <c r="J5" s="18"/>
      <c r="K5" s="18"/>
      <c r="L5" s="18"/>
      <c r="M5" s="18"/>
      <c r="N5" s="18"/>
      <c r="O5" s="18"/>
      <c r="P5" s="18"/>
      <c r="Q5" s="18"/>
      <c r="R5" s="18"/>
      <c r="S5" s="18"/>
      <c r="T5" s="18"/>
      <c r="U5" s="18"/>
      <c r="V5" s="18"/>
      <c r="W5" s="18"/>
      <c r="X5" s="18"/>
      <c r="Y5" s="18"/>
      <c r="Z5" s="18"/>
    </row>
    <row r="6" spans="1:26" ht="19.5" thickBot="1">
      <c r="A6" s="130">
        <v>14607</v>
      </c>
      <c r="B6" s="132" t="s">
        <v>60</v>
      </c>
      <c r="C6" s="132">
        <v>85</v>
      </c>
      <c r="D6" s="18"/>
      <c r="E6" s="18"/>
      <c r="F6" s="18"/>
      <c r="G6" s="135">
        <f t="array" ref="G6">SUMPRODUCT(LARGE(C2:C40,{1,2,3}))</f>
        <v>305</v>
      </c>
      <c r="H6" s="136">
        <f>SUMPRODUCT(LARGE(C2:C40,{1,2,3}))</f>
        <v>305</v>
      </c>
      <c r="I6" s="134" t="s">
        <v>2412</v>
      </c>
      <c r="J6" s="18"/>
      <c r="K6" s="18"/>
      <c r="L6" s="18"/>
      <c r="M6" s="18"/>
      <c r="N6" s="18"/>
      <c r="O6" s="18"/>
      <c r="P6" s="18"/>
      <c r="Q6" s="18"/>
      <c r="R6" s="18"/>
      <c r="S6" s="18"/>
      <c r="T6" s="18"/>
      <c r="U6" s="18"/>
      <c r="V6" s="18"/>
      <c r="W6" s="18"/>
      <c r="X6" s="18"/>
      <c r="Y6" s="18"/>
      <c r="Z6" s="18"/>
    </row>
    <row r="7" spans="1:26" ht="19.5" thickBot="1">
      <c r="A7" s="13">
        <v>15046</v>
      </c>
      <c r="B7" s="14" t="s">
        <v>76</v>
      </c>
      <c r="C7" s="14">
        <v>83</v>
      </c>
      <c r="D7" s="18"/>
      <c r="E7" s="18"/>
      <c r="F7" s="18"/>
      <c r="G7" s="135">
        <f t="array" ref="G7">SUM(SMALL(C2:C40,{1,5,6}))</f>
        <v>44</v>
      </c>
      <c r="H7" s="136">
        <f t="array" ref="H7">SUM(SMALL(C2:C40,{1,5,6}))</f>
        <v>44</v>
      </c>
      <c r="I7" s="134" t="s">
        <v>2413</v>
      </c>
      <c r="J7" s="18"/>
      <c r="K7" s="18"/>
      <c r="L7" s="18"/>
      <c r="M7" s="18"/>
      <c r="N7" s="18"/>
      <c r="O7" s="18"/>
      <c r="P7" s="18"/>
      <c r="Q7" s="18"/>
      <c r="R7" s="18"/>
      <c r="S7" s="18"/>
      <c r="T7" s="18"/>
      <c r="U7" s="18"/>
      <c r="V7" s="18"/>
      <c r="W7" s="18"/>
      <c r="X7" s="18"/>
      <c r="Y7" s="18"/>
      <c r="Z7" s="18"/>
    </row>
    <row r="8" spans="1:26" ht="18.75">
      <c r="A8" s="131">
        <v>14639</v>
      </c>
      <c r="B8" s="133" t="s">
        <v>80</v>
      </c>
      <c r="C8" s="133">
        <v>83</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25.5">
      <c r="A10" s="130">
        <v>14210</v>
      </c>
      <c r="B10" s="132" t="s">
        <v>48</v>
      </c>
      <c r="C10" s="132">
        <v>79</v>
      </c>
      <c r="D10" s="18"/>
      <c r="E10" s="151" t="s">
        <v>105</v>
      </c>
      <c r="F10" s="152"/>
      <c r="G10" s="25">
        <f>LARGE(C2:C40,H10)</f>
        <v>105</v>
      </c>
      <c r="H10" s="25">
        <v>1</v>
      </c>
      <c r="I10" s="18"/>
      <c r="J10" s="18"/>
      <c r="K10" s="18"/>
      <c r="L10" s="18"/>
      <c r="M10" s="18"/>
      <c r="N10" s="18"/>
      <c r="O10" s="18"/>
      <c r="P10" s="18"/>
      <c r="Q10" s="18"/>
      <c r="R10" s="18"/>
      <c r="S10" s="18"/>
      <c r="T10" s="18"/>
      <c r="U10" s="18"/>
      <c r="V10" s="18"/>
      <c r="W10" s="18"/>
      <c r="X10" s="18"/>
      <c r="Y10" s="18"/>
      <c r="Z10" s="18"/>
    </row>
    <row r="11" spans="1:26" ht="25.5">
      <c r="A11" s="9">
        <v>14941</v>
      </c>
      <c r="B11" s="10" t="s">
        <v>86</v>
      </c>
      <c r="C11" s="10">
        <v>75</v>
      </c>
      <c r="D11" s="18"/>
      <c r="E11" s="151" t="s">
        <v>107</v>
      </c>
      <c r="F11" s="152"/>
      <c r="G11" s="25">
        <f>SMALL(C2:C40, H11)</f>
        <v>35</v>
      </c>
      <c r="H11" s="25">
        <v>10</v>
      </c>
      <c r="I11" s="18"/>
      <c r="J11" s="18"/>
      <c r="K11" s="18"/>
      <c r="L11" s="18"/>
      <c r="M11" s="18"/>
      <c r="N11" s="18"/>
      <c r="O11" s="18"/>
      <c r="P11" s="18"/>
      <c r="Q11" s="18"/>
      <c r="R11" s="18"/>
      <c r="S11" s="18"/>
      <c r="T11" s="18"/>
      <c r="U11" s="18"/>
      <c r="V11" s="18"/>
      <c r="W11" s="18"/>
      <c r="X11" s="18"/>
      <c r="Y11" s="18"/>
      <c r="Z11" s="18"/>
    </row>
    <row r="12" spans="1:26" ht="18.75">
      <c r="A12" s="131">
        <v>14942</v>
      </c>
      <c r="B12" s="133" t="s">
        <v>31</v>
      </c>
      <c r="C12" s="133">
        <v>73</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0">
        <v>14244</v>
      </c>
      <c r="B13" s="132" t="s">
        <v>36</v>
      </c>
      <c r="C13" s="132">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131">
        <v>13719</v>
      </c>
      <c r="B14" s="133" t="s">
        <v>50</v>
      </c>
      <c r="C14" s="133">
        <v>71</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0">
        <v>14505</v>
      </c>
      <c r="B15" s="132" t="s">
        <v>71</v>
      </c>
      <c r="C15" s="132">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13891</v>
      </c>
      <c r="B16" s="10" t="s">
        <v>45</v>
      </c>
      <c r="C16" s="10">
        <v>67</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131">
        <v>14959</v>
      </c>
      <c r="B17" s="133" t="s">
        <v>62</v>
      </c>
      <c r="C17" s="133">
        <v>65</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14193</v>
      </c>
      <c r="B18" s="14" t="s">
        <v>39</v>
      </c>
      <c r="C18" s="14">
        <v>64</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0">
        <v>13969</v>
      </c>
      <c r="B19" s="132" t="s">
        <v>78</v>
      </c>
      <c r="C19" s="132">
        <v>63</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131">
        <v>14462</v>
      </c>
      <c r="B20" s="133" t="s">
        <v>59</v>
      </c>
      <c r="C20" s="133">
        <v>60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0">
        <v>14546</v>
      </c>
      <c r="B21" s="132" t="s">
        <v>54</v>
      </c>
      <c r="C21" s="132">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14442</v>
      </c>
      <c r="B22" s="10" t="s">
        <v>58</v>
      </c>
      <c r="C22" s="10">
        <v>55</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131">
        <v>14953</v>
      </c>
      <c r="B23" s="133" t="s">
        <v>73</v>
      </c>
      <c r="C23" s="133">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0">
        <v>13921</v>
      </c>
      <c r="B24" s="132" t="s">
        <v>63</v>
      </c>
      <c r="C24" s="132">
        <v>52</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14590</v>
      </c>
      <c r="B25" s="10" t="s">
        <v>74</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14688</v>
      </c>
      <c r="B26" s="10" t="s">
        <v>30</v>
      </c>
      <c r="C26" s="10">
        <v>50</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131">
        <v>13632</v>
      </c>
      <c r="B27" s="133" t="s">
        <v>64</v>
      </c>
      <c r="C27" s="133">
        <v>47</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13923</v>
      </c>
      <c r="B28" s="14" t="s">
        <v>52</v>
      </c>
      <c r="C28" s="14">
        <v>44</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0">
        <v>14686</v>
      </c>
      <c r="B29" s="132" t="s">
        <v>25</v>
      </c>
      <c r="C29" s="132">
        <v>41</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14071</v>
      </c>
      <c r="B30" s="10" t="s">
        <v>67</v>
      </c>
      <c r="C30" s="10">
        <v>39</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131">
        <v>15074</v>
      </c>
      <c r="B31" s="133" t="s">
        <v>68</v>
      </c>
      <c r="C31" s="133">
        <v>35</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0">
        <v>14844</v>
      </c>
      <c r="B32" s="132" t="s">
        <v>81</v>
      </c>
      <c r="C32" s="132">
        <v>33</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14624</v>
      </c>
      <c r="B33" s="10" t="s">
        <v>17</v>
      </c>
      <c r="C33" s="10">
        <v>32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131">
        <v>14631</v>
      </c>
      <c r="B34" s="133" t="s">
        <v>47</v>
      </c>
      <c r="C34" s="133">
        <v>27</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0">
        <v>14460</v>
      </c>
      <c r="B35" s="132" t="s">
        <v>42</v>
      </c>
      <c r="C35" s="132">
        <v>23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131">
        <v>14628</v>
      </c>
      <c r="B36" s="133" t="s">
        <v>44</v>
      </c>
      <c r="C36" s="133">
        <v>20</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13777</v>
      </c>
      <c r="B37" s="14" t="s">
        <v>21</v>
      </c>
      <c r="C37" s="14">
        <v>17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14516</v>
      </c>
      <c r="B38" s="14" t="s">
        <v>84</v>
      </c>
      <c r="C38" s="14">
        <v>13</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13901</v>
      </c>
      <c r="B39" s="14" t="s">
        <v>27</v>
      </c>
      <c r="C39" s="14">
        <v>12</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0">
        <v>14672</v>
      </c>
      <c r="B40" s="132" t="s">
        <v>33</v>
      </c>
      <c r="C40" s="132">
        <v>1</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sortState xmlns:xlrd2="http://schemas.microsoft.com/office/spreadsheetml/2017/richdata2" ref="A2:C40">
      <sortCondition descending="1" ref="C1"/>
    </sortState>
  </autoFilter>
  <mergeCells count="4">
    <mergeCell ref="E2:F2"/>
    <mergeCell ref="E3:F3"/>
    <mergeCell ref="E10:F10"/>
    <mergeCell ref="E11:F11"/>
  </mergeCells>
  <dataValidations count="1">
    <dataValidation type="list" allowBlank="1" showErrorMessage="1" sqref="H2:H3 H10:H11"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tabSelected="1" workbookViewId="0">
      <selection activeCell="J8" sqref="J8"/>
    </sheetView>
  </sheetViews>
  <sheetFormatPr defaultColWidth="12.625" defaultRowHeight="15" customHeight="1"/>
  <cols>
    <col min="1" max="1" width="0.75" customWidth="1"/>
    <col min="2" max="2" width="9.875" customWidth="1"/>
    <col min="3" max="5" width="8.875" customWidth="1"/>
    <col min="6" max="6" width="14.5" customWidth="1"/>
    <col min="7" max="7" width="28" customWidth="1"/>
    <col min="8" max="8" width="8.625" customWidth="1"/>
    <col min="9" max="9" width="14.5" bestFit="1" customWidth="1"/>
    <col min="10" max="10" width="15.5" customWidth="1"/>
    <col min="11" max="26" width="8.625" customWidth="1"/>
  </cols>
  <sheetData>
    <row r="1" spans="1:26" ht="4.5" customHeight="1" thickBo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53" t="s">
        <v>110</v>
      </c>
      <c r="G2" s="155">
        <f>COUNT(B2:D6)</f>
        <v>4</v>
      </c>
      <c r="H2" s="18"/>
      <c r="I2" s="153" t="s">
        <v>110</v>
      </c>
      <c r="J2" s="155">
        <f>COUNT(B2:D6)</f>
        <v>4</v>
      </c>
      <c r="K2" s="18"/>
      <c r="L2" s="18"/>
      <c r="M2" s="18"/>
      <c r="N2" s="18"/>
      <c r="O2" s="18"/>
      <c r="P2" s="18"/>
      <c r="Q2" s="18"/>
      <c r="R2" s="18"/>
      <c r="S2" s="18"/>
      <c r="T2" s="18"/>
      <c r="U2" s="18"/>
      <c r="V2" s="18"/>
      <c r="W2" s="18"/>
      <c r="X2" s="18"/>
      <c r="Y2" s="18"/>
      <c r="Z2" s="18"/>
    </row>
    <row r="3" spans="1:26" ht="16.5">
      <c r="A3" s="18"/>
      <c r="B3" s="30">
        <v>44044</v>
      </c>
      <c r="C3" s="28" t="b">
        <v>1</v>
      </c>
      <c r="D3" s="28" t="s">
        <v>111</v>
      </c>
      <c r="E3" s="18"/>
      <c r="F3" s="154"/>
      <c r="G3" s="156"/>
      <c r="H3" s="18"/>
      <c r="I3" s="154"/>
      <c r="J3" s="156"/>
      <c r="K3" s="18"/>
      <c r="L3" s="18"/>
      <c r="M3" s="18"/>
      <c r="N3" s="18"/>
      <c r="O3" s="18"/>
      <c r="P3" s="18"/>
      <c r="Q3" s="18"/>
      <c r="R3" s="18"/>
      <c r="S3" s="18"/>
      <c r="T3" s="18"/>
      <c r="U3" s="18"/>
      <c r="V3" s="18"/>
      <c r="W3" s="18"/>
      <c r="X3" s="18"/>
      <c r="Y3" s="18"/>
      <c r="Z3" s="18"/>
    </row>
    <row r="4" spans="1:26" ht="16.5">
      <c r="A4" s="18"/>
      <c r="B4" s="28"/>
      <c r="C4" s="28">
        <v>2</v>
      </c>
      <c r="D4" s="28"/>
      <c r="E4" s="18"/>
      <c r="F4" s="157" t="s">
        <v>112</v>
      </c>
      <c r="G4" s="158">
        <f>COUNTA(B2:D6)</f>
        <v>11</v>
      </c>
      <c r="H4" s="18"/>
      <c r="I4" s="157" t="s">
        <v>112</v>
      </c>
      <c r="J4" s="158">
        <f>COUNTA(B2:D6)</f>
        <v>11</v>
      </c>
      <c r="K4" s="18"/>
      <c r="L4" s="18"/>
      <c r="M4" s="18"/>
      <c r="N4" s="18"/>
      <c r="O4" s="18"/>
      <c r="P4" s="18"/>
      <c r="Q4" s="18"/>
      <c r="R4" s="18"/>
      <c r="S4" s="18"/>
      <c r="T4" s="18"/>
      <c r="U4" s="18"/>
      <c r="V4" s="18"/>
      <c r="W4" s="18"/>
      <c r="X4" s="18"/>
      <c r="Y4" s="18"/>
      <c r="Z4" s="18"/>
    </row>
    <row r="5" spans="1:26" ht="16.5">
      <c r="A5" s="18"/>
      <c r="B5" s="31" t="s">
        <v>113</v>
      </c>
      <c r="C5" s="28"/>
      <c r="D5" s="28" t="s">
        <v>114</v>
      </c>
      <c r="E5" s="18"/>
      <c r="F5" s="154"/>
      <c r="G5" s="156"/>
      <c r="H5" s="18"/>
      <c r="I5" s="154"/>
      <c r="J5" s="156"/>
      <c r="K5" s="18"/>
      <c r="L5" s="18"/>
      <c r="M5" s="18"/>
      <c r="N5" s="18"/>
      <c r="O5" s="18"/>
      <c r="P5" s="18"/>
      <c r="Q5" s="18"/>
      <c r="R5" s="18"/>
      <c r="S5" s="18"/>
      <c r="T5" s="18"/>
      <c r="U5" s="18"/>
      <c r="V5" s="18"/>
      <c r="W5" s="18"/>
      <c r="X5" s="18"/>
      <c r="Y5" s="18"/>
      <c r="Z5" s="18"/>
    </row>
    <row r="6" spans="1:26" ht="16.5">
      <c r="A6" s="18"/>
      <c r="B6" s="28" t="s">
        <v>115</v>
      </c>
      <c r="C6" s="28">
        <v>457821</v>
      </c>
      <c r="D6" s="32" t="s">
        <v>116</v>
      </c>
      <c r="E6" s="18"/>
      <c r="F6" s="159" t="s">
        <v>117</v>
      </c>
      <c r="G6" s="161">
        <f>COUNTBLANK(B2:D6)</f>
        <v>4</v>
      </c>
      <c r="H6" s="18"/>
      <c r="I6" s="159" t="s">
        <v>117</v>
      </c>
      <c r="J6" s="161">
        <f>COUNTBLANK(B2:D6)</f>
        <v>4</v>
      </c>
      <c r="K6" s="18"/>
      <c r="L6" s="18"/>
      <c r="M6" s="18"/>
      <c r="N6" s="18"/>
      <c r="O6" s="18"/>
      <c r="P6" s="18"/>
      <c r="Q6" s="18"/>
      <c r="R6" s="18"/>
      <c r="S6" s="18"/>
      <c r="T6" s="18"/>
      <c r="U6" s="18"/>
      <c r="V6" s="18"/>
      <c r="W6" s="18"/>
      <c r="X6" s="18"/>
      <c r="Y6" s="18"/>
      <c r="Z6" s="18"/>
    </row>
    <row r="7" spans="1:26" ht="17.25" thickBot="1">
      <c r="A7" s="18"/>
      <c r="B7" s="18"/>
      <c r="C7" s="18"/>
      <c r="D7" s="18"/>
      <c r="E7" s="18"/>
      <c r="F7" s="160"/>
      <c r="G7" s="162"/>
      <c r="H7" s="18"/>
      <c r="I7" s="160"/>
      <c r="J7" s="162"/>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2">
    <mergeCell ref="I2:I3"/>
    <mergeCell ref="J2:J3"/>
    <mergeCell ref="I4:I5"/>
    <mergeCell ref="J4:J5"/>
    <mergeCell ref="I6:I7"/>
    <mergeCell ref="J6:J7"/>
    <mergeCell ref="F2:F3"/>
    <mergeCell ref="G2:G3"/>
    <mergeCell ref="F4:F5"/>
    <mergeCell ref="G4:G5"/>
    <mergeCell ref="F6:F7"/>
    <mergeCell ref="G6:G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63" t="s">
        <v>789</v>
      </c>
      <c r="C1" s="164"/>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65"/>
      <c r="C2" s="165"/>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66" t="s">
        <v>1899</v>
      </c>
      <c r="B1" s="141"/>
      <c r="C1" s="141"/>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41"/>
      <c r="B2" s="141"/>
      <c r="C2" s="141"/>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67"/>
      <c r="E11" s="168"/>
      <c r="F11" s="168"/>
      <c r="G11" s="168"/>
      <c r="H11" s="168"/>
      <c r="I11" s="168"/>
      <c r="J11" s="169"/>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67"/>
      <c r="E21" s="168"/>
      <c r="F21" s="168"/>
      <c r="G21" s="168"/>
      <c r="H21" s="168"/>
      <c r="I21" s="168"/>
      <c r="J21" s="169"/>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70" t="s">
        <v>1927</v>
      </c>
      <c r="H3" s="138"/>
      <c r="I3" s="138"/>
      <c r="J3" s="139"/>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43"/>
      <c r="H4" s="144"/>
      <c r="I4" s="144"/>
      <c r="J4" s="145"/>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70" t="s">
        <v>1927</v>
      </c>
      <c r="G3" s="138"/>
      <c r="H3" s="138"/>
      <c r="I3" s="139"/>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43"/>
      <c r="G4" s="144"/>
      <c r="H4" s="144"/>
      <c r="I4" s="145"/>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2025-05-23T12:27:39Z</dcterms:modified>
</cp:coreProperties>
</file>